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00" tabRatio="746"/>
  </bookViews>
  <sheets>
    <sheet name="2024 III კვ"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G6" i="10" l="1"/>
  <c r="G8" i="3"/>
  <c r="G9" i="12"/>
  <c r="G8" i="12"/>
  <c r="G7" i="12"/>
  <c r="G6" i="12"/>
  <c r="F231" i="1" l="1"/>
  <c r="F230" i="1"/>
  <c r="F228" i="1"/>
  <c r="F227" i="1"/>
  <c r="F226" i="1"/>
  <c r="F225" i="1"/>
  <c r="F192" i="1"/>
  <c r="F191" i="1"/>
  <c r="F190" i="1"/>
  <c r="F188" i="1"/>
  <c r="F187" i="1"/>
  <c r="F185" i="1"/>
  <c r="F184" i="1"/>
  <c r="F183" i="1"/>
  <c r="F156" i="1"/>
  <c r="F155" i="1"/>
  <c r="F154" i="1"/>
  <c r="F153" i="1"/>
  <c r="F152" i="1"/>
  <c r="F151" i="1"/>
  <c r="F150" i="1"/>
  <c r="F138" i="1"/>
  <c r="F136" i="1"/>
  <c r="F134" i="1"/>
  <c r="F127" i="1"/>
  <c r="F126" i="1"/>
  <c r="F124" i="1"/>
  <c r="F112" i="1"/>
  <c r="F109" i="1"/>
  <c r="F108" i="1"/>
  <c r="F107" i="1"/>
  <c r="F106" i="1"/>
  <c r="F105" i="1"/>
  <c r="F103" i="1"/>
  <c r="F102" i="1"/>
  <c r="F87" i="1"/>
  <c r="F86" i="1"/>
  <c r="F84" i="1"/>
  <c r="F83" i="1"/>
  <c r="F82" i="1"/>
  <c r="F79" i="1"/>
  <c r="F77" i="1"/>
  <c r="F74" i="1"/>
  <c r="F73" i="1"/>
  <c r="F72" i="1"/>
  <c r="F71" i="1"/>
  <c r="F69" i="1"/>
  <c r="F159" i="1" l="1"/>
  <c r="F158" i="1"/>
  <c r="F157" i="1"/>
  <c r="F218" i="1" l="1"/>
  <c r="F217" i="1"/>
  <c r="F216" i="1"/>
  <c r="F214" i="1"/>
  <c r="F211" i="1"/>
  <c r="F210" i="1"/>
  <c r="F209" i="1"/>
  <c r="F208" i="1"/>
  <c r="F207" i="1"/>
  <c r="F206" i="1"/>
  <c r="F205" i="1"/>
  <c r="F204" i="1"/>
  <c r="F203" i="1"/>
  <c r="F202" i="1"/>
  <c r="F201" i="1"/>
  <c r="F200" i="1"/>
  <c r="F199" i="1"/>
  <c r="F198" i="1"/>
  <c r="F197" i="1"/>
  <c r="F195" i="1"/>
  <c r="F194" i="1"/>
  <c r="F193" i="1"/>
  <c r="F182" i="1"/>
  <c r="F181" i="1"/>
  <c r="F180" i="1"/>
  <c r="F179" i="1"/>
  <c r="F178" i="1"/>
  <c r="F177" i="1"/>
  <c r="F122" i="1"/>
  <c r="F120" i="1"/>
  <c r="F119" i="1"/>
  <c r="F118" i="1"/>
  <c r="F117" i="1"/>
  <c r="F116" i="1"/>
  <c r="F113" i="1"/>
  <c r="F101" i="1"/>
  <c r="F95" i="1"/>
  <c r="F94" i="1"/>
  <c r="F93" i="1"/>
  <c r="F91" i="1"/>
  <c r="F90" i="1"/>
  <c r="F89" i="1"/>
  <c r="F5" i="12" l="1"/>
  <c r="F5" i="11" l="1"/>
  <c r="F38" i="1" l="1"/>
  <c r="F39" i="1"/>
  <c r="F40" i="1"/>
  <c r="F41" i="1"/>
  <c r="F42" i="1"/>
  <c r="F43" i="1"/>
  <c r="F44" i="1"/>
  <c r="F45" i="1"/>
  <c r="F46" i="1"/>
  <c r="F47" i="1"/>
  <c r="F48" i="1"/>
  <c r="F49" i="1"/>
  <c r="F50" i="1"/>
  <c r="F51" i="1"/>
  <c r="F6" i="12" l="1"/>
  <c r="F7" i="12"/>
  <c r="F8" i="12"/>
  <c r="F9" i="12"/>
  <c r="E6" i="12"/>
  <c r="E7" i="12"/>
  <c r="E8" i="12"/>
  <c r="E9" i="12"/>
  <c r="E5" i="12"/>
  <c r="D5" i="16" l="1"/>
  <c r="F6" i="16"/>
  <c r="F37" i="1" l="1"/>
  <c r="F2" i="1" l="1"/>
  <c r="E231" i="1" l="1"/>
  <c r="E230" i="1"/>
  <c r="E229" i="1"/>
  <c r="E228" i="1"/>
  <c r="E227" i="1"/>
  <c r="E226" i="1"/>
  <c r="E225" i="1"/>
  <c r="E218" i="1"/>
  <c r="E217" i="1"/>
  <c r="E216" i="1"/>
  <c r="E215" i="1"/>
  <c r="E214" i="1"/>
  <c r="E212" i="1"/>
  <c r="E211" i="1"/>
  <c r="E210" i="1"/>
  <c r="E209" i="1"/>
  <c r="E208" i="1"/>
  <c r="E207" i="1"/>
  <c r="E206" i="1"/>
  <c r="E205" i="1"/>
  <c r="E204" i="1"/>
  <c r="E203" i="1"/>
  <c r="E202" i="1"/>
  <c r="E201" i="1"/>
  <c r="E200" i="1"/>
  <c r="E199" i="1"/>
  <c r="E198" i="1"/>
  <c r="E197" i="1"/>
  <c r="E195" i="1"/>
  <c r="E194" i="1"/>
  <c r="E193" i="1"/>
  <c r="E192" i="1"/>
  <c r="E191" i="1"/>
  <c r="E190" i="1"/>
  <c r="E189" i="1"/>
  <c r="E188" i="1"/>
  <c r="E187" i="1"/>
  <c r="E186" i="1"/>
  <c r="E185" i="1"/>
  <c r="E184" i="1"/>
  <c r="E183" i="1"/>
  <c r="E182" i="1"/>
  <c r="E181" i="1"/>
  <c r="E180" i="1"/>
  <c r="E179" i="1"/>
  <c r="E178" i="1"/>
  <c r="E177" i="1"/>
  <c r="E138" i="1"/>
  <c r="E137" i="1"/>
  <c r="E136" i="1"/>
  <c r="E135" i="1"/>
  <c r="E134" i="1"/>
  <c r="E133" i="1"/>
  <c r="E132" i="1"/>
  <c r="E131" i="1"/>
  <c r="E130" i="1"/>
  <c r="E129" i="1"/>
  <c r="E128" i="1"/>
  <c r="E127" i="1"/>
  <c r="E126" i="1"/>
  <c r="E125" i="1"/>
  <c r="E124" i="1"/>
  <c r="E122" i="1"/>
  <c r="E121" i="1"/>
  <c r="E120" i="1"/>
  <c r="E119" i="1"/>
  <c r="E118" i="1"/>
  <c r="E117" i="1"/>
  <c r="E113" i="1"/>
  <c r="E112" i="1"/>
  <c r="E111" i="1"/>
  <c r="E110" i="1"/>
  <c r="E109" i="1"/>
  <c r="E108" i="1"/>
  <c r="E107" i="1"/>
  <c r="E106" i="1"/>
  <c r="E105" i="1"/>
  <c r="E104" i="1"/>
  <c r="E103" i="1"/>
  <c r="E102" i="1"/>
  <c r="E101" i="1"/>
  <c r="E87" i="1"/>
  <c r="E86" i="1"/>
  <c r="E85" i="1"/>
  <c r="E84" i="1"/>
  <c r="E83" i="1"/>
  <c r="E82" i="1"/>
  <c r="E81" i="1"/>
  <c r="E80" i="1"/>
  <c r="E79" i="1"/>
  <c r="E78" i="1"/>
  <c r="E77" i="1"/>
  <c r="E76" i="1"/>
  <c r="E75" i="1"/>
  <c r="E74" i="1"/>
  <c r="E73" i="1"/>
  <c r="E72" i="1"/>
  <c r="E71" i="1"/>
  <c r="E70" i="1"/>
  <c r="E69" i="1"/>
  <c r="E68" i="1"/>
  <c r="E51" i="1"/>
  <c r="E50" i="1"/>
  <c r="E49" i="1"/>
  <c r="E48" i="1"/>
  <c r="E47" i="1"/>
  <c r="E46" i="1"/>
  <c r="E45" i="1"/>
  <c r="E44" i="1"/>
  <c r="E43" i="1"/>
  <c r="E42" i="1"/>
  <c r="E41" i="1"/>
  <c r="E40" i="1"/>
  <c r="E39" i="1"/>
  <c r="E38" i="1"/>
  <c r="F5" i="2" l="1"/>
  <c r="F23" i="11" l="1"/>
  <c r="F56" i="1" l="1"/>
  <c r="G6" i="2" l="1"/>
  <c r="G7" i="2"/>
  <c r="G8" i="2"/>
  <c r="G9" i="2"/>
  <c r="G10" i="2"/>
  <c r="G11" i="2"/>
  <c r="G12" i="2"/>
  <c r="G13" i="2"/>
  <c r="G14" i="2"/>
  <c r="G15" i="2"/>
  <c r="G16" i="2"/>
  <c r="G17" i="2"/>
  <c r="G18" i="2"/>
  <c r="G19" i="2"/>
  <c r="G5" i="2"/>
  <c r="G6" i="18" l="1"/>
  <c r="G7" i="18"/>
  <c r="G8" i="18"/>
  <c r="G9" i="18"/>
  <c r="G10" i="18"/>
  <c r="G5" i="18"/>
  <c r="F6" i="18"/>
  <c r="F7" i="18"/>
  <c r="F8" i="18"/>
  <c r="F9" i="18"/>
  <c r="F10" i="18"/>
  <c r="F5" i="18"/>
  <c r="E6" i="11"/>
  <c r="E7" i="11"/>
  <c r="E8" i="11"/>
  <c r="E9" i="11"/>
  <c r="E10" i="11"/>
  <c r="E11" i="11"/>
  <c r="E12" i="11"/>
  <c r="E13" i="11"/>
  <c r="E14" i="11"/>
  <c r="E15" i="11"/>
  <c r="E16" i="11"/>
  <c r="E17" i="11"/>
  <c r="E18" i="11"/>
  <c r="E19" i="11"/>
  <c r="E20" i="11"/>
  <c r="E21" i="11"/>
  <c r="E22" i="11"/>
  <c r="E23" i="11"/>
  <c r="E24" i="11"/>
  <c r="E25" i="11"/>
  <c r="E5" i="11"/>
  <c r="F8" i="10"/>
  <c r="F6" i="10"/>
  <c r="F7" i="10"/>
  <c r="F5" i="10"/>
  <c r="E6" i="10"/>
  <c r="E7" i="10"/>
  <c r="E8" i="10"/>
  <c r="E5" i="10"/>
  <c r="F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52" i="1"/>
  <c r="E53" i="1"/>
  <c r="E54" i="1"/>
  <c r="E55" i="1"/>
  <c r="E56" i="1"/>
  <c r="E57" i="1"/>
  <c r="E58" i="1"/>
  <c r="E59" i="1"/>
  <c r="E60" i="1"/>
  <c r="E61" i="1"/>
  <c r="E62" i="1"/>
  <c r="E63" i="1"/>
  <c r="E64" i="1"/>
  <c r="E65" i="1"/>
  <c r="E66" i="1"/>
  <c r="E67" i="1"/>
  <c r="E88" i="1"/>
  <c r="E89" i="1"/>
  <c r="E90" i="1"/>
  <c r="E91" i="1"/>
  <c r="E92" i="1"/>
  <c r="E93" i="1"/>
  <c r="E94" i="1"/>
  <c r="E95" i="1"/>
  <c r="E96" i="1"/>
  <c r="E97" i="1"/>
  <c r="E98" i="1"/>
  <c r="E99" i="1"/>
  <c r="E100" i="1"/>
  <c r="E114" i="1"/>
  <c r="E115" i="1"/>
  <c r="E116" i="1"/>
  <c r="E123"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96" i="1"/>
  <c r="E213" i="1"/>
  <c r="E219" i="1"/>
  <c r="E220" i="1"/>
  <c r="E221" i="1"/>
  <c r="E222" i="1"/>
  <c r="E223" i="1"/>
  <c r="E224" i="1"/>
  <c r="E232" i="1"/>
  <c r="E233" i="1"/>
  <c r="E234" i="1"/>
  <c r="E235" i="1"/>
  <c r="E6" i="1"/>
  <c r="F19" i="16" l="1"/>
  <c r="D5" i="3" l="1"/>
  <c r="H5" i="18" l="1"/>
  <c r="H6" i="18" l="1"/>
  <c r="H7" i="18"/>
  <c r="H8" i="18"/>
  <c r="H9" i="18"/>
  <c r="H10" i="18"/>
  <c r="G6" i="11"/>
  <c r="G7" i="11"/>
  <c r="G8" i="11"/>
  <c r="G9" i="11"/>
  <c r="G10" i="11"/>
  <c r="G11" i="11"/>
  <c r="G12" i="11"/>
  <c r="G13" i="11"/>
  <c r="G14" i="11"/>
  <c r="G15" i="11"/>
  <c r="G16" i="11"/>
  <c r="G17" i="11"/>
  <c r="G18" i="11"/>
  <c r="G19" i="11"/>
  <c r="G20" i="11"/>
  <c r="G21" i="11"/>
  <c r="G22" i="11"/>
  <c r="G23" i="11"/>
  <c r="G24" i="11"/>
  <c r="G25" i="11"/>
  <c r="G5" i="11"/>
  <c r="F6" i="11"/>
  <c r="F7" i="11"/>
  <c r="F8" i="11"/>
  <c r="F9" i="11"/>
  <c r="F10" i="11"/>
  <c r="F11" i="11"/>
  <c r="F12" i="11"/>
  <c r="F13" i="11"/>
  <c r="F14" i="11"/>
  <c r="F15" i="11"/>
  <c r="F16" i="11"/>
  <c r="F17" i="11"/>
  <c r="F18" i="11"/>
  <c r="F19" i="11"/>
  <c r="F20" i="11"/>
  <c r="F21" i="11"/>
  <c r="F22" i="11"/>
  <c r="G8" i="10"/>
  <c r="G7" i="10"/>
  <c r="G5" i="10"/>
  <c r="F22" i="16" l="1"/>
  <c r="F17" i="16"/>
  <c r="F8" i="16"/>
  <c r="F7" i="16"/>
  <c r="F25" i="16"/>
  <c r="F14" i="16"/>
  <c r="F18" i="16"/>
  <c r="F27" i="16"/>
  <c r="F13" i="16"/>
  <c r="F23" i="16"/>
  <c r="F12" i="16"/>
  <c r="F11" i="16"/>
  <c r="F32" i="16"/>
  <c r="F33" i="16"/>
  <c r="F15" i="16"/>
  <c r="F28" i="16"/>
  <c r="F20" i="16"/>
  <c r="F9" i="16"/>
  <c r="F10" i="16"/>
  <c r="F26" i="16"/>
  <c r="F31" i="16"/>
  <c r="F24" i="16"/>
  <c r="F29" i="16"/>
  <c r="F21" i="16"/>
  <c r="F16" i="16"/>
  <c r="F30" i="16"/>
  <c r="E19" i="16"/>
  <c r="E22" i="16"/>
  <c r="E17" i="16"/>
  <c r="E8" i="16"/>
  <c r="E7" i="16"/>
  <c r="E25" i="16"/>
  <c r="E14" i="16"/>
  <c r="E18" i="16"/>
  <c r="E27" i="16"/>
  <c r="E13" i="16"/>
  <c r="E23" i="16"/>
  <c r="E12" i="16"/>
  <c r="E11" i="16"/>
  <c r="E32" i="16"/>
  <c r="E33" i="16"/>
  <c r="E15" i="16"/>
  <c r="E6" i="16"/>
  <c r="E28" i="16"/>
  <c r="E20" i="16"/>
  <c r="E9" i="16"/>
  <c r="E10" i="16"/>
  <c r="E26" i="16"/>
  <c r="E31" i="16"/>
  <c r="E24" i="16"/>
  <c r="E29" i="16"/>
  <c r="E21" i="16"/>
  <c r="E16" i="16"/>
  <c r="E30" i="16"/>
  <c r="C5" i="3"/>
  <c r="F5" i="3" s="1"/>
  <c r="F6" i="2"/>
  <c r="F7" i="2"/>
  <c r="F8" i="2"/>
  <c r="F9" i="2"/>
  <c r="F10" i="2"/>
  <c r="F11" i="2"/>
  <c r="F12" i="2"/>
  <c r="F13" i="2"/>
  <c r="F14" i="2"/>
  <c r="F15" i="2"/>
  <c r="F16" i="2"/>
  <c r="F17" i="2"/>
  <c r="F18" i="2"/>
  <c r="F19" i="2"/>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52" i="1"/>
  <c r="F53" i="1"/>
  <c r="F54" i="1"/>
  <c r="F55" i="1"/>
  <c r="F57" i="1"/>
  <c r="F58" i="1"/>
  <c r="F59" i="1"/>
  <c r="F60" i="1"/>
  <c r="F61" i="1"/>
  <c r="F62" i="1"/>
  <c r="F63" i="1"/>
  <c r="F64" i="1"/>
  <c r="F65" i="1"/>
  <c r="F66" i="1"/>
  <c r="F67" i="1"/>
  <c r="F88" i="1"/>
  <c r="F96" i="1"/>
  <c r="F97" i="1"/>
  <c r="F98" i="1"/>
  <c r="F99" i="1"/>
  <c r="F100" i="1"/>
  <c r="F114" i="1"/>
  <c r="F115" i="1"/>
  <c r="F123" i="1"/>
  <c r="F139" i="1"/>
  <c r="F140" i="1"/>
  <c r="F141" i="1"/>
  <c r="F142" i="1"/>
  <c r="F143" i="1"/>
  <c r="F144" i="1"/>
  <c r="F145" i="1"/>
  <c r="F146" i="1"/>
  <c r="F147" i="1"/>
  <c r="F148" i="1"/>
  <c r="F149" i="1"/>
  <c r="F160" i="1"/>
  <c r="F161" i="1"/>
  <c r="F162" i="1"/>
  <c r="F163" i="1"/>
  <c r="F164" i="1"/>
  <c r="F165" i="1"/>
  <c r="F166" i="1"/>
  <c r="F167" i="1"/>
  <c r="F168" i="1"/>
  <c r="F169" i="1"/>
  <c r="F170" i="1"/>
  <c r="F171" i="1"/>
  <c r="F172" i="1"/>
  <c r="F173" i="1"/>
  <c r="F174" i="1"/>
  <c r="F175" i="1"/>
  <c r="F176" i="1"/>
  <c r="F196" i="1"/>
  <c r="F213" i="1"/>
  <c r="F219" i="1"/>
  <c r="F220" i="1"/>
  <c r="F221" i="1"/>
  <c r="F222" i="1"/>
  <c r="F223" i="1"/>
  <c r="F224" i="1"/>
  <c r="F232" i="1"/>
  <c r="F233" i="1"/>
  <c r="F234" i="1"/>
  <c r="F235" i="1"/>
  <c r="F8" i="1"/>
  <c r="F7" i="1"/>
  <c r="F3" i="1"/>
  <c r="F4" i="1"/>
  <c r="E3" i="1"/>
  <c r="E4" i="1"/>
  <c r="E2" i="1"/>
  <c r="E5" i="3" l="1"/>
  <c r="G5" i="3"/>
  <c r="C10" i="3" l="1"/>
  <c r="D10" i="3"/>
  <c r="G10" i="3" s="1"/>
  <c r="C9" i="3"/>
  <c r="D9" i="3"/>
  <c r="G9" i="3" s="1"/>
  <c r="C8" i="3"/>
  <c r="D8" i="3"/>
  <c r="C7" i="3"/>
  <c r="D7" i="3"/>
  <c r="G7" i="3" s="1"/>
  <c r="C6" i="3"/>
  <c r="D6" i="3"/>
  <c r="F8" i="3" l="1"/>
  <c r="F6" i="3"/>
  <c r="E6" i="3"/>
  <c r="G6" i="3"/>
  <c r="F9" i="3"/>
  <c r="E9" i="3"/>
  <c r="E8" i="3"/>
  <c r="F7" i="3"/>
  <c r="E7" i="3"/>
  <c r="E10" i="3"/>
  <c r="F10" i="3"/>
  <c r="C5" i="16"/>
  <c r="F5" i="16" s="1"/>
  <c r="E5" i="16" l="1"/>
</calcChain>
</file>

<file path=xl/sharedStrings.xml><?xml version="1.0" encoding="utf-8"?>
<sst xmlns="http://schemas.openxmlformats.org/spreadsheetml/2006/main" count="394" uniqueCount="297">
  <si>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</si>
  <si>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</si>
  <si>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</si>
  <si>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</si>
  <si>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</si>
  <si>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</si>
  <si>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</si>
  <si>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</si>
  <si>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</si>
  <si>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</si>
  <si>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</si>
  <si>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</si>
  <si>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</si>
  <si>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</si>
  <si>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</si>
  <si>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</si>
  <si>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</si>
  <si>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</si>
  <si>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</si>
  <si>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</si>
  <si>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</si>
  <si>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</si>
  <si>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</si>
  <si>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</si>
  <si>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</si>
  <si>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</si>
  <si>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</si>
  <si>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</si>
  <si>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</si>
  <si>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</si>
  <si>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</si>
  <si>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</si>
  <si>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</si>
  <si>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</si>
  <si>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</si>
  <si>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</si>
  <si>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</si>
  <si>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</si>
  <si>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</si>
  <si>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</si>
  <si>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</si>
  <si>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</si>
  <si>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</si>
  <si>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</si>
  <si>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</si>
  <si>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</si>
  <si>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</si>
  <si>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</si>
  <si>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</si>
  <si>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</si>
  <si>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</si>
  <si>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</si>
  <si>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</si>
  <si>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</si>
  <si>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</si>
  <si>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</si>
  <si>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</si>
  <si>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</si>
  <si>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</si>
  <si>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</si>
  <si>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</si>
  <si>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</si>
  <si>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</si>
  <si>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</si>
  <si>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</si>
  <si>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</si>
  <si>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</si>
  <si>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</si>
  <si>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</si>
  <si>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</si>
  <si>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</si>
  <si>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</si>
  <si>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</si>
  <si>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</si>
  <si>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</si>
  <si>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</si>
  <si>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</si>
  <si>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</si>
  <si>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</si>
  <si>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</si>
  <si>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</si>
  <si>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</si>
  <si>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</si>
  <si>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</si>
  <si>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</si>
  <si>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</si>
  <si>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</si>
  <si>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</si>
  <si>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</si>
  <si>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</si>
  <si>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</si>
  <si>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</si>
  <si>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</si>
  <si>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</si>
  <si>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</si>
  <si>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</si>
  <si>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</si>
  <si>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</si>
  <si>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</si>
  <si>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</si>
  <si>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</si>
  <si>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</si>
  <si>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</si>
  <si>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</si>
  <si>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</si>
  <si>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</si>
  <si>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</si>
  <si>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</si>
  <si>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</si>
  <si>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</si>
  <si>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</si>
  <si>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</si>
  <si>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</si>
  <si>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</si>
  <si>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</si>
  <si>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</si>
  <si>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</si>
  <si>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</si>
  <si>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</si>
  <si>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</si>
  <si>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</si>
  <si>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</si>
  <si>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</si>
  <si>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</si>
  <si>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</si>
  <si>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</si>
  <si>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</si>
  <si>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</si>
  <si>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</si>
  <si>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</si>
  <si>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</si>
  <si>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</si>
  <si>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</si>
  <si>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</si>
  <si>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</si>
  <si>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</si>
  <si>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</si>
  <si>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</si>
  <si>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</si>
  <si>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</si>
  <si>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</si>
  <si>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</si>
  <si>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</si>
  <si>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</si>
  <si>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</si>
  <si>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</si>
  <si>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</si>
  <si>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</si>
  <si>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</si>
  <si>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</si>
  <si>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</si>
  <si>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</si>
  <si>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</si>
  <si>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</si>
  <si>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</si>
  <si>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</si>
  <si>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</si>
  <si>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</si>
  <si>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</si>
  <si>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</si>
  <si>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</si>
  <si>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</si>
  <si>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</si>
  <si>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</si>
  <si>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</si>
  <si>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</si>
  <si>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</si>
  <si>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</si>
  <si>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</si>
  <si>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</si>
  <si>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</si>
  <si>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</si>
  <si>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</si>
  <si>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</si>
  <si>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</si>
  <si>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</si>
  <si>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</si>
  <si>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</si>
  <si>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</si>
  <si>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</si>
  <si>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</si>
  <si>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</si>
  <si>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</si>
  <si>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</si>
  <si>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</si>
  <si>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</si>
  <si>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</si>
  <si>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</si>
  <si>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</si>
  <si>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</si>
  <si>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</si>
  <si>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</si>
  <si>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</si>
  <si>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</si>
  <si>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</si>
  <si>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</si>
  <si>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</si>
  <si>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</si>
  <si>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</si>
  <si>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</si>
  <si>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</si>
  <si>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</si>
  <si>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</si>
  <si>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</si>
  <si>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</si>
  <si>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</si>
  <si>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</si>
  <si>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</si>
  <si>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</si>
  <si>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</si>
  <si>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</si>
  <si>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</si>
  <si>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</si>
  <si>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</si>
  <si>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</si>
  <si>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</si>
  <si>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</si>
  <si>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</si>
  <si>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</si>
  <si>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</si>
  <si>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</si>
  <si>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</si>
  <si>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</si>
  <si>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</si>
  <si>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</si>
  <si>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</si>
  <si>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</si>
  <si>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</si>
  <si>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</si>
  <si>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</si>
  <si>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</si>
  <si>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</si>
  <si>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</si>
  <si>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</si>
  <si>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</si>
  <si>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</si>
  <si>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</si>
  <si>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</si>
  <si>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</si>
  <si>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</si>
  <si>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</si>
  <si>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</si>
  <si>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</si>
  <si>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</si>
  <si>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</si>
  <si>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</si>
  <si>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</si>
  <si>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</si>
  <si>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</si>
  <si>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</si>
  <si>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</si>
  <si>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</si>
  <si>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</si>
  <si>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</si>
  <si>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</si>
  <si>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</si>
  <si>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</si>
  <si>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</si>
  <si>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</si>
  <si>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</si>
  <si>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საქართველო (არარეზიდენტი)</t>
  </si>
  <si>
    <t>კატეგორია</t>
  </si>
  <si>
    <t>ასაკი</t>
  </si>
  <si>
    <t>15-30</t>
  </si>
  <si>
    <t>31-50</t>
  </si>
  <si>
    <t>51-70</t>
  </si>
  <si>
    <t>71+</t>
  </si>
  <si>
    <t>სქესი</t>
  </si>
  <si>
    <t>კაცი</t>
  </si>
  <si>
    <t>ქალი</t>
  </si>
  <si>
    <t>სარფი</t>
  </si>
  <si>
    <t>თბილისის აეროპორტი</t>
  </si>
  <si>
    <t>ყაზბეგი</t>
  </si>
  <si>
    <t>სადახლო</t>
  </si>
  <si>
    <t>ქუთაისის აეროპორტი</t>
  </si>
  <si>
    <t>ბათუმის აეროპორტი</t>
  </si>
  <si>
    <t>წითელი ხიდი</t>
  </si>
  <si>
    <t>კარწახი</t>
  </si>
  <si>
    <t>ნინოწმინდა</t>
  </si>
  <si>
    <t>ვალე</t>
  </si>
  <si>
    <t>გუგუთი</t>
  </si>
  <si>
    <t>ცოდნა</t>
  </si>
  <si>
    <t>სადახლოს რკინიგზა</t>
  </si>
  <si>
    <t>ფოთის პორტი</t>
  </si>
  <si>
    <t>ბათუმის პორტი</t>
  </si>
  <si>
    <t>ყულევის პორტი</t>
  </si>
  <si>
    <t>გარდაბნის რკინიგზა</t>
  </si>
  <si>
    <t>კარწახის რკინიგზა</t>
  </si>
  <si>
    <t>ახკერპი</t>
  </si>
  <si>
    <t>ვახტანგისი</t>
  </si>
  <si>
    <t>სამთაწყარო</t>
  </si>
  <si>
    <t>ევროკავშირის ქვეყნები (გაერთიანებული სამეფოს გათვალისწინებით)</t>
  </si>
  <si>
    <t>პირველი კვარტალი</t>
  </si>
  <si>
    <t>ცვლილება 2023/2024</t>
  </si>
  <si>
    <t>ცვლილება  2023/2024 %</t>
  </si>
  <si>
    <t>2023:                           III კვარტალი</t>
  </si>
  <si>
    <t>2024:                           III კვარტალი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</si>
</sst>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0"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1">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6" fillId="4" borderId="12" applyNumberFormat="0" applyAlignment="0" applyProtection="0"/>
    <xf numFmtId="0" fontId="17" fillId="5" borderId="0" applyNumberFormat="0" applyBorder="0" applyAlignment="0" applyProtection="0"/>
    <xf numFmtId="0" fontId="17" fillId="6" borderId="0" applyNumberFormat="0" applyBorder="0" applyAlignment="0" applyProtection="0"/>
    <xf numFmtId="0" fontId="2" fillId="7" borderId="0" applyNumberFormat="0" applyBorder="0" applyAlignment="0" applyProtection="0"/>
  </cellStyleXfs>
  <cellXfs count="170">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NumberFormat="1" applyFont="1" applyFill="1" applyBorder="1" applyAlignment="1">
      <alignment wrapText="1"/>
    </xf>
    <xf numFmtId="0" fontId="14"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2" fillId="0" borderId="9" xfId="2" applyNumberFormat="1" applyFont="1" applyFill="1" applyBorder="1" applyAlignment="1">
      <alignment horizontal="center"/>
    </xf>
    <xf numFmtId="0" fontId="9" fillId="0" borderId="0" xfId="0"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3" fillId="0" borderId="1" xfId="2" applyNumberFormat="1" applyFont="1" applyBorder="1" applyAlignment="1">
      <alignment horizontal="center" vertical="center"/>
    </xf>
    <xf numFmtId="3" fontId="13" fillId="0" borderId="1" xfId="4" applyNumberFormat="1" applyFont="1" applyBorder="1" applyAlignment="1">
      <alignment horizontal="center" vertical="center"/>
    </xf>
    <xf numFmtId="3" fontId="13" fillId="0" borderId="4" xfId="2" applyNumberFormat="1" applyFont="1" applyBorder="1" applyAlignment="1">
      <alignment horizontal="center" vertical="center"/>
    </xf>
    <xf numFmtId="3" fontId="13"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19"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3" fontId="13" fillId="0" borderId="2" xfId="2" applyNumberFormat="1" applyFont="1" applyBorder="1" applyAlignment="1">
      <alignment horizontal="center" vertical="center"/>
    </xf>
    <xf numFmtId="3" fontId="13" fillId="0" borderId="3" xfId="2"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0" fillId="0" borderId="0" xfId="0" applyFont="1">
      <alignment vertical="center"/>
    </xf>
    <xf numFmtId="0" fontId="13" fillId="0" borderId="23" xfId="2" applyFont="1" applyBorder="1" applyAlignment="1">
      <alignment horizontal="center" vertical="center"/>
    </xf>
    <xf numFmtId="3" fontId="15" fillId="2" borderId="24" xfId="0" applyNumberFormat="1" applyFont="1" applyFill="1" applyBorder="1" applyAlignment="1">
      <alignment horizontal="center" vertical="center"/>
    </xf>
    <xf numFmtId="3" fontId="13" fillId="0" borderId="0" xfId="2" applyNumberFormat="1" applyFont="1" applyBorder="1" applyAlignment="1">
      <alignment horizontal="center" vertical="center"/>
    </xf>
    <xf numFmtId="0" fontId="13" fillId="0" borderId="0" xfId="2" applyFont="1" applyBorder="1" applyAlignment="1">
      <alignment horizontal="center" vertical="center"/>
    </xf>
    <xf numFmtId="0" fontId="17" fillId="8" borderId="21" xfId="7" applyNumberFormat="1" applyFill="1" applyBorder="1" applyAlignment="1">
      <alignment horizontal="center" vertical="center" wrapText="1"/>
    </xf>
    <xf numFmtId="0" fontId="24" fillId="8" borderId="22" xfId="7" applyNumberFormat="1" applyFont="1" applyFill="1" applyBorder="1" applyAlignment="1">
      <alignment horizontal="center" vertical="center" wrapText="1"/>
    </xf>
    <xf numFmtId="0" fontId="24" fillId="8" borderId="25" xfId="7" applyNumberFormat="1" applyFont="1" applyFill="1" applyBorder="1" applyAlignment="1">
      <alignment horizontal="center" vertical="center" wrapText="1"/>
    </xf>
    <xf numFmtId="0" fontId="24" fillId="8" borderId="8" xfId="7" applyNumberFormat="1" applyFont="1" applyFill="1" applyBorder="1" applyAlignment="1">
      <alignment horizontal="center" vertical="center" wrapText="1"/>
    </xf>
    <xf numFmtId="0" fontId="24" fillId="8" borderId="7" xfId="7" applyNumberFormat="1" applyFont="1" applyFill="1" applyBorder="1" applyAlignment="1">
      <alignment horizontal="center" vertical="center" wrapText="1"/>
    </xf>
    <xf numFmtId="0" fontId="23" fillId="9" borderId="13" xfId="6" applyNumberFormat="1" applyFont="1" applyFill="1" applyBorder="1" applyAlignment="1">
      <alignment horizontal="center" vertical="center"/>
    </xf>
    <xf numFmtId="3" fontId="23" fillId="9" borderId="12" xfId="6" applyNumberFormat="1" applyFont="1" applyFill="1" applyBorder="1" applyAlignment="1">
      <alignment horizontal="center" vertical="center"/>
    </xf>
    <xf numFmtId="3" fontId="23" fillId="9" borderId="24" xfId="6" applyNumberFormat="1" applyFont="1" applyFill="1" applyBorder="1" applyAlignment="1">
      <alignment horizontal="center" vertical="center"/>
    </xf>
    <xf numFmtId="3" fontId="17" fillId="10" borderId="24" xfId="8" applyNumberFormat="1" applyFill="1" applyBorder="1" applyAlignment="1">
      <alignment horizontal="center" vertical="center" wrapText="1"/>
    </xf>
    <xf numFmtId="3" fontId="23" fillId="10" borderId="24" xfId="6" applyNumberFormat="1" applyFont="1" applyFill="1" applyBorder="1" applyAlignment="1">
      <alignment horizontal="center" vertical="center"/>
    </xf>
    <xf numFmtId="0" fontId="1" fillId="11" borderId="24" xfId="9" applyNumberFormat="1" applyFont="1" applyFill="1" applyBorder="1" applyAlignment="1">
      <alignment horizontal="center" vertical="center"/>
    </xf>
    <xf numFmtId="3" fontId="1" fillId="11" borderId="24" xfId="9" applyNumberFormat="1" applyFont="1" applyFill="1" applyBorder="1" applyAlignment="1">
      <alignment horizontal="center" vertical="center"/>
    </xf>
    <xf numFmtId="3" fontId="25" fillId="10" borderId="24" xfId="0" applyNumberFormat="1" applyFont="1" applyFill="1" applyBorder="1" applyAlignment="1">
      <alignment horizontal="center" vertical="center"/>
    </xf>
    <xf numFmtId="3" fontId="26" fillId="11" borderId="24" xfId="9" applyNumberFormat="1" applyFont="1" applyFill="1" applyBorder="1" applyAlignment="1">
      <alignment horizontal="center" vertical="center"/>
    </xf>
    <xf numFmtId="3" fontId="17" fillId="10" borderId="24" xfId="8" applyNumberFormat="1" applyFill="1" applyBorder="1" applyAlignment="1">
      <alignment horizontal="center" vertical="center"/>
    </xf>
    <xf numFmtId="3" fontId="26" fillId="11" borderId="24" xfId="0" applyNumberFormat="1" applyFont="1" applyFill="1" applyBorder="1" applyAlignment="1">
      <alignment horizontal="center" vertical="center"/>
    </xf>
    <xf numFmtId="3" fontId="24" fillId="8" borderId="24" xfId="7" applyNumberFormat="1" applyFont="1" applyFill="1" applyBorder="1" applyAlignment="1">
      <alignment horizontal="center" vertical="center" wrapText="1"/>
    </xf>
    <xf numFmtId="3" fontId="24" fillId="12" borderId="24" xfId="7" applyNumberFormat="1" applyFont="1" applyFill="1" applyBorder="1" applyAlignment="1">
      <alignment horizontal="center" vertical="center" wrapText="1"/>
    </xf>
    <xf numFmtId="3" fontId="27" fillId="0" borderId="24" xfId="2" applyNumberFormat="1" applyFont="1" applyBorder="1" applyAlignment="1">
      <alignment horizontal="left" vertical="center" wrapText="1"/>
    </xf>
    <xf numFmtId="0" fontId="29" fillId="0" borderId="24" xfId="0" applyFont="1" applyBorder="1" applyAlignment="1">
      <alignment horizontal="left" vertical="top" wrapText="1"/>
    </xf>
    <xf numFmtId="3" fontId="13" fillId="0" borderId="24" xfId="2" applyNumberFormat="1" applyFont="1" applyBorder="1" applyAlignment="1">
      <alignment horizontal="center" vertical="center"/>
    </xf>
    <xf numFmtId="0" fontId="28" fillId="0" borderId="24" xfId="0" applyFont="1" applyBorder="1" applyAlignment="1">
      <alignment vertical="center" wrapText="1"/>
    </xf>
    <xf numFmtId="3" fontId="27" fillId="0" borderId="24" xfId="2" applyNumberFormat="1" applyFont="1" applyBorder="1" applyAlignment="1">
      <alignment horizontal="left" vertical="center"/>
    </xf>
    <xf numFmtId="0" fontId="29" fillId="0" borderId="24" xfId="0" applyFont="1" applyBorder="1" applyAlignment="1">
      <alignment horizontal="justify" vertical="center"/>
    </xf>
    <xf numFmtId="0" fontId="29" fillId="0" borderId="24" xfId="0" applyFont="1" applyBorder="1">
      <alignment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3" fontId="13" fillId="0" borderId="26" xfId="4" applyNumberFormat="1" applyFont="1" applyBorder="1" applyAlignment="1">
      <alignment horizontal="center" vertical="center"/>
    </xf>
    <xf numFmtId="165" fontId="13" fillId="0" borderId="5" xfId="3" applyNumberFormat="1" applyFont="1" applyBorder="1" applyAlignment="1">
      <alignment horizontal="center" vertical="center"/>
    </xf>
    <xf numFmtId="165" fontId="13" fillId="0" borderId="6" xfId="3" applyNumberFormat="1" applyFont="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0" fontId="24" fillId="8" borderId="31" xfId="7" applyNumberFormat="1" applyFont="1" applyFill="1" applyBorder="1" applyAlignment="1">
      <alignment horizontal="center" vertical="center" wrapText="1"/>
    </xf>
    <xf numFmtId="3" fontId="13" fillId="0" borderId="36" xfId="2" applyNumberFormat="1" applyFont="1" applyBorder="1" applyAlignment="1">
      <alignment horizontal="center" vertical="center"/>
    </xf>
    <xf numFmtId="0" fontId="24" fillId="12" borderId="40" xfId="7" applyNumberFormat="1" applyFont="1" applyFill="1" applyBorder="1" applyAlignment="1">
      <alignment horizontal="center" vertical="center" wrapText="1"/>
    </xf>
    <xf numFmtId="3" fontId="23" fillId="9" borderId="40" xfId="6" applyNumberFormat="1" applyFont="1" applyFill="1" applyBorder="1" applyAlignment="1">
      <alignment horizontal="center" vertical="center" wrapText="1"/>
    </xf>
    <xf numFmtId="3" fontId="17" fillId="10" borderId="40" xfId="8" applyNumberFormat="1" applyFill="1" applyBorder="1" applyAlignment="1">
      <alignment horizontal="center" vertical="center" wrapText="1"/>
    </xf>
    <xf numFmtId="0" fontId="1" fillId="11" borderId="40" xfId="9" applyNumberFormat="1" applyFont="1" applyFill="1" applyBorder="1" applyAlignment="1">
      <alignment horizontal="center" vertical="center"/>
    </xf>
    <xf numFmtId="0" fontId="9" fillId="0" borderId="40"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 fontId="9" fillId="3" borderId="40" xfId="0" applyNumberFormat="1" applyFont="1" applyFill="1" applyBorder="1" applyAlignment="1" applyProtection="1">
      <alignment horizontal="center" vertical="center" wrapText="1"/>
      <protection locked="0"/>
    </xf>
    <xf numFmtId="0" fontId="9" fillId="3" borderId="40" xfId="0" applyNumberFormat="1" applyFont="1" applyFill="1" applyBorder="1" applyAlignment="1" applyProtection="1">
      <alignment horizontal="center" vertical="center" wrapText="1"/>
      <protection locked="0"/>
    </xf>
    <xf numFmtId="0" fontId="9" fillId="0" borderId="40" xfId="0" applyNumberFormat="1" applyFont="1" applyFill="1" applyBorder="1" applyAlignment="1" applyProtection="1">
      <alignment horizontal="center" vertical="center" wrapText="1"/>
      <protection locked="0"/>
    </xf>
    <xf numFmtId="0" fontId="17" fillId="10" borderId="40" xfId="8" applyNumberFormat="1" applyFill="1" applyBorder="1" applyAlignment="1">
      <alignment horizontal="center" vertical="center"/>
    </xf>
    <xf numFmtId="1"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3" fontId="15" fillId="2" borderId="42" xfId="0" applyNumberFormat="1" applyFont="1" applyFill="1" applyBorder="1" applyAlignment="1">
      <alignment horizontal="center" vertical="center"/>
    </xf>
    <xf numFmtId="165" fontId="24" fillId="8" borderId="32" xfId="3" applyNumberFormat="1" applyFont="1" applyFill="1" applyBorder="1" applyAlignment="1">
      <alignment horizontal="center" vertical="center" wrapText="1"/>
    </xf>
    <xf numFmtId="3" fontId="9" fillId="0" borderId="0" xfId="0" applyNumberFormat="1" applyFont="1" applyAlignment="1">
      <alignment horizontal="center" vertical="center"/>
    </xf>
    <xf numFmtId="0" fontId="24" fillId="8" borderId="43" xfId="7" applyNumberFormat="1" applyFont="1" applyFill="1" applyBorder="1" applyAlignment="1">
      <alignment horizontal="center" vertical="center" wrapText="1"/>
    </xf>
    <xf numFmtId="0" fontId="14" fillId="0" borderId="0" xfId="0" applyNumberFormat="1" applyFont="1" applyFill="1" applyAlignment="1">
      <alignment horizontal="center"/>
    </xf>
    <xf numFmtId="0" fontId="24" fillId="8" borderId="44" xfId="7" applyNumberFormat="1" applyFont="1" applyFill="1" applyBorder="1" applyAlignment="1">
      <alignment horizontal="center" vertical="center" wrapText="1"/>
    </xf>
    <xf numFmtId="0" fontId="24" fillId="8" borderId="45" xfId="7" applyNumberFormat="1" applyFont="1" applyFill="1" applyBorder="1" applyAlignment="1">
      <alignment horizontal="center" vertical="center" wrapText="1"/>
    </xf>
    <xf numFmtId="0" fontId="24" fillId="8" borderId="46" xfId="7" applyNumberFormat="1" applyFont="1" applyFill="1" applyBorder="1" applyAlignment="1">
      <alignment horizontal="center" vertical="center" wrapText="1"/>
    </xf>
    <xf numFmtId="3" fontId="27" fillId="0" borderId="2" xfId="4" applyNumberFormat="1" applyFont="1" applyBorder="1" applyAlignment="1">
      <alignment horizontal="left" vertical="center"/>
    </xf>
    <xf numFmtId="3" fontId="27" fillId="0" borderId="2" xfId="4" applyNumberFormat="1" applyFont="1" applyBorder="1" applyAlignment="1">
      <alignment horizontal="left" vertical="center" wrapText="1"/>
    </xf>
    <xf numFmtId="3" fontId="13" fillId="0" borderId="2" xfId="4" applyNumberFormat="1" applyFont="1" applyBorder="1" applyAlignment="1">
      <alignment horizontal="center" vertical="center"/>
    </xf>
    <xf numFmtId="3" fontId="27" fillId="0" borderId="3" xfId="4" applyNumberFormat="1" applyFont="1" applyBorder="1" applyAlignment="1">
      <alignment horizontal="left" vertical="center"/>
    </xf>
    <xf numFmtId="3" fontId="10" fillId="0" borderId="47" xfId="0"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0" fontId="24" fillId="8" borderId="40" xfId="7" applyNumberFormat="1" applyFont="1" applyFill="1" applyBorder="1" applyAlignment="1">
      <alignment horizontal="left" vertical="center" wrapText="1"/>
    </xf>
    <xf numFmtId="3" fontId="23" fillId="9" borderId="40" xfId="6" applyNumberFormat="1" applyFont="1" applyFill="1" applyBorder="1" applyAlignment="1">
      <alignment horizontal="left" vertical="center" wrapText="1"/>
    </xf>
    <xf numFmtId="0" fontId="0" fillId="0" borderId="0" xfId="0" applyFill="1">
      <alignment vertical="center"/>
    </xf>
    <xf numFmtId="0" fontId="11" fillId="0" borderId="0" xfId="0" applyFont="1" applyFill="1">
      <alignment vertical="center"/>
    </xf>
    <xf numFmtId="3" fontId="13" fillId="0" borderId="1" xfId="4" applyNumberFormat="1" applyFont="1" applyFill="1" applyBorder="1" applyAlignment="1">
      <alignment horizontal="center" vertical="center"/>
    </xf>
    <xf numFmtId="165" fontId="13" fillId="0" borderId="0" xfId="3" applyNumberFormat="1" applyFont="1" applyFill="1" applyBorder="1" applyAlignment="1">
      <alignment horizontal="center" vertical="center"/>
    </xf>
    <xf numFmtId="165" fontId="0" fillId="0" borderId="0" xfId="3" applyNumberFormat="1" applyFont="1" applyFill="1">
      <alignment vertical="center"/>
    </xf>
    <xf numFmtId="0" fontId="13" fillId="0" borderId="10" xfId="2" applyFont="1" applyFill="1" applyBorder="1" applyAlignment="1">
      <alignment horizontal="center" vertical="center"/>
    </xf>
    <xf numFmtId="165" fontId="13" fillId="0" borderId="5" xfId="3" applyNumberFormat="1" applyFont="1" applyFill="1" applyBorder="1" applyAlignment="1">
      <alignment horizontal="center" vertical="center"/>
    </xf>
    <xf numFmtId="165" fontId="0" fillId="0" borderId="0" xfId="3" applyNumberFormat="1" applyFont="1">
      <alignment vertical="center"/>
    </xf>
    <xf numFmtId="3" fontId="11" fillId="0" borderId="0" xfId="0" applyNumberFormat="1" applyFont="1">
      <alignment vertical="center"/>
    </xf>
    <xf numFmtId="165" fontId="0" fillId="0" borderId="0" xfId="3" applyNumberFormat="1" applyFont="1" applyAlignment="1">
      <alignment vertical="center"/>
    </xf>
    <xf numFmtId="165" fontId="24" fillId="8" borderId="49" xfId="3" applyNumberFormat="1" applyFont="1" applyFill="1" applyBorder="1" applyAlignment="1">
      <alignment horizontal="center" vertical="center" wrapText="1"/>
    </xf>
    <xf numFmtId="165" fontId="24" fillId="12" borderId="49" xfId="3" applyNumberFormat="1" applyFont="1" applyFill="1" applyBorder="1" applyAlignment="1">
      <alignment horizontal="center" vertical="center" wrapText="1"/>
    </xf>
    <xf numFmtId="165" fontId="23" fillId="9" borderId="49" xfId="3" applyNumberFormat="1" applyFont="1" applyFill="1" applyBorder="1" applyAlignment="1">
      <alignment horizontal="center" vertical="center"/>
    </xf>
    <xf numFmtId="165" fontId="23" fillId="10" borderId="49" xfId="3" applyNumberFormat="1" applyFont="1" applyFill="1" applyBorder="1" applyAlignment="1">
      <alignment horizontal="center" vertical="center"/>
    </xf>
    <xf numFmtId="165" fontId="1" fillId="11" borderId="49" xfId="3" applyNumberFormat="1" applyFont="1" applyFill="1" applyBorder="1" applyAlignment="1">
      <alignment horizontal="center" vertical="center"/>
    </xf>
    <xf numFmtId="165" fontId="15" fillId="2" borderId="49" xfId="3" applyNumberFormat="1" applyFont="1" applyFill="1" applyBorder="1" applyAlignment="1">
      <alignment horizontal="center" vertical="center"/>
    </xf>
    <xf numFmtId="165" fontId="25" fillId="10" borderId="49" xfId="3" applyNumberFormat="1" applyFont="1" applyFill="1" applyBorder="1" applyAlignment="1">
      <alignment horizontal="center" vertical="center"/>
    </xf>
    <xf numFmtId="165" fontId="15" fillId="2" borderId="50" xfId="3" applyNumberFormat="1" applyFont="1" applyFill="1" applyBorder="1" applyAlignment="1">
      <alignment horizontal="center" vertical="center"/>
    </xf>
    <xf numFmtId="165" fontId="13" fillId="0" borderId="6" xfId="3" applyNumberFormat="1" applyFont="1" applyFill="1" applyBorder="1" applyAlignment="1">
      <alignment horizontal="center" vertical="center"/>
    </xf>
    <xf numFmtId="165" fontId="23" fillId="9" borderId="12" xfId="3" applyNumberFormat="1" applyFont="1" applyFill="1" applyBorder="1" applyAlignment="1">
      <alignment horizontal="center" vertical="center"/>
    </xf>
    <xf numFmtId="165" fontId="10" fillId="0" borderId="1" xfId="3" applyNumberFormat="1" applyFont="1" applyFill="1" applyBorder="1" applyAlignment="1">
      <alignment horizontal="center" vertical="center"/>
    </xf>
    <xf numFmtId="165" fontId="10" fillId="0" borderId="4" xfId="3" applyNumberFormat="1" applyFont="1" applyFill="1" applyBorder="1" applyAlignment="1">
      <alignment horizontal="center" vertical="center"/>
    </xf>
    <xf numFmtId="165" fontId="23" fillId="9" borderId="30" xfId="3" applyNumberFormat="1" applyFont="1" applyFill="1" applyBorder="1" applyAlignment="1">
      <alignment horizontal="center" vertical="center"/>
    </xf>
    <xf numFmtId="165" fontId="10" fillId="0" borderId="5" xfId="3" applyNumberFormat="1" applyFont="1" applyFill="1" applyBorder="1" applyAlignment="1">
      <alignment horizontal="center" vertical="center"/>
    </xf>
    <xf numFmtId="165" fontId="10" fillId="0" borderId="6" xfId="3"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1" fontId="9" fillId="0" borderId="40" xfId="0" applyNumberFormat="1" applyFont="1" applyFill="1" applyBorder="1" applyAlignment="1" applyProtection="1">
      <alignment horizontal="center" vertical="center" wrapText="1"/>
      <protection locked="0"/>
    </xf>
    <xf numFmtId="3" fontId="15" fillId="0" borderId="24" xfId="0" applyNumberFormat="1" applyFont="1" applyFill="1" applyBorder="1" applyAlignment="1">
      <alignment horizontal="center" vertical="center"/>
    </xf>
    <xf numFmtId="165" fontId="15" fillId="0" borderId="49" xfId="3"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0" xfId="3" applyNumberFormat="1" applyFont="1" applyFill="1" applyAlignment="1">
      <alignment horizontal="center" vertical="center"/>
    </xf>
    <xf numFmtId="3" fontId="13" fillId="0" borderId="3" xfId="2" applyNumberFormat="1" applyFont="1" applyFill="1" applyBorder="1" applyAlignment="1">
      <alignment horizontal="center" vertical="center"/>
    </xf>
    <xf numFmtId="3" fontId="13" fillId="0" borderId="1" xfId="4" applyNumberFormat="1" applyFont="1" applyFill="1" applyBorder="1" applyAlignment="1">
      <alignment horizontal="center" vertical="center" wrapText="1"/>
    </xf>
    <xf numFmtId="165" fontId="13" fillId="0" borderId="47" xfId="3" applyNumberFormat="1" applyFont="1" applyFill="1" applyBorder="1" applyAlignment="1">
      <alignment horizontal="center" vertical="center" wrapText="1"/>
    </xf>
    <xf numFmtId="165" fontId="13" fillId="0" borderId="5" xfId="3" applyNumberFormat="1" applyFont="1" applyFill="1" applyBorder="1" applyAlignment="1">
      <alignment horizontal="center" vertical="center" wrapText="1"/>
    </xf>
    <xf numFmtId="0" fontId="0" fillId="0" borderId="0" xfId="3" applyNumberFormat="1" applyFont="1" applyAlignment="1">
      <alignment vertical="center"/>
    </xf>
    <xf numFmtId="0" fontId="0" fillId="0" borderId="0" xfId="0" applyNumberFormat="1" applyFill="1">
      <alignment vertical="center"/>
    </xf>
    <xf numFmtId="0" fontId="0" fillId="0" borderId="0" xfId="0" applyNumberFormat="1">
      <alignment vertical="center"/>
    </xf>
    <xf numFmtId="3" fontId="13" fillId="0" borderId="4" xfId="4" applyNumberFormat="1" applyFont="1" applyFill="1" applyBorder="1" applyAlignment="1">
      <alignment horizontal="center" vertical="center" wrapText="1"/>
    </xf>
    <xf numFmtId="165" fontId="13" fillId="0" borderId="48" xfId="3" applyNumberFormat="1" applyFont="1" applyFill="1" applyBorder="1" applyAlignment="1">
      <alignment horizontal="center" vertical="center" wrapText="1"/>
    </xf>
    <xf numFmtId="3" fontId="13" fillId="0" borderId="1" xfId="2" applyNumberFormat="1" applyFont="1" applyFill="1" applyBorder="1" applyAlignment="1">
      <alignment horizontal="center" vertical="center"/>
    </xf>
    <xf numFmtId="0" fontId="0" fillId="0" borderId="0" xfId="3" applyNumberFormat="1" applyFont="1">
      <alignment vertical="center"/>
    </xf>
    <xf numFmtId="3" fontId="0" fillId="0" borderId="0" xfId="0" applyNumberFormat="1">
      <alignment vertical="center"/>
    </xf>
    <xf numFmtId="0" fontId="21" fillId="0" borderId="0" xfId="0" applyNumberFormat="1" applyFont="1" applyFill="1" applyAlignment="1">
      <alignment horizontal="left" vertical="center"/>
    </xf>
    <xf numFmtId="0" fontId="22" fillId="0" borderId="0" xfId="0" applyFont="1" applyAlignment="1">
      <alignment horizontal="left" vertical="center"/>
    </xf>
    <xf numFmtId="0" fontId="14" fillId="0" borderId="0" xfId="0" applyNumberFormat="1" applyFont="1" applyFill="1" applyAlignment="1">
      <alignment horizontal="center"/>
    </xf>
    <xf numFmtId="0" fontId="6" fillId="0"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4" fillId="0" borderId="0" xfId="0" applyNumberFormat="1" applyFont="1" applyFill="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0" fontId="24" fillId="8" borderId="27" xfId="7" applyNumberFormat="1" applyFont="1" applyFill="1" applyBorder="1" applyAlignment="1">
      <alignment horizontal="center" vertical="center" wrapText="1"/>
    </xf>
    <xf numFmtId="0" fontId="24" fillId="8" borderId="34" xfId="7" applyNumberFormat="1" applyFont="1" applyFill="1" applyBorder="1" applyAlignment="1">
      <alignment horizontal="center" vertical="center" wrapText="1"/>
    </xf>
    <xf numFmtId="3" fontId="13" fillId="0" borderId="35" xfId="2" applyNumberFormat="1" applyFont="1" applyBorder="1" applyAlignment="1">
      <alignment horizontal="center" vertical="center"/>
    </xf>
    <xf numFmtId="3" fontId="13" fillId="0" borderId="37" xfId="2" applyNumberFormat="1" applyFont="1" applyBorder="1" applyAlignment="1">
      <alignment horizontal="center" vertical="center"/>
    </xf>
    <xf numFmtId="3" fontId="13" fillId="0" borderId="33" xfId="2" applyNumberFormat="1" applyFont="1" applyBorder="1" applyAlignment="1">
      <alignment horizontal="center" vertical="center"/>
    </xf>
    <xf numFmtId="3" fontId="13" fillId="0" borderId="38" xfId="2" applyNumberFormat="1" applyFont="1" applyBorder="1" applyAlignment="1">
      <alignment horizontal="center" vertical="center"/>
    </xf>
    <xf numFmtId="3" fontId="13" fillId="0" borderId="39"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457200</xdr:colOff>
      <xdr:row>4</xdr:row>
      <xdr:rowOff>104775</xdr:rowOff>
    </xdr:from>
    <xdr:to>
      <xdr:col>2</xdr:col>
      <xdr:colOff>647700</xdr:colOff>
      <xdr:row>4</xdr:row>
      <xdr:rowOff>276225</xdr:rowOff>
    </xdr:to>
    <xdr:sp macro="" textlink="">
      <xdr:nvSpPr>
        <xdr:cNvPr id="3" name="AutoShape 68"/>
        <xdr:cNvSpPr>
          <a:spLocks noChangeArrowheads="1"/>
        </xdr:cNvSpPr>
      </xdr:nvSpPr>
      <xdr:spPr bwMode="auto">
        <a:xfrm>
          <a:off x="4981575"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495300</xdr:colOff>
      <xdr:row>4</xdr:row>
      <xdr:rowOff>95250</xdr:rowOff>
    </xdr:from>
    <xdr:to>
      <xdr:col>3</xdr:col>
      <xdr:colOff>685800</xdr:colOff>
      <xdr:row>4</xdr:row>
      <xdr:rowOff>266700</xdr:rowOff>
    </xdr:to>
    <xdr:sp macro="" textlink="">
      <xdr:nvSpPr>
        <xdr:cNvPr id="4" name="AutoShape 68"/>
        <xdr:cNvSpPr>
          <a:spLocks noChangeArrowheads="1"/>
        </xdr:cNvSpPr>
      </xdr:nvSpPr>
      <xdr:spPr bwMode="auto">
        <a:xfrm>
          <a:off x="61626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457200</xdr:colOff>
      <xdr:row>4</xdr:row>
      <xdr:rowOff>95250</xdr:rowOff>
    </xdr:from>
    <xdr:to>
      <xdr:col>4</xdr:col>
      <xdr:colOff>647700</xdr:colOff>
      <xdr:row>4</xdr:row>
      <xdr:rowOff>266700</xdr:rowOff>
    </xdr:to>
    <xdr:sp macro="" textlink="">
      <xdr:nvSpPr>
        <xdr:cNvPr id="11" name="AutoShape 68"/>
        <xdr:cNvSpPr>
          <a:spLocks noChangeArrowheads="1"/>
        </xdr:cNvSpPr>
      </xdr:nvSpPr>
      <xdr:spPr bwMode="auto">
        <a:xfrm>
          <a:off x="84105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466725</xdr:colOff>
      <xdr:row>4</xdr:row>
      <xdr:rowOff>76200</xdr:rowOff>
    </xdr:from>
    <xdr:to>
      <xdr:col>5</xdr:col>
      <xdr:colOff>657225</xdr:colOff>
      <xdr:row>4</xdr:row>
      <xdr:rowOff>247650</xdr:rowOff>
    </xdr:to>
    <xdr:sp macro="" textlink="">
      <xdr:nvSpPr>
        <xdr:cNvPr id="14" name="AutoShape 68"/>
        <xdr:cNvSpPr>
          <a:spLocks noChangeArrowheads="1"/>
        </xdr:cNvSpPr>
      </xdr:nvSpPr>
      <xdr:spPr bwMode="auto">
        <a:xfrm>
          <a:off x="10706100" y="15621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RowHeight="15" customHeight="1" x14ac:dyDescent="0.2"/>
  <cols>
    <col min="1" max="1" width="6.7109375" style="5" customWidth="1"/>
    <col min="2" max="2" width="44" style="5" customWidth="1"/>
    <col min="3" max="4" width="17.140625" style="5" customWidth="1"/>
    <col min="5" max="5" width="17.140625" style="21" customWidth="1"/>
    <col min="6" max="6" width="17.140625" style="67" customWidth="1"/>
    <col min="7" max="9" width="9.140625" style="5"/>
    <col min="10" max="10" width="19.85546875" style="5" customWidth="1"/>
    <col min="11" max="16384" width="9.140625" style="5"/>
  </cols>
  <sheetData>
    <row r="1" spans="2:8" ht="35.25" customHeight="1" x14ac:dyDescent="0.2">
      <c r="B1" s="76" t="s">
        <v>0</v>
      </c>
      <c r="C1" s="44" t="s">
        <v>295</v>
      </c>
      <c r="D1" s="44" t="s">
        <v>296</v>
      </c>
      <c r="E1" s="44" t="s">
        <v>293</v>
      </c>
      <c r="F1" s="93" t="s">
        <v>294</v>
      </c>
    </row>
    <row r="2" spans="2:8" s="21" customFormat="1" ht="31.5" customHeight="1" x14ac:dyDescent="0.2">
      <c r="B2" s="106" t="s">
        <v>252</v>
      </c>
      <c r="C2" s="58">
        <v>2706863</v>
      </c>
      <c r="D2" s="58">
        <v>2773594</v>
      </c>
      <c r="E2" s="58">
        <f>D2-C2</f>
        <v>66731</v>
      </c>
      <c r="F2" s="118">
        <f>D2/C2-1</f>
        <v>2.4652522126165977E-2</v>
      </c>
    </row>
    <row r="3" spans="2:8" s="21" customFormat="1" ht="19.5" customHeight="1" x14ac:dyDescent="0.2">
      <c r="B3" s="78" t="s">
        <v>241</v>
      </c>
      <c r="C3" s="59">
        <v>408143</v>
      </c>
      <c r="D3" s="59">
        <v>417858</v>
      </c>
      <c r="E3" s="59">
        <f t="shared" ref="E3:E4" si="0">D3-C3</f>
        <v>9715</v>
      </c>
      <c r="F3" s="119">
        <f t="shared" ref="F3:F4" si="1">D3/C3-1</f>
        <v>2.3802931815564587E-2</v>
      </c>
    </row>
    <row r="4" spans="2:8" ht="30.75" customHeight="1" x14ac:dyDescent="0.2">
      <c r="B4" s="107" t="s">
        <v>253</v>
      </c>
      <c r="C4" s="49">
        <v>2298720</v>
      </c>
      <c r="D4" s="49">
        <v>2355736</v>
      </c>
      <c r="E4" s="49">
        <f t="shared" si="0"/>
        <v>57016</v>
      </c>
      <c r="F4" s="120">
        <f t="shared" si="1"/>
        <v>2.4803368831349593E-2</v>
      </c>
    </row>
    <row r="5" spans="2:8" s="21" customFormat="1" ht="30.75" customHeight="1" x14ac:dyDescent="0.2">
      <c r="B5" s="79" t="s">
        <v>251</v>
      </c>
      <c r="C5" s="49"/>
      <c r="D5" s="49"/>
      <c r="E5" s="49"/>
      <c r="F5" s="120"/>
      <c r="G5" s="94"/>
    </row>
    <row r="6" spans="2:8" ht="15" customHeight="1" x14ac:dyDescent="0.2">
      <c r="B6" s="80" t="s">
        <v>1</v>
      </c>
      <c r="C6" s="50">
        <v>1939153</v>
      </c>
      <c r="D6" s="51">
        <v>1935898</v>
      </c>
      <c r="E6" s="51">
        <f>D6-C6</f>
        <v>-3255</v>
      </c>
      <c r="F6" s="121">
        <f>D6/C6-1</f>
        <v>-1.6785679108353158E-3</v>
      </c>
      <c r="H6" s="94"/>
    </row>
    <row r="7" spans="2:8" x14ac:dyDescent="0.2">
      <c r="B7" s="81" t="s">
        <v>2</v>
      </c>
      <c r="C7" s="53">
        <v>1264377</v>
      </c>
      <c r="D7" s="53">
        <v>1284308</v>
      </c>
      <c r="E7" s="53">
        <f t="shared" ref="E7:E67" si="2">D7-C7</f>
        <v>19931</v>
      </c>
      <c r="F7" s="122">
        <f t="shared" ref="F7" si="3">D7/C7-1</f>
        <v>1.5763494590616656E-2</v>
      </c>
      <c r="H7" s="94"/>
    </row>
    <row r="8" spans="2:8" s="13" customFormat="1" ht="14.25" customHeight="1" x14ac:dyDescent="0.2">
      <c r="B8" s="82" t="s">
        <v>4</v>
      </c>
      <c r="C8" s="39">
        <v>61418</v>
      </c>
      <c r="D8" s="39">
        <v>63735</v>
      </c>
      <c r="E8" s="39">
        <f t="shared" si="2"/>
        <v>2317</v>
      </c>
      <c r="F8" s="123">
        <f>D8/C8-1</f>
        <v>3.7725096877136988E-2</v>
      </c>
    </row>
    <row r="9" spans="2:8" s="13" customFormat="1" ht="12" x14ac:dyDescent="0.2">
      <c r="B9" s="82" t="s">
        <v>5</v>
      </c>
      <c r="C9" s="39">
        <v>64608</v>
      </c>
      <c r="D9" s="39">
        <v>74524</v>
      </c>
      <c r="E9" s="39">
        <f t="shared" si="2"/>
        <v>9916</v>
      </c>
      <c r="F9" s="123">
        <f t="shared" ref="F9:F67" si="4">D9/C9-1</f>
        <v>0.15347944526993551</v>
      </c>
    </row>
    <row r="10" spans="2:8" s="13" customFormat="1" ht="12" x14ac:dyDescent="0.2">
      <c r="B10" s="82" t="s">
        <v>6</v>
      </c>
      <c r="C10" s="39">
        <v>3262</v>
      </c>
      <c r="D10" s="39">
        <v>3209</v>
      </c>
      <c r="E10" s="39">
        <f t="shared" si="2"/>
        <v>-53</v>
      </c>
      <c r="F10" s="123">
        <f t="shared" si="4"/>
        <v>-1.6247700797057063E-2</v>
      </c>
    </row>
    <row r="11" spans="2:8" ht="15" customHeight="1" x14ac:dyDescent="0.2">
      <c r="B11" s="83" t="s">
        <v>8</v>
      </c>
      <c r="C11" s="39">
        <v>3970</v>
      </c>
      <c r="D11" s="39">
        <v>3183</v>
      </c>
      <c r="E11" s="39">
        <f t="shared" si="2"/>
        <v>-787</v>
      </c>
      <c r="F11" s="123">
        <f t="shared" si="4"/>
        <v>-0.19823677581863974</v>
      </c>
    </row>
    <row r="12" spans="2:8" ht="15" customHeight="1" x14ac:dyDescent="0.2">
      <c r="B12" s="83" t="s">
        <v>19</v>
      </c>
      <c r="C12" s="39">
        <v>4097</v>
      </c>
      <c r="D12" s="39">
        <v>5147</v>
      </c>
      <c r="E12" s="39">
        <f t="shared" si="2"/>
        <v>1050</v>
      </c>
      <c r="F12" s="123">
        <f t="shared" si="4"/>
        <v>0.25628508664876737</v>
      </c>
    </row>
    <row r="13" spans="2:8" ht="15" customHeight="1" x14ac:dyDescent="0.2">
      <c r="B13" s="83" t="s">
        <v>12</v>
      </c>
      <c r="C13" s="39">
        <v>7878</v>
      </c>
      <c r="D13" s="39">
        <v>7751</v>
      </c>
      <c r="E13" s="39">
        <f t="shared" si="2"/>
        <v>-127</v>
      </c>
      <c r="F13" s="123">
        <f t="shared" si="4"/>
        <v>-1.6120842853516115E-2</v>
      </c>
    </row>
    <row r="14" spans="2:8" ht="15" customHeight="1" x14ac:dyDescent="0.2">
      <c r="B14" s="83" t="s">
        <v>258</v>
      </c>
      <c r="C14" s="39">
        <v>7708</v>
      </c>
      <c r="D14" s="39">
        <v>6197</v>
      </c>
      <c r="E14" s="39">
        <f t="shared" si="2"/>
        <v>-1511</v>
      </c>
      <c r="F14" s="123">
        <f t="shared" si="4"/>
        <v>-0.19603009859885834</v>
      </c>
    </row>
    <row r="15" spans="2:8" s="13" customFormat="1" ht="15" customHeight="1" x14ac:dyDescent="0.2">
      <c r="B15" s="82" t="s">
        <v>13</v>
      </c>
      <c r="C15" s="39">
        <v>3789</v>
      </c>
      <c r="D15" s="39">
        <v>5086</v>
      </c>
      <c r="E15" s="39">
        <f t="shared" si="2"/>
        <v>1297</v>
      </c>
      <c r="F15" s="123">
        <f t="shared" si="4"/>
        <v>0.34230667722354191</v>
      </c>
    </row>
    <row r="16" spans="2:8" s="13" customFormat="1" ht="15" customHeight="1" x14ac:dyDescent="0.2">
      <c r="B16" s="82" t="s">
        <v>14</v>
      </c>
      <c r="C16" s="39">
        <v>37026</v>
      </c>
      <c r="D16" s="39">
        <v>25630</v>
      </c>
      <c r="E16" s="39">
        <f t="shared" si="2"/>
        <v>-11396</v>
      </c>
      <c r="F16" s="123">
        <f t="shared" si="4"/>
        <v>-0.30778371954842543</v>
      </c>
    </row>
    <row r="17" spans="2:8" ht="15" customHeight="1" x14ac:dyDescent="0.2">
      <c r="B17" s="83" t="s">
        <v>15</v>
      </c>
      <c r="C17" s="39">
        <v>2161</v>
      </c>
      <c r="D17" s="39">
        <v>2911</v>
      </c>
      <c r="E17" s="39">
        <f t="shared" si="2"/>
        <v>750</v>
      </c>
      <c r="F17" s="123">
        <f t="shared" si="4"/>
        <v>0.34706154558074975</v>
      </c>
    </row>
    <row r="18" spans="2:8" ht="15" customHeight="1" x14ac:dyDescent="0.2">
      <c r="B18" s="83" t="s">
        <v>16</v>
      </c>
      <c r="C18" s="39">
        <v>571421</v>
      </c>
      <c r="D18" s="39">
        <v>583485</v>
      </c>
      <c r="E18" s="39">
        <f t="shared" si="2"/>
        <v>12064</v>
      </c>
      <c r="F18" s="123">
        <f t="shared" si="4"/>
        <v>2.1112279737706574E-2</v>
      </c>
    </row>
    <row r="19" spans="2:8" s="13" customFormat="1" ht="15" customHeight="1" x14ac:dyDescent="0.2">
      <c r="B19" s="82" t="s">
        <v>17</v>
      </c>
      <c r="C19" s="39">
        <v>1978</v>
      </c>
      <c r="D19" s="39">
        <v>2011</v>
      </c>
      <c r="E19" s="39">
        <f t="shared" si="2"/>
        <v>33</v>
      </c>
      <c r="F19" s="123">
        <f t="shared" si="4"/>
        <v>1.6683518705763456E-2</v>
      </c>
    </row>
    <row r="20" spans="2:8" ht="15" customHeight="1" x14ac:dyDescent="0.2">
      <c r="B20" s="83" t="s">
        <v>3</v>
      </c>
      <c r="C20" s="39">
        <v>338970</v>
      </c>
      <c r="D20" s="39">
        <v>344580</v>
      </c>
      <c r="E20" s="39">
        <f t="shared" si="2"/>
        <v>5610</v>
      </c>
      <c r="F20" s="123">
        <f t="shared" si="4"/>
        <v>1.6550137180281421E-2</v>
      </c>
    </row>
    <row r="21" spans="2:8" ht="15" customHeight="1" x14ac:dyDescent="0.2">
      <c r="B21" s="83" t="s">
        <v>18</v>
      </c>
      <c r="C21" s="39">
        <v>1778</v>
      </c>
      <c r="D21" s="39">
        <v>2594</v>
      </c>
      <c r="E21" s="39">
        <f t="shared" si="2"/>
        <v>816</v>
      </c>
      <c r="F21" s="123">
        <f t="shared" si="4"/>
        <v>0.45894263217097864</v>
      </c>
    </row>
    <row r="22" spans="2:8" s="13" customFormat="1" ht="15" customHeight="1" x14ac:dyDescent="0.2">
      <c r="B22" s="82" t="s">
        <v>21</v>
      </c>
      <c r="C22" s="39">
        <v>19699</v>
      </c>
      <c r="D22" s="39">
        <v>24789</v>
      </c>
      <c r="E22" s="39">
        <f t="shared" si="2"/>
        <v>5090</v>
      </c>
      <c r="F22" s="123">
        <f t="shared" si="4"/>
        <v>0.25838875069800493</v>
      </c>
    </row>
    <row r="23" spans="2:8" ht="15" customHeight="1" x14ac:dyDescent="0.2">
      <c r="B23" s="83" t="s">
        <v>20</v>
      </c>
      <c r="C23" s="39">
        <v>48775</v>
      </c>
      <c r="D23" s="39">
        <v>38005</v>
      </c>
      <c r="E23" s="39">
        <f t="shared" si="2"/>
        <v>-10770</v>
      </c>
      <c r="F23" s="123">
        <f t="shared" si="4"/>
        <v>-0.22080984110712454</v>
      </c>
    </row>
    <row r="24" spans="2:8" s="13" customFormat="1" ht="15" customHeight="1" x14ac:dyDescent="0.2">
      <c r="B24" s="82" t="s">
        <v>9</v>
      </c>
      <c r="C24" s="39">
        <v>2722</v>
      </c>
      <c r="D24" s="39">
        <v>2496</v>
      </c>
      <c r="E24" s="39">
        <f t="shared" si="2"/>
        <v>-226</v>
      </c>
      <c r="F24" s="123">
        <f t="shared" si="4"/>
        <v>-8.3027185892725952E-2</v>
      </c>
    </row>
    <row r="25" spans="2:8" s="137" customFormat="1" ht="15" customHeight="1" x14ac:dyDescent="0.2">
      <c r="B25" s="134" t="s">
        <v>10</v>
      </c>
      <c r="C25" s="135">
        <v>72142</v>
      </c>
      <c r="D25" s="135">
        <v>76651</v>
      </c>
      <c r="E25" s="135">
        <f t="shared" si="2"/>
        <v>4509</v>
      </c>
      <c r="F25" s="136">
        <f t="shared" si="4"/>
        <v>6.2501732693853729E-2</v>
      </c>
      <c r="H25" s="138"/>
    </row>
    <row r="26" spans="2:8" s="13" customFormat="1" ht="15" customHeight="1" x14ac:dyDescent="0.2">
      <c r="B26" s="84" t="s">
        <v>11</v>
      </c>
      <c r="C26" s="39">
        <v>4652</v>
      </c>
      <c r="D26" s="39">
        <v>5839</v>
      </c>
      <c r="E26" s="39">
        <f t="shared" si="2"/>
        <v>1187</v>
      </c>
      <c r="F26" s="123">
        <f t="shared" si="4"/>
        <v>0.25515907136715388</v>
      </c>
    </row>
    <row r="27" spans="2:8" s="13" customFormat="1" ht="15" customHeight="1" x14ac:dyDescent="0.2">
      <c r="B27" s="84" t="s">
        <v>7</v>
      </c>
      <c r="C27" s="39">
        <v>6323</v>
      </c>
      <c r="D27" s="39">
        <v>6485</v>
      </c>
      <c r="E27" s="39">
        <f t="shared" si="2"/>
        <v>162</v>
      </c>
      <c r="F27" s="123">
        <f t="shared" si="4"/>
        <v>2.5620749644156282E-2</v>
      </c>
    </row>
    <row r="28" spans="2:8" ht="15" customHeight="1" x14ac:dyDescent="0.2">
      <c r="B28" s="81" t="s">
        <v>22</v>
      </c>
      <c r="C28" s="53">
        <v>17528</v>
      </c>
      <c r="D28" s="53">
        <v>20096</v>
      </c>
      <c r="E28" s="53">
        <f t="shared" si="2"/>
        <v>2568</v>
      </c>
      <c r="F28" s="122">
        <f t="shared" si="4"/>
        <v>0.14650844363304438</v>
      </c>
    </row>
    <row r="29" spans="2:8" ht="15" customHeight="1" x14ac:dyDescent="0.2">
      <c r="B29" s="82" t="s">
        <v>29</v>
      </c>
      <c r="C29" s="39">
        <v>9686</v>
      </c>
      <c r="D29" s="39">
        <v>10407</v>
      </c>
      <c r="E29" s="39">
        <f t="shared" si="2"/>
        <v>721</v>
      </c>
      <c r="F29" s="123">
        <f t="shared" si="4"/>
        <v>7.4437332232087483E-2</v>
      </c>
    </row>
    <row r="30" spans="2:8" ht="15" customHeight="1" x14ac:dyDescent="0.2">
      <c r="B30" s="83" t="s">
        <v>23</v>
      </c>
      <c r="C30" s="39">
        <v>1805</v>
      </c>
      <c r="D30" s="39">
        <v>2509</v>
      </c>
      <c r="E30" s="39">
        <f t="shared" si="2"/>
        <v>704</v>
      </c>
      <c r="F30" s="123">
        <f t="shared" si="4"/>
        <v>0.39002770083102489</v>
      </c>
    </row>
    <row r="31" spans="2:8" ht="15" customHeight="1" x14ac:dyDescent="0.2">
      <c r="B31" s="83" t="s">
        <v>26</v>
      </c>
      <c r="C31" s="39">
        <v>1158</v>
      </c>
      <c r="D31" s="39">
        <v>1270</v>
      </c>
      <c r="E31" s="39">
        <f t="shared" si="2"/>
        <v>112</v>
      </c>
      <c r="F31" s="123">
        <f t="shared" si="4"/>
        <v>9.6718480138169305E-2</v>
      </c>
    </row>
    <row r="32" spans="2:8" ht="15" customHeight="1" x14ac:dyDescent="0.2">
      <c r="B32" s="83" t="s">
        <v>25</v>
      </c>
      <c r="C32" s="39">
        <v>113</v>
      </c>
      <c r="D32" s="39">
        <v>110</v>
      </c>
      <c r="E32" s="39">
        <f t="shared" si="2"/>
        <v>-3</v>
      </c>
      <c r="F32" s="123">
        <f t="shared" si="4"/>
        <v>-2.6548672566371723E-2</v>
      </c>
    </row>
    <row r="33" spans="2:6" ht="15" customHeight="1" x14ac:dyDescent="0.2">
      <c r="B33" s="83" t="s">
        <v>27</v>
      </c>
      <c r="C33" s="39">
        <v>1622</v>
      </c>
      <c r="D33" s="39">
        <v>2132</v>
      </c>
      <c r="E33" s="39">
        <f t="shared" si="2"/>
        <v>510</v>
      </c>
      <c r="F33" s="123">
        <f t="shared" si="4"/>
        <v>0.31442663378544999</v>
      </c>
    </row>
    <row r="34" spans="2:6" ht="15" customHeight="1" x14ac:dyDescent="0.2">
      <c r="B34" s="83" t="s">
        <v>24</v>
      </c>
      <c r="C34" s="39">
        <v>1054</v>
      </c>
      <c r="D34" s="39">
        <v>1053</v>
      </c>
      <c r="E34" s="39">
        <f t="shared" si="2"/>
        <v>-1</v>
      </c>
      <c r="F34" s="123">
        <f t="shared" si="4"/>
        <v>-9.4876660341558505E-4</v>
      </c>
    </row>
    <row r="35" spans="2:6" ht="15" customHeight="1" x14ac:dyDescent="0.2">
      <c r="B35" s="82" t="s">
        <v>28</v>
      </c>
      <c r="C35" s="39">
        <v>2090</v>
      </c>
      <c r="D35" s="39">
        <v>2615</v>
      </c>
      <c r="E35" s="39">
        <f t="shared" si="2"/>
        <v>525</v>
      </c>
      <c r="F35" s="123">
        <f t="shared" si="4"/>
        <v>0.25119617224880386</v>
      </c>
    </row>
    <row r="36" spans="2:6" ht="15" customHeight="1" x14ac:dyDescent="0.2">
      <c r="B36" s="81" t="s">
        <v>30</v>
      </c>
      <c r="C36" s="53">
        <v>25505</v>
      </c>
      <c r="D36" s="53">
        <v>27698</v>
      </c>
      <c r="E36" s="53">
        <f t="shared" si="2"/>
        <v>2193</v>
      </c>
      <c r="F36" s="122">
        <f t="shared" si="4"/>
        <v>8.5983140560674354E-2</v>
      </c>
    </row>
    <row r="37" spans="2:6" ht="15" customHeight="1" x14ac:dyDescent="0.2">
      <c r="B37" s="83" t="s">
        <v>31</v>
      </c>
      <c r="C37" s="39">
        <v>259</v>
      </c>
      <c r="D37" s="39">
        <v>253</v>
      </c>
      <c r="E37" s="39">
        <f t="shared" si="2"/>
        <v>-6</v>
      </c>
      <c r="F37" s="123">
        <f t="shared" ref="F37:F51" si="5">D37/C37-1</f>
        <v>-2.316602316602312E-2</v>
      </c>
    </row>
    <row r="38" spans="2:6" ht="15" customHeight="1" x14ac:dyDescent="0.2">
      <c r="B38" s="83" t="s">
        <v>32</v>
      </c>
      <c r="C38" s="39">
        <v>9</v>
      </c>
      <c r="D38" s="39">
        <v>9</v>
      </c>
      <c r="E38" s="39">
        <f t="shared" ref="E38:E51" si="6">D38-C38</f>
        <v>0</v>
      </c>
      <c r="F38" s="123">
        <f>D38/C38-1</f>
        <v>0</v>
      </c>
    </row>
    <row r="39" spans="2:6" ht="12" x14ac:dyDescent="0.2">
      <c r="B39" s="83" t="s">
        <v>214</v>
      </c>
      <c r="C39" s="39">
        <v>261</v>
      </c>
      <c r="D39" s="39">
        <v>151</v>
      </c>
      <c r="E39" s="39">
        <f t="shared" si="6"/>
        <v>-110</v>
      </c>
      <c r="F39" s="123">
        <f t="shared" si="5"/>
        <v>-0.42145593869731801</v>
      </c>
    </row>
    <row r="40" spans="2:6" ht="15" customHeight="1" x14ac:dyDescent="0.2">
      <c r="B40" s="82" t="s">
        <v>43</v>
      </c>
      <c r="C40" s="39">
        <v>5553</v>
      </c>
      <c r="D40" s="39">
        <v>5725</v>
      </c>
      <c r="E40" s="39">
        <f t="shared" si="6"/>
        <v>172</v>
      </c>
      <c r="F40" s="123">
        <f t="shared" si="5"/>
        <v>3.0974248154150841E-2</v>
      </c>
    </row>
    <row r="41" spans="2:6" ht="15" customHeight="1" x14ac:dyDescent="0.2">
      <c r="B41" s="82" t="s">
        <v>35</v>
      </c>
      <c r="C41" s="39">
        <v>8</v>
      </c>
      <c r="D41" s="39">
        <v>1</v>
      </c>
      <c r="E41" s="39">
        <f t="shared" si="6"/>
        <v>-7</v>
      </c>
      <c r="F41" s="123">
        <f t="shared" si="5"/>
        <v>-0.875</v>
      </c>
    </row>
    <row r="42" spans="2:6" ht="15" customHeight="1" x14ac:dyDescent="0.2">
      <c r="B42" s="82" t="s">
        <v>36</v>
      </c>
      <c r="C42" s="39">
        <v>6154</v>
      </c>
      <c r="D42" s="39">
        <v>7184</v>
      </c>
      <c r="E42" s="39">
        <f t="shared" si="6"/>
        <v>1030</v>
      </c>
      <c r="F42" s="123">
        <f t="shared" si="5"/>
        <v>0.16737081572960677</v>
      </c>
    </row>
    <row r="43" spans="2:6" ht="15" customHeight="1" x14ac:dyDescent="0.2">
      <c r="B43" s="82" t="s">
        <v>37</v>
      </c>
      <c r="C43" s="39">
        <v>189</v>
      </c>
      <c r="D43" s="39">
        <v>189</v>
      </c>
      <c r="E43" s="39">
        <f t="shared" si="6"/>
        <v>0</v>
      </c>
      <c r="F43" s="123">
        <f t="shared" si="5"/>
        <v>0</v>
      </c>
    </row>
    <row r="44" spans="2:6" ht="15" customHeight="1" x14ac:dyDescent="0.2">
      <c r="B44" s="82" t="s">
        <v>38</v>
      </c>
      <c r="C44" s="39">
        <v>320</v>
      </c>
      <c r="D44" s="39">
        <v>231</v>
      </c>
      <c r="E44" s="39">
        <f t="shared" si="6"/>
        <v>-89</v>
      </c>
      <c r="F44" s="123">
        <f t="shared" si="5"/>
        <v>-0.27812499999999996</v>
      </c>
    </row>
    <row r="45" spans="2:6" ht="12" x14ac:dyDescent="0.2">
      <c r="B45" s="82" t="s">
        <v>39</v>
      </c>
      <c r="C45" s="39">
        <v>103</v>
      </c>
      <c r="D45" s="39">
        <v>158</v>
      </c>
      <c r="E45" s="39">
        <f t="shared" si="6"/>
        <v>55</v>
      </c>
      <c r="F45" s="123">
        <f t="shared" si="5"/>
        <v>0.53398058252427183</v>
      </c>
    </row>
    <row r="46" spans="2:6" ht="12" x14ac:dyDescent="0.2">
      <c r="B46" s="82" t="s">
        <v>40</v>
      </c>
      <c r="C46" s="39">
        <v>1158</v>
      </c>
      <c r="D46" s="39">
        <v>1521</v>
      </c>
      <c r="E46" s="39">
        <f t="shared" si="6"/>
        <v>363</v>
      </c>
      <c r="F46" s="123">
        <f t="shared" si="5"/>
        <v>0.31347150259067358</v>
      </c>
    </row>
    <row r="47" spans="2:6" ht="12" x14ac:dyDescent="0.2">
      <c r="B47" s="82" t="s">
        <v>34</v>
      </c>
      <c r="C47" s="39">
        <v>8886</v>
      </c>
      <c r="D47" s="39">
        <v>9844</v>
      </c>
      <c r="E47" s="39">
        <f t="shared" si="6"/>
        <v>958</v>
      </c>
      <c r="F47" s="123">
        <f t="shared" si="5"/>
        <v>0.10781003826243518</v>
      </c>
    </row>
    <row r="48" spans="2:6" ht="12" x14ac:dyDescent="0.2">
      <c r="B48" s="82" t="s">
        <v>41</v>
      </c>
      <c r="C48" s="39">
        <v>8</v>
      </c>
      <c r="D48" s="39">
        <v>7</v>
      </c>
      <c r="E48" s="39">
        <f t="shared" si="6"/>
        <v>-1</v>
      </c>
      <c r="F48" s="123">
        <f t="shared" si="5"/>
        <v>-0.125</v>
      </c>
    </row>
    <row r="49" spans="1:8" ht="15" customHeight="1" x14ac:dyDescent="0.2">
      <c r="B49" s="82" t="s">
        <v>215</v>
      </c>
      <c r="C49" s="39">
        <v>886</v>
      </c>
      <c r="D49" s="39">
        <v>979</v>
      </c>
      <c r="E49" s="39">
        <f t="shared" si="6"/>
        <v>93</v>
      </c>
      <c r="F49" s="123">
        <f t="shared" si="5"/>
        <v>0.10496613995485338</v>
      </c>
    </row>
    <row r="50" spans="1:8" ht="15" customHeight="1" x14ac:dyDescent="0.2">
      <c r="B50" s="82" t="s">
        <v>42</v>
      </c>
      <c r="C50" s="39">
        <v>1242</v>
      </c>
      <c r="D50" s="39">
        <v>1013</v>
      </c>
      <c r="E50" s="39">
        <f t="shared" si="6"/>
        <v>-229</v>
      </c>
      <c r="F50" s="123">
        <f t="shared" si="5"/>
        <v>-0.1843800322061192</v>
      </c>
    </row>
    <row r="51" spans="1:8" ht="15" customHeight="1" x14ac:dyDescent="0.2">
      <c r="B51" s="82" t="s">
        <v>33</v>
      </c>
      <c r="C51" s="39">
        <v>469</v>
      </c>
      <c r="D51" s="39">
        <v>433</v>
      </c>
      <c r="E51" s="39">
        <f t="shared" si="6"/>
        <v>-36</v>
      </c>
      <c r="F51" s="123">
        <f t="shared" si="5"/>
        <v>-7.6759061833688746E-2</v>
      </c>
    </row>
    <row r="52" spans="1:8" ht="15" customHeight="1" x14ac:dyDescent="0.2">
      <c r="B52" s="81" t="s">
        <v>44</v>
      </c>
      <c r="C52" s="53">
        <v>55415</v>
      </c>
      <c r="D52" s="53">
        <v>62301</v>
      </c>
      <c r="E52" s="53">
        <f t="shared" si="2"/>
        <v>6886</v>
      </c>
      <c r="F52" s="122">
        <f t="shared" si="4"/>
        <v>0.12426238383109256</v>
      </c>
    </row>
    <row r="53" spans="1:8" ht="15" customHeight="1" x14ac:dyDescent="0.2">
      <c r="A53" s="11"/>
      <c r="B53" s="83" t="s">
        <v>61</v>
      </c>
      <c r="C53" s="39">
        <v>3320</v>
      </c>
      <c r="D53" s="39">
        <v>3624</v>
      </c>
      <c r="E53" s="39">
        <f t="shared" si="2"/>
        <v>304</v>
      </c>
      <c r="F53" s="123">
        <f t="shared" si="4"/>
        <v>9.1566265060240903E-2</v>
      </c>
    </row>
    <row r="54" spans="1:8" ht="15" customHeight="1" x14ac:dyDescent="0.2">
      <c r="A54" s="11"/>
      <c r="B54" s="83" t="s">
        <v>45</v>
      </c>
      <c r="C54" s="39">
        <v>3863</v>
      </c>
      <c r="D54" s="39">
        <v>4821</v>
      </c>
      <c r="E54" s="39">
        <f t="shared" si="2"/>
        <v>958</v>
      </c>
      <c r="F54" s="123">
        <f t="shared" si="4"/>
        <v>0.24799378721201149</v>
      </c>
    </row>
    <row r="55" spans="1:8" ht="15" customHeight="1" x14ac:dyDescent="0.2">
      <c r="A55" s="11"/>
      <c r="B55" s="82" t="s">
        <v>47</v>
      </c>
      <c r="C55" s="39">
        <v>29312</v>
      </c>
      <c r="D55" s="39">
        <v>31708</v>
      </c>
      <c r="E55" s="39">
        <f t="shared" si="2"/>
        <v>2396</v>
      </c>
      <c r="F55" s="123">
        <f t="shared" si="4"/>
        <v>8.1741266375545907E-2</v>
      </c>
    </row>
    <row r="56" spans="1:8" ht="12.75" x14ac:dyDescent="0.2">
      <c r="A56" s="11"/>
      <c r="B56" s="82" t="s">
        <v>48</v>
      </c>
      <c r="C56" s="39">
        <v>8</v>
      </c>
      <c r="D56" s="39">
        <v>18</v>
      </c>
      <c r="E56" s="39">
        <f t="shared" si="2"/>
        <v>10</v>
      </c>
      <c r="F56" s="123">
        <f t="shared" ref="F56" si="7">D56/C56-1</f>
        <v>1.25</v>
      </c>
    </row>
    <row r="57" spans="1:8" ht="12.75" x14ac:dyDescent="0.2">
      <c r="A57" s="11"/>
      <c r="B57" s="82" t="s">
        <v>49</v>
      </c>
      <c r="C57" s="39">
        <v>142</v>
      </c>
      <c r="D57" s="39">
        <v>179</v>
      </c>
      <c r="E57" s="39">
        <f t="shared" si="2"/>
        <v>37</v>
      </c>
      <c r="F57" s="123">
        <f t="shared" si="4"/>
        <v>0.26056338028169024</v>
      </c>
    </row>
    <row r="58" spans="1:8" ht="12.75" x14ac:dyDescent="0.2">
      <c r="A58" s="11"/>
      <c r="B58" s="82" t="s">
        <v>234</v>
      </c>
      <c r="C58" s="39">
        <v>4</v>
      </c>
      <c r="D58" s="39">
        <v>0</v>
      </c>
      <c r="E58" s="39">
        <f t="shared" si="2"/>
        <v>-4</v>
      </c>
      <c r="F58" s="123">
        <f t="shared" si="4"/>
        <v>-1</v>
      </c>
    </row>
    <row r="59" spans="1:8" ht="12" customHeight="1" x14ac:dyDescent="0.2">
      <c r="A59" s="11"/>
      <c r="B59" s="82" t="s">
        <v>50</v>
      </c>
      <c r="C59" s="39">
        <v>6861</v>
      </c>
      <c r="D59" s="39">
        <v>8471</v>
      </c>
      <c r="E59" s="39">
        <f t="shared" si="2"/>
        <v>1610</v>
      </c>
      <c r="F59" s="123">
        <f t="shared" si="4"/>
        <v>0.23465967060195303</v>
      </c>
    </row>
    <row r="60" spans="1:8" ht="15" customHeight="1" x14ac:dyDescent="0.2">
      <c r="A60" s="11"/>
      <c r="B60" s="82" t="s">
        <v>46</v>
      </c>
      <c r="C60" s="39">
        <v>9612</v>
      </c>
      <c r="D60" s="39">
        <v>10837</v>
      </c>
      <c r="E60" s="39">
        <f t="shared" si="2"/>
        <v>1225</v>
      </c>
      <c r="F60" s="123">
        <f t="shared" si="4"/>
        <v>0.12744486059092797</v>
      </c>
    </row>
    <row r="61" spans="1:8" s="21" customFormat="1" ht="15" customHeight="1" x14ac:dyDescent="0.2">
      <c r="A61" s="11"/>
      <c r="B61" s="82" t="s">
        <v>51</v>
      </c>
      <c r="C61" s="39">
        <v>2293</v>
      </c>
      <c r="D61" s="39">
        <v>2643</v>
      </c>
      <c r="E61" s="39">
        <f t="shared" si="2"/>
        <v>350</v>
      </c>
      <c r="F61" s="123">
        <f t="shared" si="4"/>
        <v>0.15263846489315314</v>
      </c>
      <c r="H61" s="67"/>
    </row>
    <row r="62" spans="1:8" ht="15" customHeight="1" x14ac:dyDescent="0.2">
      <c r="B62" s="81" t="s">
        <v>52</v>
      </c>
      <c r="C62" s="53">
        <v>576328</v>
      </c>
      <c r="D62" s="53">
        <v>541495</v>
      </c>
      <c r="E62" s="53">
        <f t="shared" si="2"/>
        <v>-34833</v>
      </c>
      <c r="F62" s="122">
        <f t="shared" si="4"/>
        <v>-6.0439541372274141E-2</v>
      </c>
    </row>
    <row r="63" spans="1:8" ht="15" customHeight="1" x14ac:dyDescent="0.2">
      <c r="B63" s="82" t="s">
        <v>55</v>
      </c>
      <c r="C63" s="39">
        <v>498892</v>
      </c>
      <c r="D63" s="39">
        <v>436313</v>
      </c>
      <c r="E63" s="39">
        <f t="shared" si="2"/>
        <v>-62579</v>
      </c>
      <c r="F63" s="123">
        <f t="shared" si="4"/>
        <v>-0.12543596610087959</v>
      </c>
    </row>
    <row r="64" spans="1:8" ht="15" customHeight="1" x14ac:dyDescent="0.2">
      <c r="B64" s="82" t="s">
        <v>54</v>
      </c>
      <c r="C64" s="39">
        <v>76121</v>
      </c>
      <c r="D64" s="39">
        <v>103526</v>
      </c>
      <c r="E64" s="39">
        <f t="shared" si="2"/>
        <v>27405</v>
      </c>
      <c r="F64" s="123">
        <f t="shared" si="4"/>
        <v>0.36001891725016755</v>
      </c>
    </row>
    <row r="65" spans="1:6" ht="15" customHeight="1" x14ac:dyDescent="0.2">
      <c r="B65" s="82" t="s">
        <v>53</v>
      </c>
      <c r="C65" s="39">
        <v>1315</v>
      </c>
      <c r="D65" s="39">
        <v>1656</v>
      </c>
      <c r="E65" s="39">
        <f t="shared" si="2"/>
        <v>341</v>
      </c>
      <c r="F65" s="123">
        <f t="shared" si="4"/>
        <v>0.2593155893536121</v>
      </c>
    </row>
    <row r="66" spans="1:6" ht="15" customHeight="1" x14ac:dyDescent="0.2">
      <c r="B66" s="80" t="s">
        <v>56</v>
      </c>
      <c r="C66" s="54">
        <v>22982</v>
      </c>
      <c r="D66" s="54">
        <v>24577</v>
      </c>
      <c r="E66" s="54">
        <f t="shared" si="2"/>
        <v>1595</v>
      </c>
      <c r="F66" s="124">
        <f t="shared" si="4"/>
        <v>6.9402140805848056E-2</v>
      </c>
    </row>
    <row r="67" spans="1:6" x14ac:dyDescent="0.2">
      <c r="B67" s="81" t="s">
        <v>57</v>
      </c>
      <c r="C67" s="55">
        <v>318</v>
      </c>
      <c r="D67" s="53">
        <v>394</v>
      </c>
      <c r="E67" s="53">
        <f t="shared" si="2"/>
        <v>76</v>
      </c>
      <c r="F67" s="122">
        <f t="shared" si="4"/>
        <v>0.23899371069182385</v>
      </c>
    </row>
    <row r="68" spans="1:6" ht="12.75" x14ac:dyDescent="0.2">
      <c r="A68" s="11"/>
      <c r="B68" s="85" t="s">
        <v>224</v>
      </c>
      <c r="C68" s="39">
        <v>0</v>
      </c>
      <c r="D68" s="39">
        <v>0</v>
      </c>
      <c r="E68" s="39">
        <f t="shared" ref="E68:E87" si="8">D68-C68</f>
        <v>0</v>
      </c>
      <c r="F68" s="123"/>
    </row>
    <row r="69" spans="1:6" ht="15" customHeight="1" x14ac:dyDescent="0.2">
      <c r="A69" s="11"/>
      <c r="B69" s="86" t="s">
        <v>58</v>
      </c>
      <c r="C69" s="39">
        <v>14</v>
      </c>
      <c r="D69" s="39">
        <v>22</v>
      </c>
      <c r="E69" s="39">
        <f t="shared" si="8"/>
        <v>8</v>
      </c>
      <c r="F69" s="123">
        <f t="shared" ref="F69:F87" si="9">D69/C69-1</f>
        <v>0.5714285714285714</v>
      </c>
    </row>
    <row r="70" spans="1:6" ht="12.75" x14ac:dyDescent="0.2">
      <c r="A70" s="11"/>
      <c r="B70" s="86" t="s">
        <v>157</v>
      </c>
      <c r="C70" s="39">
        <v>0</v>
      </c>
      <c r="D70" s="39">
        <v>2</v>
      </c>
      <c r="E70" s="39">
        <f t="shared" si="8"/>
        <v>2</v>
      </c>
      <c r="F70" s="123"/>
    </row>
    <row r="71" spans="1:6" ht="12.75" x14ac:dyDescent="0.2">
      <c r="A71" s="11"/>
      <c r="B71" s="86" t="s">
        <v>59</v>
      </c>
      <c r="C71" s="39">
        <v>1</v>
      </c>
      <c r="D71" s="39">
        <v>8</v>
      </c>
      <c r="E71" s="39">
        <f t="shared" si="8"/>
        <v>7</v>
      </c>
      <c r="F71" s="123">
        <f t="shared" si="9"/>
        <v>7</v>
      </c>
    </row>
    <row r="72" spans="1:6" ht="12.75" x14ac:dyDescent="0.2">
      <c r="A72" s="11"/>
      <c r="B72" s="86" t="s">
        <v>188</v>
      </c>
      <c r="C72" s="39">
        <v>6</v>
      </c>
      <c r="D72" s="39">
        <v>36</v>
      </c>
      <c r="E72" s="39">
        <f t="shared" si="8"/>
        <v>30</v>
      </c>
      <c r="F72" s="123">
        <f t="shared" si="9"/>
        <v>5</v>
      </c>
    </row>
    <row r="73" spans="1:6" ht="15" customHeight="1" x14ac:dyDescent="0.2">
      <c r="A73" s="11"/>
      <c r="B73" s="86" t="s">
        <v>75</v>
      </c>
      <c r="C73" s="39">
        <v>100</v>
      </c>
      <c r="D73" s="39">
        <v>118</v>
      </c>
      <c r="E73" s="39">
        <f t="shared" si="8"/>
        <v>18</v>
      </c>
      <c r="F73" s="123">
        <f t="shared" si="9"/>
        <v>0.17999999999999994</v>
      </c>
    </row>
    <row r="74" spans="1:6" ht="15" customHeight="1" x14ac:dyDescent="0.2">
      <c r="A74" s="11"/>
      <c r="B74" s="85" t="s">
        <v>76</v>
      </c>
      <c r="C74" s="39">
        <v>17</v>
      </c>
      <c r="D74" s="39">
        <v>23</v>
      </c>
      <c r="E74" s="39">
        <f t="shared" si="8"/>
        <v>6</v>
      </c>
      <c r="F74" s="123">
        <f t="shared" si="9"/>
        <v>0.35294117647058831</v>
      </c>
    </row>
    <row r="75" spans="1:6" ht="12.75" x14ac:dyDescent="0.2">
      <c r="A75" s="11"/>
      <c r="B75" s="86" t="s">
        <v>231</v>
      </c>
      <c r="C75" s="39">
        <v>0</v>
      </c>
      <c r="D75" s="39">
        <v>0</v>
      </c>
      <c r="E75" s="39">
        <f t="shared" si="8"/>
        <v>0</v>
      </c>
      <c r="F75" s="123"/>
    </row>
    <row r="76" spans="1:6" ht="16.5" customHeight="1" x14ac:dyDescent="0.2">
      <c r="A76" s="11"/>
      <c r="B76" s="86" t="s">
        <v>84</v>
      </c>
      <c r="C76" s="39">
        <v>0</v>
      </c>
      <c r="D76" s="39">
        <v>0</v>
      </c>
      <c r="E76" s="39">
        <f t="shared" si="8"/>
        <v>0</v>
      </c>
      <c r="F76" s="123"/>
    </row>
    <row r="77" spans="1:6" ht="15" customHeight="1" x14ac:dyDescent="0.2">
      <c r="A77" s="11"/>
      <c r="B77" s="86" t="s">
        <v>87</v>
      </c>
      <c r="C77" s="39">
        <v>14</v>
      </c>
      <c r="D77" s="39">
        <v>18</v>
      </c>
      <c r="E77" s="39">
        <f t="shared" si="8"/>
        <v>4</v>
      </c>
      <c r="F77" s="123">
        <f t="shared" si="9"/>
        <v>0.28571428571428581</v>
      </c>
    </row>
    <row r="78" spans="1:6" ht="14.25" customHeight="1" x14ac:dyDescent="0.2">
      <c r="A78" s="11"/>
      <c r="B78" s="86" t="s">
        <v>232</v>
      </c>
      <c r="C78" s="39">
        <v>0</v>
      </c>
      <c r="D78" s="39">
        <v>0</v>
      </c>
      <c r="E78" s="39">
        <f t="shared" si="8"/>
        <v>0</v>
      </c>
      <c r="F78" s="123"/>
    </row>
    <row r="79" spans="1:6" ht="12.75" x14ac:dyDescent="0.2">
      <c r="A79" s="11"/>
      <c r="B79" s="86" t="s">
        <v>104</v>
      </c>
      <c r="C79" s="39">
        <v>53</v>
      </c>
      <c r="D79" s="39">
        <v>38</v>
      </c>
      <c r="E79" s="39">
        <f t="shared" si="8"/>
        <v>-15</v>
      </c>
      <c r="F79" s="123">
        <f t="shared" si="9"/>
        <v>-0.28301886792452835</v>
      </c>
    </row>
    <row r="80" spans="1:6" s="21" customFormat="1" ht="12.75" x14ac:dyDescent="0.2">
      <c r="A80" s="11"/>
      <c r="B80" s="86" t="s">
        <v>118</v>
      </c>
      <c r="C80" s="39">
        <v>0</v>
      </c>
      <c r="D80" s="39">
        <v>0</v>
      </c>
      <c r="E80" s="39">
        <f t="shared" si="8"/>
        <v>0</v>
      </c>
      <c r="F80" s="123"/>
    </row>
    <row r="81" spans="1:6" ht="12.75" x14ac:dyDescent="0.2">
      <c r="A81" s="11"/>
      <c r="B81" s="86" t="s">
        <v>229</v>
      </c>
      <c r="C81" s="39">
        <v>0</v>
      </c>
      <c r="D81" s="39">
        <v>0</v>
      </c>
      <c r="E81" s="39">
        <f t="shared" si="8"/>
        <v>0</v>
      </c>
      <c r="F81" s="123"/>
    </row>
    <row r="82" spans="1:6" s="10" customFormat="1" ht="12.75" x14ac:dyDescent="0.2">
      <c r="A82" s="11"/>
      <c r="B82" s="86" t="s">
        <v>133</v>
      </c>
      <c r="C82" s="39">
        <v>5</v>
      </c>
      <c r="D82" s="39">
        <v>4</v>
      </c>
      <c r="E82" s="39">
        <f t="shared" si="8"/>
        <v>-1</v>
      </c>
      <c r="F82" s="123">
        <f t="shared" si="9"/>
        <v>-0.19999999999999996</v>
      </c>
    </row>
    <row r="83" spans="1:6" s="21" customFormat="1" ht="12.75" x14ac:dyDescent="0.2">
      <c r="A83" s="11"/>
      <c r="B83" s="86" t="s">
        <v>134</v>
      </c>
      <c r="C83" s="39">
        <v>87</v>
      </c>
      <c r="D83" s="39">
        <v>104</v>
      </c>
      <c r="E83" s="39">
        <f t="shared" si="8"/>
        <v>17</v>
      </c>
      <c r="F83" s="123">
        <f t="shared" si="9"/>
        <v>0.19540229885057481</v>
      </c>
    </row>
    <row r="84" spans="1:6" ht="15" customHeight="1" x14ac:dyDescent="0.2">
      <c r="A84" s="11"/>
      <c r="B84" s="86" t="s">
        <v>193</v>
      </c>
      <c r="C84" s="39">
        <v>8</v>
      </c>
      <c r="D84" s="39">
        <v>7</v>
      </c>
      <c r="E84" s="39">
        <f t="shared" si="8"/>
        <v>-1</v>
      </c>
      <c r="F84" s="123">
        <f t="shared" si="9"/>
        <v>-0.125</v>
      </c>
    </row>
    <row r="85" spans="1:6" ht="15" customHeight="1" x14ac:dyDescent="0.2">
      <c r="A85" s="11"/>
      <c r="B85" s="86" t="s">
        <v>143</v>
      </c>
      <c r="C85" s="39">
        <v>0</v>
      </c>
      <c r="D85" s="39">
        <v>0</v>
      </c>
      <c r="E85" s="39">
        <f t="shared" si="8"/>
        <v>0</v>
      </c>
      <c r="F85" s="123"/>
    </row>
    <row r="86" spans="1:6" ht="15" customHeight="1" x14ac:dyDescent="0.2">
      <c r="A86" s="11"/>
      <c r="B86" s="86" t="s">
        <v>144</v>
      </c>
      <c r="C86" s="39">
        <v>10</v>
      </c>
      <c r="D86" s="39">
        <v>10</v>
      </c>
      <c r="E86" s="39">
        <f t="shared" si="8"/>
        <v>0</v>
      </c>
      <c r="F86" s="123">
        <f t="shared" si="9"/>
        <v>0</v>
      </c>
    </row>
    <row r="87" spans="1:6" ht="15" customHeight="1" x14ac:dyDescent="0.2">
      <c r="A87" s="11"/>
      <c r="B87" s="86" t="s">
        <v>154</v>
      </c>
      <c r="C87" s="39">
        <v>3</v>
      </c>
      <c r="D87" s="39">
        <v>4</v>
      </c>
      <c r="E87" s="39">
        <f t="shared" si="8"/>
        <v>1</v>
      </c>
      <c r="F87" s="123">
        <f t="shared" si="9"/>
        <v>0.33333333333333326</v>
      </c>
    </row>
    <row r="88" spans="1:6" ht="15" customHeight="1" x14ac:dyDescent="0.2">
      <c r="B88" s="81" t="s">
        <v>198</v>
      </c>
      <c r="C88" s="53">
        <v>106</v>
      </c>
      <c r="D88" s="53">
        <v>133</v>
      </c>
      <c r="E88" s="53">
        <f t="shared" ref="E88:E134" si="10">D88-C88</f>
        <v>27</v>
      </c>
      <c r="F88" s="122">
        <f t="shared" ref="F88:F138" si="11">D88/C88-1</f>
        <v>0.25471698113207553</v>
      </c>
    </row>
    <row r="89" spans="1:6" ht="15" customHeight="1" x14ac:dyDescent="0.2">
      <c r="B89" s="86" t="s">
        <v>189</v>
      </c>
      <c r="C89" s="39">
        <v>1</v>
      </c>
      <c r="D89" s="39">
        <v>9</v>
      </c>
      <c r="E89" s="39">
        <f t="shared" si="10"/>
        <v>8</v>
      </c>
      <c r="F89" s="123">
        <f t="shared" si="11"/>
        <v>8</v>
      </c>
    </row>
    <row r="90" spans="1:6" ht="15" customHeight="1" x14ac:dyDescent="0.2">
      <c r="B90" s="86" t="s">
        <v>158</v>
      </c>
      <c r="C90" s="39">
        <v>11</v>
      </c>
      <c r="D90" s="39">
        <v>23</v>
      </c>
      <c r="E90" s="39">
        <f t="shared" si="10"/>
        <v>12</v>
      </c>
      <c r="F90" s="123">
        <f t="shared" si="11"/>
        <v>1.0909090909090908</v>
      </c>
    </row>
    <row r="91" spans="1:6" ht="12" x14ac:dyDescent="0.2">
      <c r="B91" s="86" t="s">
        <v>102</v>
      </c>
      <c r="C91" s="39">
        <v>36</v>
      </c>
      <c r="D91" s="39">
        <v>60</v>
      </c>
      <c r="E91" s="39">
        <f t="shared" si="10"/>
        <v>24</v>
      </c>
      <c r="F91" s="123">
        <f t="shared" si="11"/>
        <v>0.66666666666666674</v>
      </c>
    </row>
    <row r="92" spans="1:6" ht="15" customHeight="1" x14ac:dyDescent="0.2">
      <c r="B92" s="86" t="s">
        <v>167</v>
      </c>
      <c r="C92" s="39">
        <v>0</v>
      </c>
      <c r="D92" s="39">
        <v>1</v>
      </c>
      <c r="E92" s="39">
        <f t="shared" si="10"/>
        <v>1</v>
      </c>
      <c r="F92" s="123"/>
    </row>
    <row r="93" spans="1:6" ht="12" x14ac:dyDescent="0.2">
      <c r="B93" s="86" t="s">
        <v>122</v>
      </c>
      <c r="C93" s="39">
        <v>18</v>
      </c>
      <c r="D93" s="39">
        <v>10</v>
      </c>
      <c r="E93" s="39">
        <f t="shared" si="10"/>
        <v>-8</v>
      </c>
      <c r="F93" s="123">
        <f t="shared" si="11"/>
        <v>-0.44444444444444442</v>
      </c>
    </row>
    <row r="94" spans="1:6" ht="15" customHeight="1" x14ac:dyDescent="0.2">
      <c r="B94" s="86" t="s">
        <v>127</v>
      </c>
      <c r="C94" s="39">
        <v>14</v>
      </c>
      <c r="D94" s="39">
        <v>18</v>
      </c>
      <c r="E94" s="39">
        <f t="shared" si="10"/>
        <v>4</v>
      </c>
      <c r="F94" s="123">
        <f t="shared" si="11"/>
        <v>0.28571428571428581</v>
      </c>
    </row>
    <row r="95" spans="1:6" ht="15" customHeight="1" x14ac:dyDescent="0.2">
      <c r="B95" s="86" t="s">
        <v>155</v>
      </c>
      <c r="C95" s="39">
        <v>26</v>
      </c>
      <c r="D95" s="39">
        <v>12</v>
      </c>
      <c r="E95" s="39">
        <f t="shared" si="10"/>
        <v>-14</v>
      </c>
      <c r="F95" s="123">
        <f t="shared" si="11"/>
        <v>-0.53846153846153844</v>
      </c>
    </row>
    <row r="96" spans="1:6" ht="15" customHeight="1" x14ac:dyDescent="0.2">
      <c r="A96" s="12"/>
      <c r="B96" s="81" t="s">
        <v>199</v>
      </c>
      <c r="C96" s="53">
        <v>20984</v>
      </c>
      <c r="D96" s="53">
        <v>22117</v>
      </c>
      <c r="E96" s="53">
        <f t="shared" si="10"/>
        <v>1133</v>
      </c>
      <c r="F96" s="122">
        <f t="shared" si="11"/>
        <v>5.3993518871521262E-2</v>
      </c>
    </row>
    <row r="97" spans="2:6" ht="15" customHeight="1" x14ac:dyDescent="0.2">
      <c r="B97" s="82" t="s">
        <v>65</v>
      </c>
      <c r="C97" s="39">
        <v>18113</v>
      </c>
      <c r="D97" s="39">
        <v>18741</v>
      </c>
      <c r="E97" s="39">
        <f t="shared" si="10"/>
        <v>628</v>
      </c>
      <c r="F97" s="123">
        <f t="shared" si="11"/>
        <v>3.4671230607850712E-2</v>
      </c>
    </row>
    <row r="98" spans="2:6" ht="15" customHeight="1" x14ac:dyDescent="0.2">
      <c r="B98" s="82" t="s">
        <v>96</v>
      </c>
      <c r="C98" s="39">
        <v>2542</v>
      </c>
      <c r="D98" s="39">
        <v>2975</v>
      </c>
      <c r="E98" s="39">
        <f t="shared" si="10"/>
        <v>433</v>
      </c>
      <c r="F98" s="123">
        <f t="shared" si="11"/>
        <v>0.17033831628638874</v>
      </c>
    </row>
    <row r="99" spans="2:6" ht="15" customHeight="1" x14ac:dyDescent="0.2">
      <c r="B99" s="82" t="s">
        <v>112</v>
      </c>
      <c r="C99" s="39">
        <v>329</v>
      </c>
      <c r="D99" s="39">
        <v>401</v>
      </c>
      <c r="E99" s="39">
        <f t="shared" si="10"/>
        <v>72</v>
      </c>
      <c r="F99" s="123">
        <f t="shared" si="11"/>
        <v>0.21884498480243164</v>
      </c>
    </row>
    <row r="100" spans="2:6" ht="15" customHeight="1" x14ac:dyDescent="0.2">
      <c r="B100" s="81" t="s">
        <v>200</v>
      </c>
      <c r="C100" s="53">
        <v>1574</v>
      </c>
      <c r="D100" s="53">
        <v>1933</v>
      </c>
      <c r="E100" s="53">
        <f t="shared" si="10"/>
        <v>359</v>
      </c>
      <c r="F100" s="122">
        <f t="shared" si="11"/>
        <v>0.22808132147395166</v>
      </c>
    </row>
    <row r="101" spans="2:6" ht="15" customHeight="1" x14ac:dyDescent="0.2">
      <c r="B101" s="83" t="s">
        <v>67</v>
      </c>
      <c r="C101" s="39">
        <v>212</v>
      </c>
      <c r="D101" s="39">
        <v>267</v>
      </c>
      <c r="E101" s="39">
        <f t="shared" si="10"/>
        <v>55</v>
      </c>
      <c r="F101" s="123">
        <f t="shared" si="11"/>
        <v>0.25943396226415105</v>
      </c>
    </row>
    <row r="102" spans="2:6" s="21" customFormat="1" ht="15" customHeight="1" x14ac:dyDescent="0.2">
      <c r="B102" s="83" t="s">
        <v>71</v>
      </c>
      <c r="C102" s="39">
        <v>14</v>
      </c>
      <c r="D102" s="39">
        <v>37</v>
      </c>
      <c r="E102" s="39">
        <f t="shared" si="10"/>
        <v>23</v>
      </c>
      <c r="F102" s="123">
        <f t="shared" si="11"/>
        <v>1.6428571428571428</v>
      </c>
    </row>
    <row r="103" spans="2:6" ht="15" customHeight="1" x14ac:dyDescent="0.2">
      <c r="B103" s="83" t="s">
        <v>72</v>
      </c>
      <c r="C103" s="39">
        <v>738</v>
      </c>
      <c r="D103" s="39">
        <v>861</v>
      </c>
      <c r="E103" s="39">
        <f t="shared" si="10"/>
        <v>123</v>
      </c>
      <c r="F103" s="123">
        <f t="shared" si="11"/>
        <v>0.16666666666666674</v>
      </c>
    </row>
    <row r="104" spans="2:6" ht="15" customHeight="1" x14ac:dyDescent="0.2">
      <c r="B104" s="83" t="s">
        <v>230</v>
      </c>
      <c r="C104" s="39">
        <v>0</v>
      </c>
      <c r="D104" s="39">
        <v>3</v>
      </c>
      <c r="E104" s="39">
        <f t="shared" si="10"/>
        <v>3</v>
      </c>
      <c r="F104" s="123"/>
    </row>
    <row r="105" spans="2:6" ht="15" customHeight="1" x14ac:dyDescent="0.2">
      <c r="B105" s="83" t="s">
        <v>79</v>
      </c>
      <c r="C105" s="39">
        <v>112</v>
      </c>
      <c r="D105" s="39">
        <v>146</v>
      </c>
      <c r="E105" s="39">
        <f t="shared" si="10"/>
        <v>34</v>
      </c>
      <c r="F105" s="123">
        <f t="shared" si="11"/>
        <v>0.3035714285714286</v>
      </c>
    </row>
    <row r="106" spans="2:6" ht="12" x14ac:dyDescent="0.2">
      <c r="B106" s="83" t="s">
        <v>82</v>
      </c>
      <c r="C106" s="39">
        <v>47</v>
      </c>
      <c r="D106" s="39">
        <v>64</v>
      </c>
      <c r="E106" s="39">
        <f t="shared" si="10"/>
        <v>17</v>
      </c>
      <c r="F106" s="123">
        <f t="shared" si="11"/>
        <v>0.36170212765957444</v>
      </c>
    </row>
    <row r="107" spans="2:6" ht="15" customHeight="1" x14ac:dyDescent="0.2">
      <c r="B107" s="83" t="s">
        <v>99</v>
      </c>
      <c r="C107" s="39">
        <v>242</v>
      </c>
      <c r="D107" s="39">
        <v>305</v>
      </c>
      <c r="E107" s="39">
        <f t="shared" si="10"/>
        <v>63</v>
      </c>
      <c r="F107" s="123">
        <f t="shared" si="11"/>
        <v>0.2603305785123966</v>
      </c>
    </row>
    <row r="108" spans="2:6" ht="15" customHeight="1" x14ac:dyDescent="0.2">
      <c r="B108" s="86" t="s">
        <v>124</v>
      </c>
      <c r="C108" s="39">
        <v>4</v>
      </c>
      <c r="D108" s="39">
        <v>29</v>
      </c>
      <c r="E108" s="39">
        <f t="shared" si="10"/>
        <v>25</v>
      </c>
      <c r="F108" s="123">
        <f t="shared" si="11"/>
        <v>6.25</v>
      </c>
    </row>
    <row r="109" spans="2:6" ht="15" customHeight="1" x14ac:dyDescent="0.2">
      <c r="B109" s="83" t="s">
        <v>125</v>
      </c>
      <c r="C109" s="39">
        <v>63</v>
      </c>
      <c r="D109" s="39">
        <v>75</v>
      </c>
      <c r="E109" s="39">
        <f t="shared" si="10"/>
        <v>12</v>
      </c>
      <c r="F109" s="123">
        <f t="shared" si="11"/>
        <v>0.19047619047619047</v>
      </c>
    </row>
    <row r="110" spans="2:6" ht="15" customHeight="1" x14ac:dyDescent="0.2">
      <c r="B110" s="83" t="s">
        <v>237</v>
      </c>
      <c r="C110" s="39">
        <v>0</v>
      </c>
      <c r="D110" s="39">
        <v>0</v>
      </c>
      <c r="E110" s="39">
        <f t="shared" si="10"/>
        <v>0</v>
      </c>
      <c r="F110" s="123"/>
    </row>
    <row r="111" spans="2:6" s="21" customFormat="1" ht="15" customHeight="1" x14ac:dyDescent="0.2">
      <c r="B111" s="83" t="s">
        <v>238</v>
      </c>
      <c r="C111" s="39">
        <v>0</v>
      </c>
      <c r="D111" s="39">
        <v>0</v>
      </c>
      <c r="E111" s="39">
        <f t="shared" si="10"/>
        <v>0</v>
      </c>
      <c r="F111" s="123"/>
    </row>
    <row r="112" spans="2:6" ht="15" customHeight="1" x14ac:dyDescent="0.2">
      <c r="B112" s="83" t="s">
        <v>148</v>
      </c>
      <c r="C112" s="39">
        <v>44</v>
      </c>
      <c r="D112" s="39">
        <v>35</v>
      </c>
      <c r="E112" s="39">
        <f t="shared" si="10"/>
        <v>-9</v>
      </c>
      <c r="F112" s="123">
        <f t="shared" si="11"/>
        <v>-0.20454545454545459</v>
      </c>
    </row>
    <row r="113" spans="2:6" ht="16.5" customHeight="1" x14ac:dyDescent="0.2">
      <c r="B113" s="85" t="s">
        <v>152</v>
      </c>
      <c r="C113" s="39">
        <v>98</v>
      </c>
      <c r="D113" s="39">
        <v>111</v>
      </c>
      <c r="E113" s="39">
        <f t="shared" si="10"/>
        <v>13</v>
      </c>
      <c r="F113" s="123">
        <f t="shared" si="11"/>
        <v>0.13265306122448983</v>
      </c>
    </row>
    <row r="114" spans="2:6" ht="33.75" customHeight="1" x14ac:dyDescent="0.2">
      <c r="B114" s="87" t="s">
        <v>201</v>
      </c>
      <c r="C114" s="54">
        <v>119485</v>
      </c>
      <c r="D114" s="54">
        <v>154641</v>
      </c>
      <c r="E114" s="54">
        <f t="shared" si="10"/>
        <v>35156</v>
      </c>
      <c r="F114" s="124">
        <f t="shared" si="11"/>
        <v>0.29422940118006435</v>
      </c>
    </row>
    <row r="115" spans="2:6" ht="21.75" customHeight="1" x14ac:dyDescent="0.2">
      <c r="B115" s="81" t="s">
        <v>202</v>
      </c>
      <c r="C115" s="53">
        <v>27853</v>
      </c>
      <c r="D115" s="53">
        <v>44967</v>
      </c>
      <c r="E115" s="53">
        <f t="shared" si="10"/>
        <v>17114</v>
      </c>
      <c r="F115" s="122">
        <f t="shared" si="11"/>
        <v>0.61444009621943785</v>
      </c>
    </row>
    <row r="116" spans="2:6" ht="12" x14ac:dyDescent="0.2">
      <c r="B116" s="88" t="s">
        <v>88</v>
      </c>
      <c r="C116" s="39">
        <v>1446</v>
      </c>
      <c r="D116" s="39">
        <v>2207</v>
      </c>
      <c r="E116" s="39">
        <f t="shared" si="10"/>
        <v>761</v>
      </c>
      <c r="F116" s="123">
        <f t="shared" si="11"/>
        <v>0.52627939142461955</v>
      </c>
    </row>
    <row r="117" spans="2:6" ht="15" customHeight="1" x14ac:dyDescent="0.2">
      <c r="B117" s="88" t="s">
        <v>101</v>
      </c>
      <c r="C117" s="39">
        <v>5691</v>
      </c>
      <c r="D117" s="39">
        <v>8961</v>
      </c>
      <c r="E117" s="39">
        <f t="shared" si="10"/>
        <v>3270</v>
      </c>
      <c r="F117" s="123">
        <f t="shared" si="11"/>
        <v>0.57459146020031637</v>
      </c>
    </row>
    <row r="118" spans="2:6" ht="12" x14ac:dyDescent="0.2">
      <c r="B118" s="88" t="s">
        <v>115</v>
      </c>
      <c r="C118" s="39">
        <v>102</v>
      </c>
      <c r="D118" s="39">
        <v>164</v>
      </c>
      <c r="E118" s="39">
        <f t="shared" si="10"/>
        <v>62</v>
      </c>
      <c r="F118" s="123">
        <f t="shared" si="11"/>
        <v>0.60784313725490202</v>
      </c>
    </row>
    <row r="119" spans="2:6" ht="15" customHeight="1" x14ac:dyDescent="0.2">
      <c r="B119" s="84" t="s">
        <v>141</v>
      </c>
      <c r="C119" s="39">
        <v>257</v>
      </c>
      <c r="D119" s="39">
        <v>3</v>
      </c>
      <c r="E119" s="39">
        <f t="shared" si="10"/>
        <v>-254</v>
      </c>
      <c r="F119" s="123">
        <f t="shared" si="11"/>
        <v>-0.98832684824902728</v>
      </c>
    </row>
    <row r="120" spans="2:6" ht="12" x14ac:dyDescent="0.2">
      <c r="B120" s="84" t="s">
        <v>153</v>
      </c>
      <c r="C120" s="39">
        <v>20355</v>
      </c>
      <c r="D120" s="39">
        <v>33632</v>
      </c>
      <c r="E120" s="39">
        <f t="shared" si="10"/>
        <v>13277</v>
      </c>
      <c r="F120" s="123">
        <f t="shared" si="11"/>
        <v>0.65227216900024554</v>
      </c>
    </row>
    <row r="121" spans="2:6" ht="15" customHeight="1" x14ac:dyDescent="0.2">
      <c r="B121" s="84" t="s">
        <v>168</v>
      </c>
      <c r="C121" s="39">
        <v>0</v>
      </c>
      <c r="D121" s="39">
        <v>0</v>
      </c>
      <c r="E121" s="39">
        <f t="shared" si="10"/>
        <v>0</v>
      </c>
      <c r="F121" s="123"/>
    </row>
    <row r="122" spans="2:6" ht="15" customHeight="1" x14ac:dyDescent="0.2">
      <c r="B122" s="84" t="s">
        <v>163</v>
      </c>
      <c r="C122" s="39">
        <v>2</v>
      </c>
      <c r="D122" s="39">
        <v>0</v>
      </c>
      <c r="E122" s="39">
        <f t="shared" si="10"/>
        <v>-2</v>
      </c>
      <c r="F122" s="123">
        <f t="shared" si="11"/>
        <v>-1</v>
      </c>
    </row>
    <row r="123" spans="2:6" ht="15" customHeight="1" x14ac:dyDescent="0.2">
      <c r="B123" s="81" t="s">
        <v>203</v>
      </c>
      <c r="C123" s="53">
        <v>2712</v>
      </c>
      <c r="D123" s="53">
        <v>3328</v>
      </c>
      <c r="E123" s="53">
        <f t="shared" si="10"/>
        <v>616</v>
      </c>
      <c r="F123" s="122">
        <f t="shared" si="11"/>
        <v>0.22713864306784659</v>
      </c>
    </row>
    <row r="124" spans="2:6" ht="17.25" customHeight="1" x14ac:dyDescent="0.2">
      <c r="B124" s="84" t="s">
        <v>60</v>
      </c>
      <c r="C124" s="39">
        <v>2313</v>
      </c>
      <c r="D124" s="39">
        <v>2793</v>
      </c>
      <c r="E124" s="39">
        <f t="shared" si="10"/>
        <v>480</v>
      </c>
      <c r="F124" s="123">
        <f t="shared" si="11"/>
        <v>0.20752269779507126</v>
      </c>
    </row>
    <row r="125" spans="2:6" ht="15" customHeight="1" x14ac:dyDescent="0.2">
      <c r="B125" s="84" t="s">
        <v>64</v>
      </c>
      <c r="C125" s="39">
        <v>0</v>
      </c>
      <c r="D125" s="39">
        <v>0</v>
      </c>
      <c r="E125" s="39">
        <f t="shared" si="10"/>
        <v>0</v>
      </c>
      <c r="F125" s="123"/>
    </row>
    <row r="126" spans="2:6" ht="15" customHeight="1" x14ac:dyDescent="0.2">
      <c r="B126" s="84" t="s">
        <v>68</v>
      </c>
      <c r="C126" s="39">
        <v>369</v>
      </c>
      <c r="D126" s="39">
        <v>482</v>
      </c>
      <c r="E126" s="39">
        <f t="shared" si="10"/>
        <v>113</v>
      </c>
      <c r="F126" s="123">
        <f t="shared" si="11"/>
        <v>0.30623306233062331</v>
      </c>
    </row>
    <row r="127" spans="2:6" ht="15" customHeight="1" x14ac:dyDescent="0.2">
      <c r="B127" s="84" t="s">
        <v>165</v>
      </c>
      <c r="C127" s="39">
        <v>19</v>
      </c>
      <c r="D127" s="39">
        <v>13</v>
      </c>
      <c r="E127" s="39">
        <f t="shared" si="10"/>
        <v>-6</v>
      </c>
      <c r="F127" s="123">
        <f t="shared" si="11"/>
        <v>-0.31578947368421051</v>
      </c>
    </row>
    <row r="128" spans="2:6" ht="15" customHeight="1" x14ac:dyDescent="0.2">
      <c r="B128" s="84" t="s">
        <v>81</v>
      </c>
      <c r="C128" s="39">
        <v>0</v>
      </c>
      <c r="D128" s="39">
        <v>0</v>
      </c>
      <c r="E128" s="39">
        <f t="shared" si="10"/>
        <v>0</v>
      </c>
      <c r="F128" s="123"/>
    </row>
    <row r="129" spans="1:6" ht="15" customHeight="1" x14ac:dyDescent="0.2">
      <c r="B129" s="84" t="s">
        <v>111</v>
      </c>
      <c r="C129" s="39">
        <v>0</v>
      </c>
      <c r="D129" s="39">
        <v>0</v>
      </c>
      <c r="E129" s="39">
        <f t="shared" si="10"/>
        <v>0</v>
      </c>
      <c r="F129" s="123"/>
    </row>
    <row r="130" spans="1:6" ht="15" customHeight="1" x14ac:dyDescent="0.2">
      <c r="B130" s="84" t="s">
        <v>184</v>
      </c>
      <c r="C130" s="39">
        <v>0</v>
      </c>
      <c r="D130" s="39">
        <v>0</v>
      </c>
      <c r="E130" s="39">
        <f t="shared" si="10"/>
        <v>0</v>
      </c>
      <c r="F130" s="123"/>
    </row>
    <row r="131" spans="1:6" ht="15" customHeight="1" x14ac:dyDescent="0.2">
      <c r="B131" s="84" t="s">
        <v>192</v>
      </c>
      <c r="C131" s="39">
        <v>0</v>
      </c>
      <c r="D131" s="39">
        <v>0</v>
      </c>
      <c r="E131" s="39">
        <f t="shared" si="10"/>
        <v>0</v>
      </c>
      <c r="F131" s="123"/>
    </row>
    <row r="132" spans="1:6" ht="15" customHeight="1" x14ac:dyDescent="0.2">
      <c r="B132" s="84" t="s">
        <v>123</v>
      </c>
      <c r="C132" s="39">
        <v>0</v>
      </c>
      <c r="D132" s="39">
        <v>0</v>
      </c>
      <c r="E132" s="39">
        <f t="shared" si="10"/>
        <v>0</v>
      </c>
      <c r="F132" s="123"/>
    </row>
    <row r="133" spans="1:6" s="10" customFormat="1" ht="15" customHeight="1" x14ac:dyDescent="0.2">
      <c r="B133" s="84" t="s">
        <v>178</v>
      </c>
      <c r="C133" s="39">
        <v>0</v>
      </c>
      <c r="D133" s="39">
        <v>0</v>
      </c>
      <c r="E133" s="39">
        <f t="shared" si="10"/>
        <v>0</v>
      </c>
      <c r="F133" s="123"/>
    </row>
    <row r="134" spans="1:6" s="10" customFormat="1" ht="15" customHeight="1" x14ac:dyDescent="0.2">
      <c r="B134" s="84" t="s">
        <v>130</v>
      </c>
      <c r="C134" s="39">
        <v>1</v>
      </c>
      <c r="D134" s="39">
        <v>0</v>
      </c>
      <c r="E134" s="39">
        <f t="shared" si="10"/>
        <v>-1</v>
      </c>
      <c r="F134" s="123">
        <f t="shared" si="11"/>
        <v>-1</v>
      </c>
    </row>
    <row r="135" spans="1:6" s="10" customFormat="1" ht="15" customHeight="1" x14ac:dyDescent="0.2">
      <c r="B135" s="84" t="s">
        <v>179</v>
      </c>
      <c r="C135" s="39">
        <v>0</v>
      </c>
      <c r="D135" s="39">
        <v>0</v>
      </c>
      <c r="E135" s="39">
        <f t="shared" ref="E135:E138" si="12">D135-C135</f>
        <v>0</v>
      </c>
      <c r="F135" s="123"/>
    </row>
    <row r="136" spans="1:6" s="10" customFormat="1" ht="15" customHeight="1" x14ac:dyDescent="0.2">
      <c r="B136" s="84" t="s">
        <v>181</v>
      </c>
      <c r="C136" s="39">
        <v>2</v>
      </c>
      <c r="D136" s="39">
        <v>0</v>
      </c>
      <c r="E136" s="39">
        <f t="shared" si="12"/>
        <v>-2</v>
      </c>
      <c r="F136" s="123">
        <f t="shared" si="11"/>
        <v>-1</v>
      </c>
    </row>
    <row r="137" spans="1:6" s="10" customFormat="1" ht="15" customHeight="1" x14ac:dyDescent="0.2">
      <c r="B137" s="84" t="s">
        <v>145</v>
      </c>
      <c r="C137" s="39">
        <v>0</v>
      </c>
      <c r="D137" s="39">
        <v>0</v>
      </c>
      <c r="E137" s="39">
        <f t="shared" si="12"/>
        <v>0</v>
      </c>
      <c r="F137" s="123"/>
    </row>
    <row r="138" spans="1:6" s="10" customFormat="1" ht="15" customHeight="1" x14ac:dyDescent="0.2">
      <c r="B138" s="84" t="s">
        <v>182</v>
      </c>
      <c r="C138" s="39">
        <v>8</v>
      </c>
      <c r="D138" s="39">
        <v>40</v>
      </c>
      <c r="E138" s="39">
        <f t="shared" si="12"/>
        <v>32</v>
      </c>
      <c r="F138" s="123">
        <f t="shared" si="11"/>
        <v>4</v>
      </c>
    </row>
    <row r="139" spans="1:6" ht="15" customHeight="1" x14ac:dyDescent="0.2">
      <c r="B139" s="81" t="s">
        <v>204</v>
      </c>
      <c r="C139" s="53">
        <v>78259</v>
      </c>
      <c r="D139" s="53">
        <v>96339</v>
      </c>
      <c r="E139" s="53">
        <f t="shared" ref="E139:E198" si="13">D139-C139</f>
        <v>18080</v>
      </c>
      <c r="F139" s="122">
        <f t="shared" ref="F139:F202" si="14">D139/C139-1</f>
        <v>0.23102774121826242</v>
      </c>
    </row>
    <row r="140" spans="1:6" ht="15" customHeight="1" x14ac:dyDescent="0.2">
      <c r="A140" s="11"/>
      <c r="B140" s="83" t="s">
        <v>62</v>
      </c>
      <c r="C140" s="39">
        <v>152</v>
      </c>
      <c r="D140" s="39">
        <v>182</v>
      </c>
      <c r="E140" s="39">
        <f t="shared" si="13"/>
        <v>30</v>
      </c>
      <c r="F140" s="123">
        <f t="shared" si="14"/>
        <v>0.19736842105263164</v>
      </c>
    </row>
    <row r="141" spans="1:6" ht="15" customHeight="1" x14ac:dyDescent="0.2">
      <c r="A141" s="11"/>
      <c r="B141" s="83" t="s">
        <v>69</v>
      </c>
      <c r="C141" s="39">
        <v>695</v>
      </c>
      <c r="D141" s="39">
        <v>663</v>
      </c>
      <c r="E141" s="39">
        <f t="shared" si="13"/>
        <v>-32</v>
      </c>
      <c r="F141" s="123">
        <f t="shared" si="14"/>
        <v>-4.6043165467625879E-2</v>
      </c>
    </row>
    <row r="142" spans="1:6" s="10" customFormat="1" ht="15" customHeight="1" x14ac:dyDescent="0.2">
      <c r="A142" s="11"/>
      <c r="B142" s="83" t="s">
        <v>190</v>
      </c>
      <c r="C142" s="39">
        <v>17</v>
      </c>
      <c r="D142" s="39">
        <v>13</v>
      </c>
      <c r="E142" s="39">
        <f t="shared" si="13"/>
        <v>-4</v>
      </c>
      <c r="F142" s="123">
        <f t="shared" si="14"/>
        <v>-0.23529411764705888</v>
      </c>
    </row>
    <row r="143" spans="1:6" ht="15" customHeight="1" x14ac:dyDescent="0.2">
      <c r="A143" s="11"/>
      <c r="B143" s="83" t="s">
        <v>90</v>
      </c>
      <c r="C143" s="39">
        <v>24118</v>
      </c>
      <c r="D143" s="39">
        <v>29744</v>
      </c>
      <c r="E143" s="39">
        <f t="shared" si="13"/>
        <v>5626</v>
      </c>
      <c r="F143" s="123">
        <f t="shared" si="14"/>
        <v>0.23326975702794583</v>
      </c>
    </row>
    <row r="144" spans="1:6" ht="12.75" x14ac:dyDescent="0.2">
      <c r="A144" s="11"/>
      <c r="B144" s="83" t="s">
        <v>93</v>
      </c>
      <c r="C144" s="39">
        <v>47747</v>
      </c>
      <c r="D144" s="39">
        <v>58879</v>
      </c>
      <c r="E144" s="39">
        <f t="shared" si="13"/>
        <v>11132</v>
      </c>
      <c r="F144" s="123">
        <f t="shared" si="14"/>
        <v>0.23314553793955639</v>
      </c>
    </row>
    <row r="145" spans="1:6" ht="12.75" x14ac:dyDescent="0.2">
      <c r="A145" s="11"/>
      <c r="B145" s="86" t="s">
        <v>176</v>
      </c>
      <c r="C145" s="39">
        <v>41</v>
      </c>
      <c r="D145" s="39">
        <v>37</v>
      </c>
      <c r="E145" s="39">
        <f t="shared" si="13"/>
        <v>-4</v>
      </c>
      <c r="F145" s="123">
        <f t="shared" si="14"/>
        <v>-9.7560975609756073E-2</v>
      </c>
    </row>
    <row r="146" spans="1:6" ht="15" customHeight="1" x14ac:dyDescent="0.2">
      <c r="A146" s="11"/>
      <c r="B146" s="83" t="s">
        <v>116</v>
      </c>
      <c r="C146" s="39">
        <v>345</v>
      </c>
      <c r="D146" s="39">
        <v>541</v>
      </c>
      <c r="E146" s="39">
        <f t="shared" si="13"/>
        <v>196</v>
      </c>
      <c r="F146" s="123">
        <f t="shared" si="14"/>
        <v>0.56811594202898541</v>
      </c>
    </row>
    <row r="147" spans="1:6" ht="15" customHeight="1" x14ac:dyDescent="0.2">
      <c r="A147" s="11"/>
      <c r="B147" s="83" t="s">
        <v>120</v>
      </c>
      <c r="C147" s="39">
        <v>4436</v>
      </c>
      <c r="D147" s="39">
        <v>5473</v>
      </c>
      <c r="E147" s="39">
        <f t="shared" si="13"/>
        <v>1037</v>
      </c>
      <c r="F147" s="123">
        <f t="shared" si="14"/>
        <v>0.23376916140667259</v>
      </c>
    </row>
    <row r="148" spans="1:6" ht="15" customHeight="1" x14ac:dyDescent="0.2">
      <c r="A148" s="11"/>
      <c r="B148" s="83" t="s">
        <v>151</v>
      </c>
      <c r="C148" s="39">
        <v>708</v>
      </c>
      <c r="D148" s="39">
        <v>807</v>
      </c>
      <c r="E148" s="39">
        <f t="shared" si="13"/>
        <v>99</v>
      </c>
      <c r="F148" s="123">
        <f t="shared" si="14"/>
        <v>0.13983050847457634</v>
      </c>
    </row>
    <row r="149" spans="1:6" ht="15" customHeight="1" x14ac:dyDescent="0.2">
      <c r="A149" s="11"/>
      <c r="B149" s="81" t="s">
        <v>205</v>
      </c>
      <c r="C149" s="53">
        <v>10661</v>
      </c>
      <c r="D149" s="53">
        <v>10007</v>
      </c>
      <c r="E149" s="53">
        <f t="shared" si="13"/>
        <v>-654</v>
      </c>
      <c r="F149" s="122">
        <f t="shared" si="14"/>
        <v>-6.1345089578838774E-2</v>
      </c>
    </row>
    <row r="150" spans="1:6" ht="15" customHeight="1" x14ac:dyDescent="0.2">
      <c r="B150" s="83" t="s">
        <v>225</v>
      </c>
      <c r="C150" s="39">
        <v>2</v>
      </c>
      <c r="D150" s="39">
        <v>4</v>
      </c>
      <c r="E150" s="39">
        <f t="shared" si="13"/>
        <v>2</v>
      </c>
      <c r="F150" s="123">
        <f t="shared" si="14"/>
        <v>1</v>
      </c>
    </row>
    <row r="151" spans="1:6" ht="12" x14ac:dyDescent="0.2">
      <c r="B151" s="86" t="s">
        <v>83</v>
      </c>
      <c r="C151" s="39">
        <v>170</v>
      </c>
      <c r="D151" s="39">
        <v>213</v>
      </c>
      <c r="E151" s="39">
        <f t="shared" si="13"/>
        <v>43</v>
      </c>
      <c r="F151" s="123">
        <f t="shared" si="14"/>
        <v>0.25294117647058822</v>
      </c>
    </row>
    <row r="152" spans="1:6" ht="15" customHeight="1" x14ac:dyDescent="0.2">
      <c r="B152" s="86" t="s">
        <v>91</v>
      </c>
      <c r="C152" s="39">
        <v>568</v>
      </c>
      <c r="D152" s="39">
        <v>579</v>
      </c>
      <c r="E152" s="39">
        <f t="shared" si="13"/>
        <v>11</v>
      </c>
      <c r="F152" s="123">
        <f t="shared" si="14"/>
        <v>1.936619718309851E-2</v>
      </c>
    </row>
    <row r="153" spans="1:6" ht="12" x14ac:dyDescent="0.2">
      <c r="B153" s="86" t="s">
        <v>174</v>
      </c>
      <c r="C153" s="39">
        <v>14</v>
      </c>
      <c r="D153" s="39">
        <v>6</v>
      </c>
      <c r="E153" s="39">
        <f t="shared" si="13"/>
        <v>-8</v>
      </c>
      <c r="F153" s="123">
        <f t="shared" si="14"/>
        <v>-0.5714285714285714</v>
      </c>
    </row>
    <row r="154" spans="1:6" ht="12" x14ac:dyDescent="0.2">
      <c r="B154" s="86" t="s">
        <v>233</v>
      </c>
      <c r="C154" s="39">
        <v>16</v>
      </c>
      <c r="D154" s="39">
        <v>6</v>
      </c>
      <c r="E154" s="39">
        <f t="shared" si="13"/>
        <v>-10</v>
      </c>
      <c r="F154" s="123">
        <f t="shared" si="14"/>
        <v>-0.625</v>
      </c>
    </row>
    <row r="155" spans="1:6" ht="15" customHeight="1" x14ac:dyDescent="0.2">
      <c r="B155" s="86" t="s">
        <v>109</v>
      </c>
      <c r="C155" s="39">
        <v>787</v>
      </c>
      <c r="D155" s="39">
        <v>660</v>
      </c>
      <c r="E155" s="39">
        <f t="shared" si="13"/>
        <v>-127</v>
      </c>
      <c r="F155" s="123">
        <f t="shared" si="14"/>
        <v>-0.16137229987293522</v>
      </c>
    </row>
    <row r="156" spans="1:6" ht="15" customHeight="1" x14ac:dyDescent="0.2">
      <c r="B156" s="86" t="s">
        <v>113</v>
      </c>
      <c r="C156" s="39">
        <v>169</v>
      </c>
      <c r="D156" s="39">
        <v>256</v>
      </c>
      <c r="E156" s="39">
        <f t="shared" si="13"/>
        <v>87</v>
      </c>
      <c r="F156" s="123">
        <f t="shared" si="14"/>
        <v>0.51479289940828399</v>
      </c>
    </row>
    <row r="157" spans="1:6" ht="15" customHeight="1" x14ac:dyDescent="0.2">
      <c r="B157" s="86" t="s">
        <v>136</v>
      </c>
      <c r="C157" s="39">
        <v>330</v>
      </c>
      <c r="D157" s="39">
        <v>432</v>
      </c>
      <c r="E157" s="39">
        <f t="shared" si="13"/>
        <v>102</v>
      </c>
      <c r="F157" s="123">
        <f t="shared" si="14"/>
        <v>0.30909090909090908</v>
      </c>
    </row>
    <row r="158" spans="1:6" s="21" customFormat="1" ht="15" customHeight="1" x14ac:dyDescent="0.2">
      <c r="B158" s="86" t="s">
        <v>142</v>
      </c>
      <c r="C158" s="39">
        <v>2646</v>
      </c>
      <c r="D158" s="39">
        <v>2253</v>
      </c>
      <c r="E158" s="39">
        <f t="shared" si="13"/>
        <v>-393</v>
      </c>
      <c r="F158" s="123">
        <f t="shared" si="14"/>
        <v>-0.14852607709750565</v>
      </c>
    </row>
    <row r="159" spans="1:6" ht="15" customHeight="1" x14ac:dyDescent="0.2">
      <c r="B159" s="86" t="s">
        <v>149</v>
      </c>
      <c r="C159" s="39">
        <v>5959</v>
      </c>
      <c r="D159" s="39">
        <v>5598</v>
      </c>
      <c r="E159" s="39">
        <f t="shared" si="13"/>
        <v>-361</v>
      </c>
      <c r="F159" s="123">
        <f t="shared" si="14"/>
        <v>-6.0580634334619909E-2</v>
      </c>
    </row>
    <row r="160" spans="1:6" ht="15" customHeight="1" x14ac:dyDescent="0.2">
      <c r="B160" s="87" t="s">
        <v>216</v>
      </c>
      <c r="C160" s="56">
        <v>98147</v>
      </c>
      <c r="D160" s="54">
        <v>113712</v>
      </c>
      <c r="E160" s="54">
        <f t="shared" si="13"/>
        <v>15565</v>
      </c>
      <c r="F160" s="124">
        <f t="shared" si="14"/>
        <v>0.15858864764078362</v>
      </c>
    </row>
    <row r="161" spans="2:11" ht="15" customHeight="1" x14ac:dyDescent="0.2">
      <c r="B161" s="83" t="s">
        <v>66</v>
      </c>
      <c r="C161" s="39">
        <v>7080</v>
      </c>
      <c r="D161" s="39">
        <v>6220</v>
      </c>
      <c r="E161" s="39">
        <f t="shared" si="13"/>
        <v>-860</v>
      </c>
      <c r="F161" s="123">
        <f t="shared" si="14"/>
        <v>-0.12146892655367236</v>
      </c>
      <c r="H161" s="94"/>
      <c r="I161" s="94"/>
      <c r="J161" s="94"/>
      <c r="K161" s="67"/>
    </row>
    <row r="162" spans="2:11" ht="15" customHeight="1" x14ac:dyDescent="0.2">
      <c r="B162" s="83" t="s">
        <v>70</v>
      </c>
      <c r="C162" s="39">
        <v>943</v>
      </c>
      <c r="D162" s="39">
        <v>1524</v>
      </c>
      <c r="E162" s="39">
        <f t="shared" si="13"/>
        <v>581</v>
      </c>
      <c r="F162" s="123">
        <f t="shared" si="14"/>
        <v>0.61611876988335101</v>
      </c>
      <c r="K162" s="67"/>
    </row>
    <row r="163" spans="2:11" ht="15" customHeight="1" x14ac:dyDescent="0.2">
      <c r="B163" s="89" t="s">
        <v>77</v>
      </c>
      <c r="C163" s="39">
        <v>3961</v>
      </c>
      <c r="D163" s="39">
        <v>4414</v>
      </c>
      <c r="E163" s="39">
        <f t="shared" si="13"/>
        <v>453</v>
      </c>
      <c r="F163" s="123">
        <f t="shared" si="14"/>
        <v>0.11436505932845242</v>
      </c>
    </row>
    <row r="164" spans="2:11" ht="15" customHeight="1" x14ac:dyDescent="0.2">
      <c r="B164" s="90" t="s">
        <v>80</v>
      </c>
      <c r="C164" s="39">
        <v>4012</v>
      </c>
      <c r="D164" s="39">
        <v>4699</v>
      </c>
      <c r="E164" s="39">
        <f t="shared" si="13"/>
        <v>687</v>
      </c>
      <c r="F164" s="123">
        <f t="shared" si="14"/>
        <v>0.17123629112662009</v>
      </c>
    </row>
    <row r="165" spans="2:11" ht="15" customHeight="1" x14ac:dyDescent="0.2">
      <c r="B165" s="90" t="s">
        <v>89</v>
      </c>
      <c r="C165" s="39">
        <v>2334</v>
      </c>
      <c r="D165" s="39">
        <v>2270</v>
      </c>
      <c r="E165" s="39">
        <f t="shared" si="13"/>
        <v>-64</v>
      </c>
      <c r="F165" s="123">
        <f t="shared" si="14"/>
        <v>-2.7420736932305068E-2</v>
      </c>
    </row>
    <row r="166" spans="2:11" ht="15" customHeight="1" x14ac:dyDescent="0.2">
      <c r="B166" s="90" t="s">
        <v>92</v>
      </c>
      <c r="C166" s="39">
        <v>12455</v>
      </c>
      <c r="D166" s="39">
        <v>11891</v>
      </c>
      <c r="E166" s="39">
        <f t="shared" si="13"/>
        <v>-564</v>
      </c>
      <c r="F166" s="123">
        <f t="shared" si="14"/>
        <v>-4.5283018867924518E-2</v>
      </c>
    </row>
    <row r="167" spans="2:11" ht="12" x14ac:dyDescent="0.2">
      <c r="B167" s="82" t="s">
        <v>97</v>
      </c>
      <c r="C167" s="39">
        <v>896</v>
      </c>
      <c r="D167" s="39">
        <v>947</v>
      </c>
      <c r="E167" s="39">
        <f t="shared" si="13"/>
        <v>51</v>
      </c>
      <c r="F167" s="123">
        <f t="shared" si="14"/>
        <v>5.6919642857142794E-2</v>
      </c>
    </row>
    <row r="168" spans="2:11" ht="15" customHeight="1" x14ac:dyDescent="0.2">
      <c r="B168" s="82" t="s">
        <v>105</v>
      </c>
      <c r="C168" s="39">
        <v>3695</v>
      </c>
      <c r="D168" s="39">
        <v>4306</v>
      </c>
      <c r="E168" s="39">
        <f t="shared" si="13"/>
        <v>611</v>
      </c>
      <c r="F168" s="123">
        <f t="shared" si="14"/>
        <v>0.16535859269282804</v>
      </c>
    </row>
    <row r="169" spans="2:11" ht="15" customHeight="1" x14ac:dyDescent="0.2">
      <c r="B169" s="82" t="s">
        <v>160</v>
      </c>
      <c r="C169" s="39">
        <v>56</v>
      </c>
      <c r="D169" s="39">
        <v>62</v>
      </c>
      <c r="E169" s="39">
        <f t="shared" si="13"/>
        <v>6</v>
      </c>
      <c r="F169" s="123">
        <f t="shared" si="14"/>
        <v>0.10714285714285721</v>
      </c>
    </row>
    <row r="170" spans="2:11" ht="15" customHeight="1" x14ac:dyDescent="0.2">
      <c r="B170" s="82" t="s">
        <v>119</v>
      </c>
      <c r="C170" s="39">
        <v>1288</v>
      </c>
      <c r="D170" s="39">
        <v>2540</v>
      </c>
      <c r="E170" s="39">
        <f t="shared" si="13"/>
        <v>1252</v>
      </c>
      <c r="F170" s="123">
        <f t="shared" si="14"/>
        <v>0.97204968944099379</v>
      </c>
    </row>
    <row r="171" spans="2:11" ht="15" customHeight="1" x14ac:dyDescent="0.2">
      <c r="B171" s="83" t="s">
        <v>121</v>
      </c>
      <c r="C171" s="39">
        <v>1072</v>
      </c>
      <c r="D171" s="39">
        <v>1144</v>
      </c>
      <c r="E171" s="39">
        <f t="shared" si="13"/>
        <v>72</v>
      </c>
      <c r="F171" s="123">
        <f t="shared" si="14"/>
        <v>6.7164179104477695E-2</v>
      </c>
    </row>
    <row r="172" spans="2:11" ht="12" x14ac:dyDescent="0.2">
      <c r="B172" s="82" t="s">
        <v>129</v>
      </c>
      <c r="C172" s="39">
        <v>48242</v>
      </c>
      <c r="D172" s="39">
        <v>55296</v>
      </c>
      <c r="E172" s="39">
        <f t="shared" si="13"/>
        <v>7054</v>
      </c>
      <c r="F172" s="123">
        <f t="shared" si="14"/>
        <v>0.14622113511048473</v>
      </c>
    </row>
    <row r="173" spans="2:11" ht="15" customHeight="1" x14ac:dyDescent="0.2">
      <c r="B173" s="83" t="s">
        <v>137</v>
      </c>
      <c r="C173" s="39">
        <v>3863</v>
      </c>
      <c r="D173" s="39">
        <v>6016</v>
      </c>
      <c r="E173" s="39">
        <f t="shared" si="13"/>
        <v>2153</v>
      </c>
      <c r="F173" s="123">
        <f t="shared" si="14"/>
        <v>0.55733885581154552</v>
      </c>
    </row>
    <row r="174" spans="2:11" ht="15" customHeight="1" x14ac:dyDescent="0.2">
      <c r="B174" s="82" t="s">
        <v>150</v>
      </c>
      <c r="C174" s="39">
        <v>8250</v>
      </c>
      <c r="D174" s="39">
        <v>12383</v>
      </c>
      <c r="E174" s="39">
        <f t="shared" si="13"/>
        <v>4133</v>
      </c>
      <c r="F174" s="123">
        <f t="shared" si="14"/>
        <v>0.50096969696969706</v>
      </c>
    </row>
    <row r="175" spans="2:11" ht="15" customHeight="1" x14ac:dyDescent="0.2">
      <c r="B175" s="87" t="s">
        <v>207</v>
      </c>
      <c r="C175" s="54">
        <v>5337</v>
      </c>
      <c r="D175" s="54">
        <v>6163</v>
      </c>
      <c r="E175" s="54">
        <f t="shared" si="13"/>
        <v>826</v>
      </c>
      <c r="F175" s="124">
        <f t="shared" si="14"/>
        <v>0.15476859658984443</v>
      </c>
    </row>
    <row r="176" spans="2:11" ht="15" customHeight="1" x14ac:dyDescent="0.2">
      <c r="B176" s="81" t="s">
        <v>208</v>
      </c>
      <c r="C176" s="52">
        <v>992</v>
      </c>
      <c r="D176" s="53">
        <v>1135</v>
      </c>
      <c r="E176" s="53">
        <f t="shared" si="13"/>
        <v>143</v>
      </c>
      <c r="F176" s="122">
        <f t="shared" si="14"/>
        <v>0.14415322580645151</v>
      </c>
    </row>
    <row r="177" spans="2:6" s="9" customFormat="1" ht="15" customHeight="1" x14ac:dyDescent="0.2">
      <c r="B177" s="86" t="s">
        <v>171</v>
      </c>
      <c r="C177" s="39">
        <v>2</v>
      </c>
      <c r="D177" s="39">
        <v>5</v>
      </c>
      <c r="E177" s="39">
        <f t="shared" si="13"/>
        <v>3</v>
      </c>
      <c r="F177" s="123">
        <f t="shared" si="14"/>
        <v>1.5</v>
      </c>
    </row>
    <row r="178" spans="2:6" ht="15" customHeight="1" x14ac:dyDescent="0.2">
      <c r="B178" s="86" t="s">
        <v>78</v>
      </c>
      <c r="C178" s="39">
        <v>134</v>
      </c>
      <c r="D178" s="39">
        <v>172</v>
      </c>
      <c r="E178" s="39">
        <f t="shared" si="13"/>
        <v>38</v>
      </c>
      <c r="F178" s="123">
        <f t="shared" si="14"/>
        <v>0.28358208955223874</v>
      </c>
    </row>
    <row r="179" spans="2:6" ht="15" customHeight="1" x14ac:dyDescent="0.2">
      <c r="B179" s="86" t="s">
        <v>164</v>
      </c>
      <c r="C179" s="39">
        <v>94</v>
      </c>
      <c r="D179" s="39">
        <v>91</v>
      </c>
      <c r="E179" s="39">
        <f t="shared" si="13"/>
        <v>-3</v>
      </c>
      <c r="F179" s="123">
        <f t="shared" si="14"/>
        <v>-3.1914893617021267E-2</v>
      </c>
    </row>
    <row r="180" spans="2:6" ht="15" customHeight="1" x14ac:dyDescent="0.2">
      <c r="B180" s="86" t="s">
        <v>85</v>
      </c>
      <c r="C180" s="39">
        <v>9</v>
      </c>
      <c r="D180" s="39">
        <v>6</v>
      </c>
      <c r="E180" s="39">
        <f t="shared" si="13"/>
        <v>-3</v>
      </c>
      <c r="F180" s="123">
        <f t="shared" si="14"/>
        <v>-0.33333333333333337</v>
      </c>
    </row>
    <row r="181" spans="2:6" ht="15" customHeight="1" x14ac:dyDescent="0.2">
      <c r="B181" s="86" t="s">
        <v>86</v>
      </c>
      <c r="C181" s="39">
        <v>64</v>
      </c>
      <c r="D181" s="39">
        <v>85</v>
      </c>
      <c r="E181" s="39">
        <f t="shared" si="13"/>
        <v>21</v>
      </c>
      <c r="F181" s="123">
        <f t="shared" si="14"/>
        <v>0.328125</v>
      </c>
    </row>
    <row r="182" spans="2:6" ht="15" customHeight="1" x14ac:dyDescent="0.2">
      <c r="B182" s="86" t="s">
        <v>98</v>
      </c>
      <c r="C182" s="39">
        <v>194</v>
      </c>
      <c r="D182" s="39">
        <v>217</v>
      </c>
      <c r="E182" s="39">
        <f t="shared" si="13"/>
        <v>23</v>
      </c>
      <c r="F182" s="123">
        <f t="shared" si="14"/>
        <v>0.11855670103092786</v>
      </c>
    </row>
    <row r="183" spans="2:6" ht="15" customHeight="1" x14ac:dyDescent="0.2">
      <c r="B183" s="86" t="s">
        <v>191</v>
      </c>
      <c r="C183" s="39">
        <v>205</v>
      </c>
      <c r="D183" s="39">
        <v>176</v>
      </c>
      <c r="E183" s="39">
        <f t="shared" si="13"/>
        <v>-29</v>
      </c>
      <c r="F183" s="123">
        <f t="shared" si="14"/>
        <v>-0.14146341463414636</v>
      </c>
    </row>
    <row r="184" spans="2:6" ht="15" customHeight="1" x14ac:dyDescent="0.2">
      <c r="B184" s="86" t="s">
        <v>107</v>
      </c>
      <c r="C184" s="39">
        <v>5</v>
      </c>
      <c r="D184" s="39">
        <v>12</v>
      </c>
      <c r="E184" s="39">
        <f t="shared" si="13"/>
        <v>7</v>
      </c>
      <c r="F184" s="123">
        <f t="shared" si="14"/>
        <v>1.4</v>
      </c>
    </row>
    <row r="185" spans="2:6" ht="15" customHeight="1" x14ac:dyDescent="0.2">
      <c r="B185" s="86" t="s">
        <v>108</v>
      </c>
      <c r="C185" s="39">
        <v>42</v>
      </c>
      <c r="D185" s="39">
        <v>51</v>
      </c>
      <c r="E185" s="39">
        <f t="shared" si="13"/>
        <v>9</v>
      </c>
      <c r="F185" s="123">
        <f t="shared" si="14"/>
        <v>0.21428571428571419</v>
      </c>
    </row>
    <row r="186" spans="2:6" s="21" customFormat="1" ht="15" customHeight="1" x14ac:dyDescent="0.2">
      <c r="B186" s="86" t="s">
        <v>236</v>
      </c>
      <c r="C186" s="39">
        <v>0</v>
      </c>
      <c r="D186" s="39">
        <v>0</v>
      </c>
      <c r="E186" s="39">
        <f t="shared" si="13"/>
        <v>0</v>
      </c>
      <c r="F186" s="123"/>
    </row>
    <row r="187" spans="2:6" ht="15" customHeight="1" x14ac:dyDescent="0.2">
      <c r="B187" s="86" t="s">
        <v>185</v>
      </c>
      <c r="C187" s="39">
        <v>5</v>
      </c>
      <c r="D187" s="39">
        <v>7</v>
      </c>
      <c r="E187" s="39">
        <f t="shared" si="13"/>
        <v>2</v>
      </c>
      <c r="F187" s="123">
        <f t="shared" si="14"/>
        <v>0.39999999999999991</v>
      </c>
    </row>
    <row r="188" spans="2:6" ht="12.75" customHeight="1" x14ac:dyDescent="0.2">
      <c r="B188" s="86" t="s">
        <v>114</v>
      </c>
      <c r="C188" s="39">
        <v>5</v>
      </c>
      <c r="D188" s="39">
        <v>5</v>
      </c>
      <c r="E188" s="39">
        <f t="shared" si="13"/>
        <v>0</v>
      </c>
      <c r="F188" s="123">
        <f t="shared" si="14"/>
        <v>0</v>
      </c>
    </row>
    <row r="189" spans="2:6" ht="12" x14ac:dyDescent="0.2">
      <c r="B189" s="86" t="s">
        <v>177</v>
      </c>
      <c r="C189" s="39">
        <v>0</v>
      </c>
      <c r="D189" s="39">
        <v>0</v>
      </c>
      <c r="E189" s="39">
        <f t="shared" si="13"/>
        <v>0</v>
      </c>
      <c r="F189" s="123"/>
    </row>
    <row r="190" spans="2:6" ht="15" customHeight="1" x14ac:dyDescent="0.2">
      <c r="B190" s="86" t="s">
        <v>126</v>
      </c>
      <c r="C190" s="39">
        <v>17</v>
      </c>
      <c r="D190" s="39">
        <v>13</v>
      </c>
      <c r="E190" s="39">
        <f t="shared" si="13"/>
        <v>-4</v>
      </c>
      <c r="F190" s="123">
        <f t="shared" si="14"/>
        <v>-0.23529411764705888</v>
      </c>
    </row>
    <row r="191" spans="2:6" ht="15" customHeight="1" x14ac:dyDescent="0.2">
      <c r="B191" s="86" t="s">
        <v>131</v>
      </c>
      <c r="C191" s="39">
        <v>3</v>
      </c>
      <c r="D191" s="39">
        <v>7</v>
      </c>
      <c r="E191" s="39">
        <f t="shared" si="13"/>
        <v>4</v>
      </c>
      <c r="F191" s="123">
        <f t="shared" si="14"/>
        <v>1.3333333333333335</v>
      </c>
    </row>
    <row r="192" spans="2:6" ht="15" customHeight="1" x14ac:dyDescent="0.2">
      <c r="B192" s="86" t="s">
        <v>138</v>
      </c>
      <c r="C192" s="39">
        <v>102</v>
      </c>
      <c r="D192" s="39">
        <v>109</v>
      </c>
      <c r="E192" s="39">
        <f t="shared" si="13"/>
        <v>7</v>
      </c>
      <c r="F192" s="123">
        <f t="shared" si="14"/>
        <v>6.8627450980392135E-2</v>
      </c>
    </row>
    <row r="193" spans="1:6" ht="12" x14ac:dyDescent="0.2">
      <c r="B193" s="86" t="s">
        <v>180</v>
      </c>
      <c r="C193" s="39">
        <v>29</v>
      </c>
      <c r="D193" s="39">
        <v>48</v>
      </c>
      <c r="E193" s="39">
        <f t="shared" si="13"/>
        <v>19</v>
      </c>
      <c r="F193" s="123">
        <f t="shared" si="14"/>
        <v>0.65517241379310343</v>
      </c>
    </row>
    <row r="194" spans="1:6" ht="15" customHeight="1" x14ac:dyDescent="0.2">
      <c r="B194" s="86" t="s">
        <v>147</v>
      </c>
      <c r="C194" s="39">
        <v>70</v>
      </c>
      <c r="D194" s="39">
        <v>126</v>
      </c>
      <c r="E194" s="39">
        <f t="shared" si="13"/>
        <v>56</v>
      </c>
      <c r="F194" s="123">
        <f t="shared" si="14"/>
        <v>0.8</v>
      </c>
    </row>
    <row r="195" spans="1:6" ht="15" customHeight="1" x14ac:dyDescent="0.2">
      <c r="B195" s="86" t="s">
        <v>183</v>
      </c>
      <c r="C195" s="39">
        <v>12</v>
      </c>
      <c r="D195" s="39">
        <v>5</v>
      </c>
      <c r="E195" s="39">
        <f t="shared" si="13"/>
        <v>-7</v>
      </c>
      <c r="F195" s="123">
        <f t="shared" si="14"/>
        <v>-0.58333333333333326</v>
      </c>
    </row>
    <row r="196" spans="1:6" ht="15" customHeight="1" x14ac:dyDescent="0.2">
      <c r="A196" s="11"/>
      <c r="B196" s="81" t="s">
        <v>209</v>
      </c>
      <c r="C196" s="57">
        <v>384</v>
      </c>
      <c r="D196" s="53">
        <v>462</v>
      </c>
      <c r="E196" s="53">
        <f t="shared" si="13"/>
        <v>78</v>
      </c>
      <c r="F196" s="122">
        <f t="shared" si="14"/>
        <v>0.203125</v>
      </c>
    </row>
    <row r="197" spans="1:6" ht="15" customHeight="1" x14ac:dyDescent="0.2">
      <c r="A197" s="11"/>
      <c r="B197" s="83" t="s">
        <v>169</v>
      </c>
      <c r="C197" s="39">
        <v>6</v>
      </c>
      <c r="D197" s="39">
        <v>4</v>
      </c>
      <c r="E197" s="39">
        <f t="shared" si="13"/>
        <v>-2</v>
      </c>
      <c r="F197" s="123">
        <f t="shared" si="14"/>
        <v>-0.33333333333333337</v>
      </c>
    </row>
    <row r="198" spans="1:6" ht="15" customHeight="1" x14ac:dyDescent="0.2">
      <c r="A198" s="11"/>
      <c r="B198" s="85" t="s">
        <v>186</v>
      </c>
      <c r="C198" s="39">
        <v>4</v>
      </c>
      <c r="D198" s="39">
        <v>4</v>
      </c>
      <c r="E198" s="39">
        <f t="shared" si="13"/>
        <v>0</v>
      </c>
      <c r="F198" s="123">
        <f t="shared" si="14"/>
        <v>0</v>
      </c>
    </row>
    <row r="199" spans="1:6" ht="15" customHeight="1" x14ac:dyDescent="0.2">
      <c r="A199" s="11"/>
      <c r="B199" s="86" t="s">
        <v>173</v>
      </c>
      <c r="C199" s="39">
        <v>3</v>
      </c>
      <c r="D199" s="39">
        <v>7</v>
      </c>
      <c r="E199" s="39">
        <f t="shared" ref="E199:E212" si="15">D199-C199</f>
        <v>4</v>
      </c>
      <c r="F199" s="123">
        <f t="shared" si="14"/>
        <v>1.3333333333333335</v>
      </c>
    </row>
    <row r="200" spans="1:6" ht="15" customHeight="1" x14ac:dyDescent="0.2">
      <c r="A200" s="11"/>
      <c r="B200" s="86" t="s">
        <v>73</v>
      </c>
      <c r="C200" s="39">
        <v>52</v>
      </c>
      <c r="D200" s="39">
        <v>102</v>
      </c>
      <c r="E200" s="39">
        <f t="shared" si="15"/>
        <v>50</v>
      </c>
      <c r="F200" s="123">
        <f t="shared" si="14"/>
        <v>0.96153846153846145</v>
      </c>
    </row>
    <row r="201" spans="1:6" ht="15" customHeight="1" x14ac:dyDescent="0.2">
      <c r="A201" s="11"/>
      <c r="B201" s="86" t="s">
        <v>74</v>
      </c>
      <c r="C201" s="39">
        <v>3</v>
      </c>
      <c r="D201" s="39">
        <v>6</v>
      </c>
      <c r="E201" s="39">
        <f t="shared" si="15"/>
        <v>3</v>
      </c>
      <c r="F201" s="123">
        <f t="shared" si="14"/>
        <v>1</v>
      </c>
    </row>
    <row r="202" spans="1:6" ht="15" customHeight="1" x14ac:dyDescent="0.2">
      <c r="A202" s="11"/>
      <c r="B202" s="86" t="s">
        <v>159</v>
      </c>
      <c r="C202" s="39">
        <v>2</v>
      </c>
      <c r="D202" s="39">
        <v>1</v>
      </c>
      <c r="E202" s="39">
        <f t="shared" si="15"/>
        <v>-1</v>
      </c>
      <c r="F202" s="123">
        <f t="shared" si="14"/>
        <v>-0.5</v>
      </c>
    </row>
    <row r="203" spans="1:6" ht="15" customHeight="1" x14ac:dyDescent="0.2">
      <c r="A203" s="11"/>
      <c r="B203" s="86" t="s">
        <v>94</v>
      </c>
      <c r="C203" s="39">
        <v>1</v>
      </c>
      <c r="D203" s="39">
        <v>6</v>
      </c>
      <c r="E203" s="39">
        <f t="shared" si="15"/>
        <v>5</v>
      </c>
      <c r="F203" s="123">
        <f t="shared" ref="F203:F211" si="16">D203/C203-1</f>
        <v>5</v>
      </c>
    </row>
    <row r="204" spans="1:6" ht="15" customHeight="1" x14ac:dyDescent="0.2">
      <c r="A204" s="11"/>
      <c r="B204" s="86" t="s">
        <v>103</v>
      </c>
      <c r="C204" s="39">
        <v>13</v>
      </c>
      <c r="D204" s="39">
        <v>6</v>
      </c>
      <c r="E204" s="39">
        <f t="shared" si="15"/>
        <v>-7</v>
      </c>
      <c r="F204" s="123">
        <f t="shared" si="16"/>
        <v>-0.53846153846153844</v>
      </c>
    </row>
    <row r="205" spans="1:6" ht="15" customHeight="1" x14ac:dyDescent="0.2">
      <c r="A205" s="11"/>
      <c r="B205" s="82" t="s">
        <v>106</v>
      </c>
      <c r="C205" s="39">
        <v>2</v>
      </c>
      <c r="D205" s="39">
        <v>0</v>
      </c>
      <c r="E205" s="39">
        <f t="shared" si="15"/>
        <v>-2</v>
      </c>
      <c r="F205" s="123">
        <f t="shared" si="16"/>
        <v>-1</v>
      </c>
    </row>
    <row r="206" spans="1:6" ht="15" customHeight="1" x14ac:dyDescent="0.2">
      <c r="A206" s="11"/>
      <c r="B206" s="86" t="s">
        <v>175</v>
      </c>
      <c r="C206" s="39">
        <v>23</v>
      </c>
      <c r="D206" s="39">
        <v>27</v>
      </c>
      <c r="E206" s="39">
        <f t="shared" si="15"/>
        <v>4</v>
      </c>
      <c r="F206" s="123">
        <f t="shared" si="16"/>
        <v>0.17391304347826098</v>
      </c>
    </row>
    <row r="207" spans="1:6" ht="15" customHeight="1" x14ac:dyDescent="0.2">
      <c r="A207" s="11"/>
      <c r="B207" s="86" t="s">
        <v>161</v>
      </c>
      <c r="C207" s="39">
        <v>14</v>
      </c>
      <c r="D207" s="39">
        <v>31</v>
      </c>
      <c r="E207" s="39">
        <f t="shared" si="15"/>
        <v>17</v>
      </c>
      <c r="F207" s="123">
        <f t="shared" si="16"/>
        <v>1.2142857142857144</v>
      </c>
    </row>
    <row r="208" spans="1:6" ht="15" customHeight="1" x14ac:dyDescent="0.2">
      <c r="A208" s="11"/>
      <c r="B208" s="86" t="s">
        <v>166</v>
      </c>
      <c r="C208" s="39">
        <v>10</v>
      </c>
      <c r="D208" s="39">
        <v>6</v>
      </c>
      <c r="E208" s="39">
        <f t="shared" si="15"/>
        <v>-4</v>
      </c>
      <c r="F208" s="123">
        <f t="shared" si="16"/>
        <v>-0.4</v>
      </c>
    </row>
    <row r="209" spans="1:6" ht="15" customHeight="1" x14ac:dyDescent="0.2">
      <c r="A209" s="11"/>
      <c r="B209" s="86" t="s">
        <v>117</v>
      </c>
      <c r="C209" s="39">
        <v>237</v>
      </c>
      <c r="D209" s="39">
        <v>236</v>
      </c>
      <c r="E209" s="39">
        <f t="shared" si="15"/>
        <v>-1</v>
      </c>
      <c r="F209" s="123">
        <f t="shared" si="16"/>
        <v>-4.2194092827003704E-3</v>
      </c>
    </row>
    <row r="210" spans="1:6" ht="15" customHeight="1" x14ac:dyDescent="0.2">
      <c r="A210" s="11"/>
      <c r="B210" s="86" t="s">
        <v>132</v>
      </c>
      <c r="C210" s="39">
        <v>11</v>
      </c>
      <c r="D210" s="39">
        <v>17</v>
      </c>
      <c r="E210" s="39">
        <f t="shared" si="15"/>
        <v>6</v>
      </c>
      <c r="F210" s="123">
        <f t="shared" si="16"/>
        <v>0.54545454545454541</v>
      </c>
    </row>
    <row r="211" spans="1:6" ht="15" customHeight="1" x14ac:dyDescent="0.2">
      <c r="A211" s="11"/>
      <c r="B211" s="86" t="s">
        <v>135</v>
      </c>
      <c r="C211" s="39">
        <v>3</v>
      </c>
      <c r="D211" s="39">
        <v>6</v>
      </c>
      <c r="E211" s="39">
        <f t="shared" si="15"/>
        <v>3</v>
      </c>
      <c r="F211" s="123">
        <f t="shared" si="16"/>
        <v>1</v>
      </c>
    </row>
    <row r="212" spans="1:6" ht="15" customHeight="1" x14ac:dyDescent="0.2">
      <c r="B212" s="86" t="s">
        <v>195</v>
      </c>
      <c r="C212" s="39">
        <v>0</v>
      </c>
      <c r="D212" s="39">
        <v>3</v>
      </c>
      <c r="E212" s="39">
        <f t="shared" si="15"/>
        <v>3</v>
      </c>
      <c r="F212" s="123"/>
    </row>
    <row r="213" spans="1:6" ht="13.5" customHeight="1" x14ac:dyDescent="0.2">
      <c r="B213" s="81" t="s">
        <v>128</v>
      </c>
      <c r="C213" s="57">
        <v>827</v>
      </c>
      <c r="D213" s="53">
        <v>858</v>
      </c>
      <c r="E213" s="53">
        <f t="shared" ref="E213:E235" si="17">D213-C213</f>
        <v>31</v>
      </c>
      <c r="F213" s="122">
        <f t="shared" ref="F213:F235" si="18">D213/C213-1</f>
        <v>3.7484885126964906E-2</v>
      </c>
    </row>
    <row r="214" spans="1:6" ht="15" customHeight="1" x14ac:dyDescent="0.2">
      <c r="A214" s="11"/>
      <c r="B214" s="86" t="s">
        <v>170</v>
      </c>
      <c r="C214" s="39">
        <v>5</v>
      </c>
      <c r="D214" s="39">
        <v>7</v>
      </c>
      <c r="E214" s="39">
        <f t="shared" si="17"/>
        <v>2</v>
      </c>
      <c r="F214" s="123">
        <f t="shared" si="18"/>
        <v>0.39999999999999991</v>
      </c>
    </row>
    <row r="215" spans="1:6" ht="15" customHeight="1" x14ac:dyDescent="0.2">
      <c r="A215" s="11"/>
      <c r="B215" s="85" t="s">
        <v>197</v>
      </c>
      <c r="C215" s="39">
        <v>0</v>
      </c>
      <c r="D215" s="39">
        <v>4</v>
      </c>
      <c r="E215" s="39">
        <f t="shared" si="17"/>
        <v>4</v>
      </c>
      <c r="F215" s="123"/>
    </row>
    <row r="216" spans="1:6" ht="15" customHeight="1" x14ac:dyDescent="0.2">
      <c r="A216" s="11"/>
      <c r="B216" s="86" t="s">
        <v>162</v>
      </c>
      <c r="C216" s="39">
        <v>1</v>
      </c>
      <c r="D216" s="39">
        <v>9</v>
      </c>
      <c r="E216" s="39">
        <f t="shared" si="17"/>
        <v>8</v>
      </c>
      <c r="F216" s="123">
        <f t="shared" si="18"/>
        <v>8</v>
      </c>
    </row>
    <row r="217" spans="1:6" ht="15" customHeight="1" x14ac:dyDescent="0.2">
      <c r="B217" s="86" t="s">
        <v>128</v>
      </c>
      <c r="C217" s="39">
        <v>817</v>
      </c>
      <c r="D217" s="39">
        <v>838</v>
      </c>
      <c r="E217" s="39">
        <f t="shared" si="17"/>
        <v>21</v>
      </c>
      <c r="F217" s="123">
        <f t="shared" si="18"/>
        <v>2.5703794369644983E-2</v>
      </c>
    </row>
    <row r="218" spans="1:6" ht="12" x14ac:dyDescent="0.2">
      <c r="B218" s="85" t="s">
        <v>187</v>
      </c>
      <c r="C218" s="39">
        <v>4</v>
      </c>
      <c r="D218" s="39">
        <v>0</v>
      </c>
      <c r="E218" s="39">
        <f t="shared" si="17"/>
        <v>-4</v>
      </c>
      <c r="F218" s="123">
        <f t="shared" si="18"/>
        <v>-1</v>
      </c>
    </row>
    <row r="219" spans="1:6" ht="15" customHeight="1" x14ac:dyDescent="0.2">
      <c r="B219" s="81" t="s">
        <v>210</v>
      </c>
      <c r="C219" s="57">
        <v>3042</v>
      </c>
      <c r="D219" s="53">
        <v>3619</v>
      </c>
      <c r="E219" s="53">
        <f t="shared" si="17"/>
        <v>577</v>
      </c>
      <c r="F219" s="122">
        <f t="shared" si="18"/>
        <v>0.18967784352399741</v>
      </c>
    </row>
    <row r="220" spans="1:6" ht="15" customHeight="1" x14ac:dyDescent="0.2">
      <c r="B220" s="82" t="s">
        <v>63</v>
      </c>
      <c r="C220" s="39">
        <v>270</v>
      </c>
      <c r="D220" s="39">
        <v>336</v>
      </c>
      <c r="E220" s="39">
        <f t="shared" si="17"/>
        <v>66</v>
      </c>
      <c r="F220" s="123">
        <f t="shared" si="18"/>
        <v>0.24444444444444446</v>
      </c>
    </row>
    <row r="221" spans="1:6" ht="15" customHeight="1" x14ac:dyDescent="0.2">
      <c r="B221" s="82" t="s">
        <v>110</v>
      </c>
      <c r="C221" s="39">
        <v>543</v>
      </c>
      <c r="D221" s="39">
        <v>594</v>
      </c>
      <c r="E221" s="39">
        <f t="shared" si="17"/>
        <v>51</v>
      </c>
      <c r="F221" s="123">
        <f t="shared" si="18"/>
        <v>9.3922651933701751E-2</v>
      </c>
    </row>
    <row r="222" spans="1:6" ht="15" customHeight="1" x14ac:dyDescent="0.2">
      <c r="B222" s="82" t="s">
        <v>139</v>
      </c>
      <c r="C222" s="39">
        <v>1883</v>
      </c>
      <c r="D222" s="39">
        <v>2368</v>
      </c>
      <c r="E222" s="39">
        <f t="shared" si="17"/>
        <v>485</v>
      </c>
      <c r="F222" s="123">
        <f t="shared" si="18"/>
        <v>0.25756771109930954</v>
      </c>
    </row>
    <row r="223" spans="1:6" ht="12" x14ac:dyDescent="0.2">
      <c r="B223" s="82" t="s">
        <v>146</v>
      </c>
      <c r="C223" s="39">
        <v>346</v>
      </c>
      <c r="D223" s="39">
        <v>321</v>
      </c>
      <c r="E223" s="39">
        <f t="shared" si="17"/>
        <v>-25</v>
      </c>
      <c r="F223" s="123">
        <f t="shared" si="18"/>
        <v>-7.2254335260115599E-2</v>
      </c>
    </row>
    <row r="224" spans="1:6" x14ac:dyDescent="0.2">
      <c r="B224" s="81" t="s">
        <v>211</v>
      </c>
      <c r="C224" s="57">
        <v>92</v>
      </c>
      <c r="D224" s="53">
        <v>89</v>
      </c>
      <c r="E224" s="53">
        <f t="shared" si="17"/>
        <v>-3</v>
      </c>
      <c r="F224" s="122">
        <f t="shared" si="18"/>
        <v>-3.2608695652173947E-2</v>
      </c>
    </row>
    <row r="225" spans="1:6" ht="12" x14ac:dyDescent="0.2">
      <c r="B225" s="86" t="s">
        <v>156</v>
      </c>
      <c r="C225" s="39">
        <v>7</v>
      </c>
      <c r="D225" s="39">
        <v>6</v>
      </c>
      <c r="E225" s="39">
        <f t="shared" si="17"/>
        <v>-1</v>
      </c>
      <c r="F225" s="123">
        <f t="shared" si="18"/>
        <v>-0.1428571428571429</v>
      </c>
    </row>
    <row r="226" spans="1:6" ht="13.5" customHeight="1" x14ac:dyDescent="0.2">
      <c r="B226" s="86" t="s">
        <v>172</v>
      </c>
      <c r="C226" s="39">
        <v>7</v>
      </c>
      <c r="D226" s="39">
        <v>2</v>
      </c>
      <c r="E226" s="39">
        <f t="shared" si="17"/>
        <v>-5</v>
      </c>
      <c r="F226" s="123">
        <f t="shared" si="18"/>
        <v>-0.7142857142857143</v>
      </c>
    </row>
    <row r="227" spans="1:6" ht="15.75" customHeight="1" x14ac:dyDescent="0.2">
      <c r="B227" s="86" t="s">
        <v>95</v>
      </c>
      <c r="C227" s="39">
        <v>38</v>
      </c>
      <c r="D227" s="39">
        <v>40</v>
      </c>
      <c r="E227" s="39">
        <f t="shared" si="17"/>
        <v>2</v>
      </c>
      <c r="F227" s="123">
        <f t="shared" si="18"/>
        <v>5.2631578947368363E-2</v>
      </c>
    </row>
    <row r="228" spans="1:6" ht="15" customHeight="1" x14ac:dyDescent="0.2">
      <c r="B228" s="86" t="s">
        <v>100</v>
      </c>
      <c r="C228" s="39">
        <v>19</v>
      </c>
      <c r="D228" s="39">
        <v>15</v>
      </c>
      <c r="E228" s="39">
        <f t="shared" si="17"/>
        <v>-4</v>
      </c>
      <c r="F228" s="123">
        <f t="shared" si="18"/>
        <v>-0.21052631578947367</v>
      </c>
    </row>
    <row r="229" spans="1:6" ht="15.75" customHeight="1" x14ac:dyDescent="0.2">
      <c r="B229" s="86" t="s">
        <v>194</v>
      </c>
      <c r="C229" s="39">
        <v>0</v>
      </c>
      <c r="D229" s="39">
        <v>0</v>
      </c>
      <c r="E229" s="39">
        <f t="shared" si="17"/>
        <v>0</v>
      </c>
      <c r="F229" s="123"/>
    </row>
    <row r="230" spans="1:6" s="21" customFormat="1" ht="15.75" customHeight="1" x14ac:dyDescent="0.2">
      <c r="B230" s="86" t="s">
        <v>196</v>
      </c>
      <c r="C230" s="39">
        <v>16</v>
      </c>
      <c r="D230" s="39">
        <v>26</v>
      </c>
      <c r="E230" s="39">
        <f t="shared" si="17"/>
        <v>10</v>
      </c>
      <c r="F230" s="123">
        <f t="shared" si="18"/>
        <v>0.625</v>
      </c>
    </row>
    <row r="231" spans="1:6" s="9" customFormat="1" ht="12" x14ac:dyDescent="0.2">
      <c r="B231" s="82" t="s">
        <v>235</v>
      </c>
      <c r="C231" s="39">
        <v>5</v>
      </c>
      <c r="D231" s="39">
        <v>0</v>
      </c>
      <c r="E231" s="39">
        <f t="shared" si="17"/>
        <v>-5</v>
      </c>
      <c r="F231" s="123">
        <f t="shared" si="18"/>
        <v>-1</v>
      </c>
    </row>
    <row r="232" spans="1:6" x14ac:dyDescent="0.2">
      <c r="B232" s="87" t="s">
        <v>140</v>
      </c>
      <c r="C232" s="54">
        <v>113616</v>
      </c>
      <c r="D232" s="54">
        <v>120745</v>
      </c>
      <c r="E232" s="54">
        <f t="shared" si="17"/>
        <v>7129</v>
      </c>
      <c r="F232" s="124">
        <f t="shared" si="18"/>
        <v>6.2746444162794068E-2</v>
      </c>
    </row>
    <row r="233" spans="1:6" ht="12" x14ac:dyDescent="0.2">
      <c r="B233" s="82" t="s">
        <v>259</v>
      </c>
      <c r="C233" s="39">
        <v>92</v>
      </c>
      <c r="D233" s="39">
        <v>86</v>
      </c>
      <c r="E233" s="39">
        <f t="shared" si="17"/>
        <v>-6</v>
      </c>
      <c r="F233" s="123">
        <f t="shared" si="18"/>
        <v>-6.5217391304347783E-2</v>
      </c>
    </row>
    <row r="234" spans="1:6" s="21" customFormat="1" ht="12" x14ac:dyDescent="0.2">
      <c r="B234" s="86" t="s">
        <v>260</v>
      </c>
      <c r="C234" s="39">
        <v>111360</v>
      </c>
      <c r="D234" s="39">
        <v>118462</v>
      </c>
      <c r="E234" s="39">
        <f t="shared" si="17"/>
        <v>7102</v>
      </c>
      <c r="F234" s="123">
        <f t="shared" si="18"/>
        <v>6.3775143678160839E-2</v>
      </c>
    </row>
    <row r="235" spans="1:6" ht="15" customHeight="1" thickBot="1" x14ac:dyDescent="0.25">
      <c r="B235" s="91" t="s">
        <v>140</v>
      </c>
      <c r="C235" s="92">
        <v>2164</v>
      </c>
      <c r="D235" s="92">
        <v>2197</v>
      </c>
      <c r="E235" s="92">
        <f t="shared" si="17"/>
        <v>33</v>
      </c>
      <c r="F235" s="125">
        <f t="shared" si="18"/>
        <v>1.5249537892791043E-2</v>
      </c>
    </row>
    <row r="237" spans="1:6" s="21" customFormat="1" ht="15" customHeight="1" x14ac:dyDescent="0.2">
      <c r="F237" s="67"/>
    </row>
    <row r="239" spans="1:6" s="21" customFormat="1" ht="15" customHeight="1" x14ac:dyDescent="0.2">
      <c r="B239" s="151" t="s">
        <v>212</v>
      </c>
      <c r="C239" s="152"/>
      <c r="D239" s="152"/>
      <c r="E239" s="152"/>
      <c r="F239" s="67"/>
    </row>
    <row r="240" spans="1:6" ht="19.5" customHeight="1" x14ac:dyDescent="0.2">
      <c r="A240" s="21"/>
      <c r="B240" s="21"/>
      <c r="C240" s="21"/>
      <c r="D240" s="21"/>
    </row>
    <row r="241" spans="1:4" ht="15" customHeight="1" x14ac:dyDescent="0.2">
      <c r="A241" s="21"/>
      <c r="B241" s="21"/>
      <c r="C241" s="21"/>
      <c r="D241" s="21"/>
    </row>
  </sheetData>
  <mergeCells count="1">
    <mergeCell ref="B239:E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2" sqref="B2:G2"/>
    </sheetView>
  </sheetViews>
  <sheetFormatPr defaultRowHeight="15" customHeight="1" x14ac:dyDescent="0.2"/>
  <cols>
    <col min="1" max="1" width="4.42578125" style="6" customWidth="1"/>
    <col min="2" max="2" width="6.7109375" style="6" customWidth="1"/>
    <col min="3" max="3" width="31" style="6" customWidth="1"/>
    <col min="4" max="5" width="17" style="6" customWidth="1"/>
    <col min="6" max="6" width="13.7109375" style="6" customWidth="1"/>
    <col min="7" max="7" width="14.85546875" style="6" customWidth="1"/>
    <col min="8" max="16384" width="9.140625" style="6"/>
  </cols>
  <sheetData>
    <row r="1" spans="1:7" ht="15" customHeight="1" thickBot="1" x14ac:dyDescent="0.25"/>
    <row r="2" spans="1:7" ht="21.75" customHeight="1" thickBot="1" x14ac:dyDescent="0.25">
      <c r="B2" s="154" t="s">
        <v>253</v>
      </c>
      <c r="C2" s="155"/>
      <c r="D2" s="155"/>
      <c r="E2" s="155"/>
      <c r="F2" s="155"/>
      <c r="G2" s="155"/>
    </row>
    <row r="3" spans="1:7" ht="15" customHeight="1" thickBot="1" x14ac:dyDescent="0.25">
      <c r="B3" s="7"/>
      <c r="C3" s="7"/>
      <c r="D3" s="7"/>
      <c r="E3" s="7"/>
      <c r="F3" s="7"/>
    </row>
    <row r="4" spans="1:7" ht="38.25" customHeight="1" thickBot="1" x14ac:dyDescent="0.25">
      <c r="A4" s="7"/>
      <c r="B4" s="42"/>
      <c r="C4" s="43" t="s">
        <v>0</v>
      </c>
      <c r="D4" s="44" t="s">
        <v>295</v>
      </c>
      <c r="E4" s="44" t="s">
        <v>296</v>
      </c>
      <c r="F4" s="44" t="s">
        <v>293</v>
      </c>
      <c r="G4" s="93" t="s">
        <v>294</v>
      </c>
    </row>
    <row r="5" spans="1:7" ht="15" customHeight="1" x14ac:dyDescent="0.2">
      <c r="A5"/>
      <c r="B5" s="38">
        <v>1</v>
      </c>
      <c r="C5" s="68" t="s">
        <v>16</v>
      </c>
      <c r="D5" s="18">
        <v>571421</v>
      </c>
      <c r="E5" s="71">
        <v>583485</v>
      </c>
      <c r="F5" s="18">
        <f t="shared" ref="F5:F19" si="0">E5-D5</f>
        <v>12064</v>
      </c>
      <c r="G5" s="72">
        <f t="shared" ref="G5:G19" si="1">E5/D5-1</f>
        <v>2.1112279737706574E-2</v>
      </c>
    </row>
    <row r="6" spans="1:7" s="109" customFormat="1" ht="15" customHeight="1" x14ac:dyDescent="0.2">
      <c r="A6" s="108"/>
      <c r="B6" s="113">
        <v>2</v>
      </c>
      <c r="C6" s="68" t="s">
        <v>55</v>
      </c>
      <c r="D6" s="110">
        <v>498892</v>
      </c>
      <c r="E6" s="110">
        <v>436313</v>
      </c>
      <c r="F6" s="18">
        <f t="shared" si="0"/>
        <v>-62579</v>
      </c>
      <c r="G6" s="72">
        <f t="shared" si="1"/>
        <v>-0.12543596610087959</v>
      </c>
    </row>
    <row r="7" spans="1:7" s="109" customFormat="1" ht="15" customHeight="1" x14ac:dyDescent="0.2">
      <c r="A7" s="108"/>
      <c r="B7" s="113">
        <v>3</v>
      </c>
      <c r="C7" s="68" t="s">
        <v>3</v>
      </c>
      <c r="D7" s="110">
        <v>338970</v>
      </c>
      <c r="E7" s="110">
        <v>344580</v>
      </c>
      <c r="F7" s="18">
        <f t="shared" si="0"/>
        <v>5610</v>
      </c>
      <c r="G7" s="72">
        <f t="shared" si="1"/>
        <v>1.6550137180281421E-2</v>
      </c>
    </row>
    <row r="8" spans="1:7" s="109" customFormat="1" ht="12.75" x14ac:dyDescent="0.2">
      <c r="A8" s="108"/>
      <c r="B8" s="113">
        <v>4</v>
      </c>
      <c r="C8" s="68" t="s">
        <v>54</v>
      </c>
      <c r="D8" s="110">
        <v>76121</v>
      </c>
      <c r="E8" s="110">
        <v>103526</v>
      </c>
      <c r="F8" s="18">
        <f t="shared" si="0"/>
        <v>27405</v>
      </c>
      <c r="G8" s="72">
        <f t="shared" si="1"/>
        <v>0.36001891725016755</v>
      </c>
    </row>
    <row r="9" spans="1:7" s="109" customFormat="1" ht="15" customHeight="1" x14ac:dyDescent="0.2">
      <c r="A9" s="108"/>
      <c r="B9" s="113">
        <v>5</v>
      </c>
      <c r="C9" s="68" t="s">
        <v>10</v>
      </c>
      <c r="D9" s="110">
        <v>72142</v>
      </c>
      <c r="E9" s="110">
        <v>76651</v>
      </c>
      <c r="F9" s="18">
        <f t="shared" si="0"/>
        <v>4509</v>
      </c>
      <c r="G9" s="72">
        <f t="shared" si="1"/>
        <v>6.2501732693853729E-2</v>
      </c>
    </row>
    <row r="10" spans="1:7" s="109" customFormat="1" ht="15" customHeight="1" x14ac:dyDescent="0.2">
      <c r="A10" s="108"/>
      <c r="B10" s="113">
        <v>6</v>
      </c>
      <c r="C10" s="68" t="s">
        <v>5</v>
      </c>
      <c r="D10" s="110">
        <v>64608</v>
      </c>
      <c r="E10" s="110">
        <v>74524</v>
      </c>
      <c r="F10" s="18">
        <f t="shared" si="0"/>
        <v>9916</v>
      </c>
      <c r="G10" s="72">
        <f t="shared" si="1"/>
        <v>0.15347944526993551</v>
      </c>
    </row>
    <row r="11" spans="1:7" s="109" customFormat="1" ht="12.75" x14ac:dyDescent="0.2">
      <c r="A11" s="108"/>
      <c r="B11" s="113">
        <v>7</v>
      </c>
      <c r="C11" s="68" t="s">
        <v>4</v>
      </c>
      <c r="D11" s="110">
        <v>61418</v>
      </c>
      <c r="E11" s="110">
        <v>63735</v>
      </c>
      <c r="F11" s="18">
        <f t="shared" si="0"/>
        <v>2317</v>
      </c>
      <c r="G11" s="72">
        <f t="shared" si="1"/>
        <v>3.7725096877136988E-2</v>
      </c>
    </row>
    <row r="12" spans="1:7" s="109" customFormat="1" ht="15" customHeight="1" x14ac:dyDescent="0.2">
      <c r="A12" s="108"/>
      <c r="B12" s="113">
        <v>8</v>
      </c>
      <c r="C12" s="68" t="s">
        <v>93</v>
      </c>
      <c r="D12" s="110">
        <v>47747</v>
      </c>
      <c r="E12" s="110">
        <v>58879</v>
      </c>
      <c r="F12" s="18">
        <f t="shared" si="0"/>
        <v>11132</v>
      </c>
      <c r="G12" s="72">
        <f t="shared" si="1"/>
        <v>0.23314553793955639</v>
      </c>
    </row>
    <row r="13" spans="1:7" ht="12.75" x14ac:dyDescent="0.2">
      <c r="A13"/>
      <c r="B13" s="14">
        <v>9</v>
      </c>
      <c r="C13" s="68" t="s">
        <v>129</v>
      </c>
      <c r="D13" s="18">
        <v>48242</v>
      </c>
      <c r="E13" s="18">
        <v>55296</v>
      </c>
      <c r="F13" s="18">
        <f t="shared" si="0"/>
        <v>7054</v>
      </c>
      <c r="G13" s="72">
        <f t="shared" si="1"/>
        <v>0.14622113511048473</v>
      </c>
    </row>
    <row r="14" spans="1:7" ht="15" customHeight="1" x14ac:dyDescent="0.2">
      <c r="A14"/>
      <c r="B14" s="14">
        <v>10</v>
      </c>
      <c r="C14" s="68" t="s">
        <v>20</v>
      </c>
      <c r="D14" s="18">
        <v>48775</v>
      </c>
      <c r="E14" s="18">
        <v>38005</v>
      </c>
      <c r="F14" s="18">
        <f t="shared" si="0"/>
        <v>-10770</v>
      </c>
      <c r="G14" s="72">
        <f t="shared" si="1"/>
        <v>-0.22080984110712454</v>
      </c>
    </row>
    <row r="15" spans="1:7" ht="12.75" x14ac:dyDescent="0.2">
      <c r="A15"/>
      <c r="B15" s="14">
        <v>11</v>
      </c>
      <c r="C15" s="68" t="s">
        <v>153</v>
      </c>
      <c r="D15" s="18">
        <v>20355</v>
      </c>
      <c r="E15" s="18">
        <v>33632</v>
      </c>
      <c r="F15" s="18">
        <f t="shared" si="0"/>
        <v>13277</v>
      </c>
      <c r="G15" s="72">
        <f t="shared" si="1"/>
        <v>0.65227216900024554</v>
      </c>
    </row>
    <row r="16" spans="1:7" ht="12.75" x14ac:dyDescent="0.2">
      <c r="A16"/>
      <c r="B16" s="14">
        <v>12</v>
      </c>
      <c r="C16" s="68" t="s">
        <v>47</v>
      </c>
      <c r="D16" s="18">
        <v>29312</v>
      </c>
      <c r="E16" s="18">
        <v>31708</v>
      </c>
      <c r="F16" s="18">
        <f t="shared" si="0"/>
        <v>2396</v>
      </c>
      <c r="G16" s="72">
        <f t="shared" si="1"/>
        <v>8.1741266375545907E-2</v>
      </c>
    </row>
    <row r="17" spans="1:7" ht="15" customHeight="1" x14ac:dyDescent="0.2">
      <c r="A17"/>
      <c r="B17" s="14">
        <v>13</v>
      </c>
      <c r="C17" s="68" t="s">
        <v>90</v>
      </c>
      <c r="D17" s="18">
        <v>24118</v>
      </c>
      <c r="E17" s="18">
        <v>29744</v>
      </c>
      <c r="F17" s="18">
        <f t="shared" si="0"/>
        <v>5626</v>
      </c>
      <c r="G17" s="72">
        <f t="shared" si="1"/>
        <v>0.23326975702794583</v>
      </c>
    </row>
    <row r="18" spans="1:7" ht="15" customHeight="1" x14ac:dyDescent="0.2">
      <c r="A18"/>
      <c r="B18" s="14">
        <v>14</v>
      </c>
      <c r="C18" s="68" t="s">
        <v>14</v>
      </c>
      <c r="D18" s="18">
        <v>37026</v>
      </c>
      <c r="E18" s="18">
        <v>25630</v>
      </c>
      <c r="F18" s="18">
        <f t="shared" si="0"/>
        <v>-11396</v>
      </c>
      <c r="G18" s="72">
        <f t="shared" si="1"/>
        <v>-0.30778371954842543</v>
      </c>
    </row>
    <row r="19" spans="1:7" ht="15" customHeight="1" thickBot="1" x14ac:dyDescent="0.25">
      <c r="A19"/>
      <c r="B19" s="15">
        <v>15</v>
      </c>
      <c r="C19" s="69" t="s">
        <v>21</v>
      </c>
      <c r="D19" s="20">
        <v>19699</v>
      </c>
      <c r="E19" s="20">
        <v>24789</v>
      </c>
      <c r="F19" s="20">
        <f t="shared" si="0"/>
        <v>5090</v>
      </c>
      <c r="G19" s="73">
        <f t="shared" si="1"/>
        <v>0.25838875069800493</v>
      </c>
    </row>
    <row r="20" spans="1:7" ht="15" customHeight="1" x14ac:dyDescent="0.2">
      <c r="A20"/>
      <c r="B20" s="41"/>
    </row>
    <row r="21" spans="1:7" ht="15" customHeight="1" x14ac:dyDescent="0.2">
      <c r="A21"/>
      <c r="B21" s="41"/>
    </row>
    <row r="22" spans="1:7" ht="15" customHeight="1" x14ac:dyDescent="0.2">
      <c r="E22" s="116"/>
    </row>
    <row r="23" spans="1:7" ht="15" customHeight="1" x14ac:dyDescent="0.2">
      <c r="B23" s="8" t="s">
        <v>212</v>
      </c>
    </row>
    <row r="24" spans="1:7" ht="15" customHeight="1" x14ac:dyDescent="0.2">
      <c r="B24" s="153"/>
      <c r="C24" s="153"/>
      <c r="D24" s="153"/>
      <c r="E24" s="153"/>
      <c r="F24" s="96"/>
    </row>
  </sheetData>
  <mergeCells count="2">
    <mergeCell ref="B24:E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workbookViewId="0">
      <selection activeCell="B2" sqref="B2:G2"/>
    </sheetView>
  </sheetViews>
  <sheetFormatPr defaultRowHeight="12.75" x14ac:dyDescent="0.2"/>
  <cols>
    <col min="1" max="1" width="5.5703125" customWidth="1"/>
    <col min="2" max="2" width="38.7109375" customWidth="1"/>
    <col min="3" max="3" width="17.5703125" customWidth="1"/>
    <col min="4" max="4" width="17" style="108" customWidth="1"/>
    <col min="5" max="5" width="14.85546875" style="108" customWidth="1"/>
    <col min="6" max="7" width="13.140625" customWidth="1"/>
  </cols>
  <sheetData>
    <row r="1" spans="2:7" ht="24" customHeight="1" thickBot="1" x14ac:dyDescent="0.25"/>
    <row r="2" spans="2:7" ht="23.25" customHeight="1" thickBot="1" x14ac:dyDescent="0.25">
      <c r="B2" s="154" t="s">
        <v>255</v>
      </c>
      <c r="C2" s="155"/>
      <c r="D2" s="155"/>
      <c r="E2" s="155"/>
      <c r="F2" s="155"/>
      <c r="G2" s="156"/>
    </row>
    <row r="3" spans="2:7" ht="13.5" thickBot="1" x14ac:dyDescent="0.25"/>
    <row r="4" spans="2:7" ht="36.75" customHeight="1" x14ac:dyDescent="0.2">
      <c r="B4" s="97" t="s">
        <v>292</v>
      </c>
      <c r="C4" s="44" t="s">
        <v>295</v>
      </c>
      <c r="D4" s="44" t="s">
        <v>296</v>
      </c>
      <c r="E4" s="44" t="s">
        <v>293</v>
      </c>
      <c r="F4" s="93" t="s">
        <v>294</v>
      </c>
      <c r="G4" s="99" t="s">
        <v>227</v>
      </c>
    </row>
    <row r="5" spans="2:7" ht="24" customHeight="1" x14ac:dyDescent="0.2">
      <c r="B5" s="100" t="s">
        <v>252</v>
      </c>
      <c r="C5" s="18">
        <v>2706863</v>
      </c>
      <c r="D5" s="18">
        <v>2773594</v>
      </c>
      <c r="E5" s="140">
        <f>D5-C5</f>
        <v>66731</v>
      </c>
      <c r="F5" s="141">
        <f>D5/C5-1</f>
        <v>2.4652522126165977E-2</v>
      </c>
      <c r="G5" s="142">
        <v>1</v>
      </c>
    </row>
    <row r="6" spans="2:7" ht="24" x14ac:dyDescent="0.2">
      <c r="B6" s="101" t="s">
        <v>253</v>
      </c>
      <c r="C6" s="18">
        <v>2298720</v>
      </c>
      <c r="D6" s="18">
        <v>2355736</v>
      </c>
      <c r="E6" s="140">
        <f t="shared" ref="E6:E9" si="0">D6-C6</f>
        <v>57016</v>
      </c>
      <c r="F6" s="141">
        <f t="shared" ref="F6:F9" si="1">D6/C6-1</f>
        <v>2.4803368831349593E-2</v>
      </c>
      <c r="G6" s="142">
        <f>D6/D5</f>
        <v>0.84934420827273205</v>
      </c>
    </row>
    <row r="7" spans="2:7" x14ac:dyDescent="0.2">
      <c r="B7" s="102" t="s">
        <v>239</v>
      </c>
      <c r="C7" s="18">
        <v>1725093</v>
      </c>
      <c r="D7" s="18">
        <v>1869026</v>
      </c>
      <c r="E7" s="140">
        <f t="shared" si="0"/>
        <v>143933</v>
      </c>
      <c r="F7" s="141">
        <f t="shared" si="1"/>
        <v>8.3434922059274497E-2</v>
      </c>
      <c r="G7" s="142">
        <f>D7/D6</f>
        <v>0.79339365701419851</v>
      </c>
    </row>
    <row r="8" spans="2:7" x14ac:dyDescent="0.2">
      <c r="B8" s="102" t="s">
        <v>228</v>
      </c>
      <c r="C8" s="18">
        <v>573627</v>
      </c>
      <c r="D8" s="18">
        <v>486710</v>
      </c>
      <c r="E8" s="140">
        <f t="shared" si="0"/>
        <v>-86917</v>
      </c>
      <c r="F8" s="141">
        <f t="shared" si="1"/>
        <v>-0.15152180772522916</v>
      </c>
      <c r="G8" s="114">
        <f>D8/D6</f>
        <v>0.20660634298580147</v>
      </c>
    </row>
    <row r="9" spans="2:7" ht="15.75" customHeight="1" thickBot="1" x14ac:dyDescent="0.25">
      <c r="B9" s="103" t="s">
        <v>240</v>
      </c>
      <c r="C9" s="20">
        <v>408143</v>
      </c>
      <c r="D9" s="20">
        <v>417858</v>
      </c>
      <c r="E9" s="146">
        <f t="shared" si="0"/>
        <v>9715</v>
      </c>
      <c r="F9" s="147">
        <f t="shared" si="1"/>
        <v>2.3802931815564587E-2</v>
      </c>
      <c r="G9" s="126">
        <f>D9/D5</f>
        <v>0.15065579172726795</v>
      </c>
    </row>
    <row r="10" spans="2:7" x14ac:dyDescent="0.2">
      <c r="D10" s="111"/>
      <c r="E10" s="111"/>
    </row>
    <row r="11" spans="2:7" x14ac:dyDescent="0.2">
      <c r="D11" s="111"/>
      <c r="E11" s="111"/>
    </row>
    <row r="12" spans="2:7" ht="12" customHeight="1" x14ac:dyDescent="0.2"/>
    <row r="13" spans="2:7" x14ac:dyDescent="0.2">
      <c r="B13" s="8" t="s">
        <v>212</v>
      </c>
      <c r="C13" s="6"/>
      <c r="D13" s="109"/>
      <c r="E13" s="109"/>
    </row>
    <row r="14" spans="2:7" x14ac:dyDescent="0.2">
      <c r="D14" s="112"/>
    </row>
    <row r="15" spans="2:7" x14ac:dyDescent="0.2">
      <c r="C15" s="117"/>
      <c r="D15" s="112"/>
    </row>
    <row r="16" spans="2:7" x14ac:dyDescent="0.2">
      <c r="C16" s="143"/>
      <c r="D16" s="112"/>
    </row>
    <row r="17" spans="3:4" x14ac:dyDescent="0.2">
      <c r="C17" s="143"/>
      <c r="D17" s="112"/>
    </row>
    <row r="18" spans="3:4" x14ac:dyDescent="0.2">
      <c r="C18" s="145"/>
      <c r="D18" s="144"/>
    </row>
    <row r="19" spans="3:4" x14ac:dyDescent="0.2">
      <c r="C19" s="115"/>
      <c r="D19" s="115"/>
    </row>
  </sheetData>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G9" sqref="G9"/>
    </sheetView>
  </sheetViews>
  <sheetFormatPr defaultRowHeight="15" customHeight="1" x14ac:dyDescent="0.2"/>
  <cols>
    <col min="1" max="1" width="9" customWidth="1"/>
    <col min="2" max="2" width="29.85546875" customWidth="1"/>
    <col min="3" max="7" width="15.42578125" customWidth="1"/>
  </cols>
  <sheetData>
    <row r="1" spans="1:7" ht="23.25" customHeight="1" thickBot="1" x14ac:dyDescent="0.25"/>
    <row r="2" spans="1:7" ht="22.5" customHeight="1" thickBot="1" x14ac:dyDescent="0.25">
      <c r="B2" s="154" t="s">
        <v>253</v>
      </c>
      <c r="C2" s="155"/>
      <c r="D2" s="155"/>
      <c r="E2" s="155"/>
      <c r="F2" s="155"/>
      <c r="G2" s="156"/>
    </row>
    <row r="3" spans="1:7" ht="15" customHeight="1" thickBot="1" x14ac:dyDescent="0.25">
      <c r="B3" s="2"/>
      <c r="C3" s="2"/>
      <c r="D3" s="2"/>
      <c r="E3" s="2"/>
      <c r="F3" s="2"/>
    </row>
    <row r="4" spans="1:7" ht="34.5" customHeight="1" x14ac:dyDescent="0.2">
      <c r="A4" s="2"/>
      <c r="B4" s="76" t="s">
        <v>213</v>
      </c>
      <c r="C4" s="98" t="s">
        <v>295</v>
      </c>
      <c r="D4" s="98" t="s">
        <v>296</v>
      </c>
      <c r="E4" s="98" t="s">
        <v>293</v>
      </c>
      <c r="F4" s="98" t="s">
        <v>294</v>
      </c>
      <c r="G4" s="99" t="s">
        <v>227</v>
      </c>
    </row>
    <row r="5" spans="1:7" ht="19.5" customHeight="1" x14ac:dyDescent="0.2">
      <c r="A5" s="2"/>
      <c r="B5" s="47" t="s">
        <v>223</v>
      </c>
      <c r="C5" s="48">
        <f>'2024 III კვ'!C4</f>
        <v>2298720</v>
      </c>
      <c r="D5" s="48">
        <f>'2024 III კვ'!D4</f>
        <v>2355736</v>
      </c>
      <c r="E5" s="48">
        <f>D5-C5</f>
        <v>57016</v>
      </c>
      <c r="F5" s="127">
        <f>D5/C5-1</f>
        <v>2.4803368831349593E-2</v>
      </c>
      <c r="G5" s="130">
        <f>D5/D5</f>
        <v>1</v>
      </c>
    </row>
    <row r="6" spans="1:7" ht="15" customHeight="1" x14ac:dyDescent="0.2">
      <c r="A6" s="2"/>
      <c r="B6" s="34" t="s">
        <v>1</v>
      </c>
      <c r="C6" s="26">
        <f>'2024 III კვ'!C6</f>
        <v>1939153</v>
      </c>
      <c r="D6" s="26">
        <f>'2024 III კვ'!D6</f>
        <v>1935898</v>
      </c>
      <c r="E6" s="26">
        <f>D6-C6</f>
        <v>-3255</v>
      </c>
      <c r="F6" s="128">
        <f>D6/C6-1</f>
        <v>-1.6785679108353158E-3</v>
      </c>
      <c r="G6" s="131">
        <f>D6/D5</f>
        <v>0.82178053907568593</v>
      </c>
    </row>
    <row r="7" spans="1:7" ht="15" customHeight="1" x14ac:dyDescent="0.2">
      <c r="A7" s="2"/>
      <c r="B7" s="34" t="s">
        <v>56</v>
      </c>
      <c r="C7" s="26">
        <f>'2024 III კვ'!C66</f>
        <v>22982</v>
      </c>
      <c r="D7" s="26">
        <f>'2024 III კვ'!D66</f>
        <v>24577</v>
      </c>
      <c r="E7" s="26">
        <f t="shared" ref="E7:E10" si="0">D7-C7</f>
        <v>1595</v>
      </c>
      <c r="F7" s="128">
        <f t="shared" ref="F7:F10" si="1">D7/C7-1</f>
        <v>6.9402140805848056E-2</v>
      </c>
      <c r="G7" s="131">
        <f>D7/D5</f>
        <v>1.0432832881103825E-2</v>
      </c>
    </row>
    <row r="8" spans="1:7" ht="24" x14ac:dyDescent="0.2">
      <c r="A8" s="2"/>
      <c r="B8" s="35" t="s">
        <v>201</v>
      </c>
      <c r="C8" s="26">
        <f>'2024 III კვ'!C114</f>
        <v>119485</v>
      </c>
      <c r="D8" s="26">
        <f>'2024 III კვ'!D114</f>
        <v>154641</v>
      </c>
      <c r="E8" s="26">
        <f t="shared" si="0"/>
        <v>35156</v>
      </c>
      <c r="F8" s="128">
        <f>D8/C8-1</f>
        <v>0.29422940118006435</v>
      </c>
      <c r="G8" s="131">
        <f>D8/D5</f>
        <v>6.5644452519297583E-2</v>
      </c>
    </row>
    <row r="9" spans="1:7" ht="15" customHeight="1" x14ac:dyDescent="0.2">
      <c r="A9" s="2"/>
      <c r="B9" s="34" t="s">
        <v>207</v>
      </c>
      <c r="C9" s="26">
        <f>'2024 III კვ'!C175</f>
        <v>5337</v>
      </c>
      <c r="D9" s="26">
        <f>'2024 III კვ'!D175</f>
        <v>6163</v>
      </c>
      <c r="E9" s="26">
        <f t="shared" si="0"/>
        <v>826</v>
      </c>
      <c r="F9" s="128">
        <f t="shared" si="1"/>
        <v>0.15476859658984443</v>
      </c>
      <c r="G9" s="131">
        <f>D9/D5</f>
        <v>2.6161675162242287E-3</v>
      </c>
    </row>
    <row r="10" spans="1:7" ht="15" customHeight="1" thickBot="1" x14ac:dyDescent="0.25">
      <c r="A10" s="2"/>
      <c r="B10" s="36" t="s">
        <v>206</v>
      </c>
      <c r="C10" s="27">
        <f>'2024 III კვ'!C160</f>
        <v>98147</v>
      </c>
      <c r="D10" s="27">
        <f>'2024 III კვ'!D160</f>
        <v>113712</v>
      </c>
      <c r="E10" s="27">
        <f t="shared" si="0"/>
        <v>15565</v>
      </c>
      <c r="F10" s="129">
        <f t="shared" si="1"/>
        <v>0.15858864764078362</v>
      </c>
      <c r="G10" s="132">
        <f>D10/D5</f>
        <v>4.8270264579732193E-2</v>
      </c>
    </row>
    <row r="11" spans="1:7" ht="15" customHeight="1" x14ac:dyDescent="0.2">
      <c r="B11" s="2"/>
      <c r="D11" s="2"/>
      <c r="E11" s="2"/>
      <c r="F11" s="2"/>
    </row>
    <row r="14" spans="1:7" ht="15" customHeight="1" x14ac:dyDescent="0.2">
      <c r="B14" s="1" t="s">
        <v>212</v>
      </c>
    </row>
    <row r="15" spans="1:7" ht="15" customHeight="1" x14ac:dyDescent="0.2">
      <c r="B15" s="157"/>
      <c r="C15" s="157"/>
      <c r="D15" s="157"/>
      <c r="E15" s="157"/>
      <c r="F15" s="157"/>
    </row>
    <row r="21" spans="3:6" ht="15" customHeight="1" x14ac:dyDescent="0.2">
      <c r="C21" s="3"/>
      <c r="D21" s="4"/>
      <c r="E21" s="4"/>
      <c r="F21" s="4"/>
    </row>
  </sheetData>
  <mergeCells count="2">
    <mergeCell ref="B15:F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workbookViewId="0">
      <selection activeCell="B2" sqref="B2:F2"/>
    </sheetView>
  </sheetViews>
  <sheetFormatPr defaultRowHeight="15" customHeight="1" x14ac:dyDescent="0.2"/>
  <cols>
    <col min="2" max="2" width="35.7109375" customWidth="1"/>
    <col min="3" max="6" width="16.42578125" customWidth="1"/>
  </cols>
  <sheetData>
    <row r="1" spans="2:8" ht="23.25" customHeight="1" thickBot="1" x14ac:dyDescent="0.25"/>
    <row r="2" spans="2:8" ht="22.5" customHeight="1" thickBot="1" x14ac:dyDescent="0.25">
      <c r="B2" s="154" t="s">
        <v>253</v>
      </c>
      <c r="C2" s="155"/>
      <c r="D2" s="155"/>
      <c r="E2" s="155"/>
      <c r="F2" s="156"/>
    </row>
    <row r="3" spans="2:8" ht="15" customHeight="1" thickBot="1" x14ac:dyDescent="0.25">
      <c r="B3" s="2"/>
      <c r="C3" s="2"/>
      <c r="D3" s="2"/>
      <c r="E3" s="2"/>
      <c r="F3" s="2"/>
    </row>
    <row r="4" spans="2:8" ht="45" x14ac:dyDescent="0.2">
      <c r="B4" s="76" t="s">
        <v>291</v>
      </c>
      <c r="C4" s="44" t="s">
        <v>295</v>
      </c>
      <c r="D4" s="44" t="s">
        <v>296</v>
      </c>
      <c r="E4" s="44" t="s">
        <v>293</v>
      </c>
      <c r="F4" s="93" t="s">
        <v>294</v>
      </c>
    </row>
    <row r="5" spans="2:8" ht="19.5" customHeight="1" x14ac:dyDescent="0.2">
      <c r="B5" s="47" t="s">
        <v>223</v>
      </c>
      <c r="C5" s="48">
        <f>SUM(C6:C33)</f>
        <v>167028</v>
      </c>
      <c r="D5" s="48">
        <f>SUM(D6:D33)</f>
        <v>164974</v>
      </c>
      <c r="E5" s="48">
        <f t="shared" ref="E5:E33" si="0">D5-C5</f>
        <v>-2054</v>
      </c>
      <c r="F5" s="130">
        <f>D5/C5-1</f>
        <v>-1.2297339368249616E-2</v>
      </c>
      <c r="H5" s="115"/>
    </row>
    <row r="6" spans="2:8" ht="15" customHeight="1" x14ac:dyDescent="0.2">
      <c r="B6" s="133" t="s">
        <v>61</v>
      </c>
      <c r="C6" s="17">
        <v>3320</v>
      </c>
      <c r="D6" s="17">
        <v>3624</v>
      </c>
      <c r="E6" s="17">
        <f t="shared" si="0"/>
        <v>304</v>
      </c>
      <c r="F6" s="72">
        <f t="shared" ref="F6:F33" si="1">D6/C6-1</f>
        <v>9.1566265060240903E-2</v>
      </c>
      <c r="G6" s="115"/>
    </row>
    <row r="7" spans="2:8" ht="15" customHeight="1" x14ac:dyDescent="0.2">
      <c r="B7" s="133" t="s">
        <v>45</v>
      </c>
      <c r="C7" s="17">
        <v>3863</v>
      </c>
      <c r="D7" s="17">
        <v>4821</v>
      </c>
      <c r="E7" s="17">
        <f t="shared" si="0"/>
        <v>958</v>
      </c>
      <c r="F7" s="72">
        <f t="shared" si="1"/>
        <v>0.24799378721201149</v>
      </c>
    </row>
    <row r="8" spans="2:8" ht="15" customHeight="1" x14ac:dyDescent="0.2">
      <c r="B8" s="133" t="s">
        <v>6</v>
      </c>
      <c r="C8" s="17">
        <v>3262</v>
      </c>
      <c r="D8" s="17">
        <v>3209</v>
      </c>
      <c r="E8" s="17">
        <f t="shared" si="0"/>
        <v>-53</v>
      </c>
      <c r="F8" s="72">
        <f t="shared" si="1"/>
        <v>-1.6247700797057063E-2</v>
      </c>
    </row>
    <row r="9" spans="2:8" ht="15" customHeight="1" x14ac:dyDescent="0.2">
      <c r="B9" s="32" t="s">
        <v>29</v>
      </c>
      <c r="C9" s="17">
        <v>9686</v>
      </c>
      <c r="D9" s="17">
        <v>10407</v>
      </c>
      <c r="E9" s="17">
        <f t="shared" si="0"/>
        <v>721</v>
      </c>
      <c r="F9" s="72">
        <f t="shared" si="1"/>
        <v>7.4437332232087483E-2</v>
      </c>
    </row>
    <row r="10" spans="2:8" ht="15" customHeight="1" x14ac:dyDescent="0.2">
      <c r="B10" s="32" t="s">
        <v>47</v>
      </c>
      <c r="C10" s="17">
        <v>29312</v>
      </c>
      <c r="D10" s="17">
        <v>31708</v>
      </c>
      <c r="E10" s="17">
        <f t="shared" si="0"/>
        <v>2396</v>
      </c>
      <c r="F10" s="72">
        <f t="shared" si="1"/>
        <v>8.1741266375545907E-2</v>
      </c>
    </row>
    <row r="11" spans="2:8" ht="15" customHeight="1" x14ac:dyDescent="0.2">
      <c r="B11" s="133" t="s">
        <v>23</v>
      </c>
      <c r="C11" s="17">
        <v>1805</v>
      </c>
      <c r="D11" s="17">
        <v>2509</v>
      </c>
      <c r="E11" s="17">
        <f t="shared" si="0"/>
        <v>704</v>
      </c>
      <c r="F11" s="72">
        <f t="shared" si="1"/>
        <v>0.39002770083102489</v>
      </c>
    </row>
    <row r="12" spans="2:8" ht="15" customHeight="1" x14ac:dyDescent="0.2">
      <c r="B12" s="133" t="s">
        <v>43</v>
      </c>
      <c r="C12" s="17">
        <v>5553</v>
      </c>
      <c r="D12" s="17">
        <v>5725</v>
      </c>
      <c r="E12" s="17">
        <f t="shared" si="0"/>
        <v>172</v>
      </c>
      <c r="F12" s="72">
        <f t="shared" si="1"/>
        <v>3.0974248154150841E-2</v>
      </c>
    </row>
    <row r="13" spans="2:8" ht="15" customHeight="1" x14ac:dyDescent="0.2">
      <c r="B13" s="133" t="s">
        <v>8</v>
      </c>
      <c r="C13" s="17">
        <v>3970</v>
      </c>
      <c r="D13" s="17">
        <v>3183</v>
      </c>
      <c r="E13" s="17">
        <f t="shared" si="0"/>
        <v>-787</v>
      </c>
      <c r="F13" s="72">
        <f t="shared" si="1"/>
        <v>-0.19823677581863974</v>
      </c>
    </row>
    <row r="14" spans="2:8" ht="15" customHeight="1" x14ac:dyDescent="0.2">
      <c r="B14" s="133" t="s">
        <v>26</v>
      </c>
      <c r="C14" s="17">
        <v>1158</v>
      </c>
      <c r="D14" s="17">
        <v>1270</v>
      </c>
      <c r="E14" s="17">
        <f t="shared" si="0"/>
        <v>112</v>
      </c>
      <c r="F14" s="72">
        <f t="shared" si="1"/>
        <v>9.6718480138169305E-2</v>
      </c>
    </row>
    <row r="15" spans="2:8" ht="15" customHeight="1" x14ac:dyDescent="0.2">
      <c r="B15" s="133" t="s">
        <v>36</v>
      </c>
      <c r="C15" s="17">
        <v>6154</v>
      </c>
      <c r="D15" s="17">
        <v>7184</v>
      </c>
      <c r="E15" s="17">
        <f t="shared" si="0"/>
        <v>1030</v>
      </c>
      <c r="F15" s="72">
        <f t="shared" si="1"/>
        <v>0.16737081572960677</v>
      </c>
    </row>
    <row r="16" spans="2:8" ht="15" customHeight="1" x14ac:dyDescent="0.2">
      <c r="B16" s="32" t="s">
        <v>53</v>
      </c>
      <c r="C16" s="17">
        <v>1315</v>
      </c>
      <c r="D16" s="17">
        <v>1656</v>
      </c>
      <c r="E16" s="17">
        <f t="shared" si="0"/>
        <v>341</v>
      </c>
      <c r="F16" s="72">
        <f t="shared" si="1"/>
        <v>0.2593155893536121</v>
      </c>
    </row>
    <row r="17" spans="2:6" ht="15" customHeight="1" x14ac:dyDescent="0.2">
      <c r="B17" s="133" t="s">
        <v>12</v>
      </c>
      <c r="C17" s="17">
        <v>7878</v>
      </c>
      <c r="D17" s="17">
        <v>7751</v>
      </c>
      <c r="E17" s="17">
        <f t="shared" si="0"/>
        <v>-127</v>
      </c>
      <c r="F17" s="72">
        <f t="shared" si="1"/>
        <v>-1.6120842853516115E-2</v>
      </c>
    </row>
    <row r="18" spans="2:6" ht="15" customHeight="1" x14ac:dyDescent="0.2">
      <c r="B18" s="133" t="s">
        <v>258</v>
      </c>
      <c r="C18" s="17">
        <v>7708</v>
      </c>
      <c r="D18" s="17">
        <v>6197</v>
      </c>
      <c r="E18" s="17">
        <f t="shared" si="0"/>
        <v>-1511</v>
      </c>
      <c r="F18" s="72">
        <f t="shared" si="1"/>
        <v>-0.19603009859885834</v>
      </c>
    </row>
    <row r="19" spans="2:6" ht="15" customHeight="1" x14ac:dyDescent="0.2">
      <c r="B19" s="32" t="s">
        <v>49</v>
      </c>
      <c r="C19" s="17">
        <v>142</v>
      </c>
      <c r="D19" s="17">
        <v>179</v>
      </c>
      <c r="E19" s="17">
        <f t="shared" si="0"/>
        <v>37</v>
      </c>
      <c r="F19" s="72">
        <f t="shared" si="1"/>
        <v>0.26056338028169024</v>
      </c>
    </row>
    <row r="20" spans="2:6" ht="15" customHeight="1" x14ac:dyDescent="0.2">
      <c r="B20" s="32" t="s">
        <v>38</v>
      </c>
      <c r="C20" s="17">
        <v>320</v>
      </c>
      <c r="D20" s="17">
        <v>231</v>
      </c>
      <c r="E20" s="17">
        <f t="shared" si="0"/>
        <v>-89</v>
      </c>
      <c r="F20" s="72">
        <f t="shared" si="1"/>
        <v>-0.27812499999999996</v>
      </c>
    </row>
    <row r="21" spans="2:6" ht="15" customHeight="1" x14ac:dyDescent="0.2">
      <c r="B21" s="32" t="s">
        <v>50</v>
      </c>
      <c r="C21" s="17">
        <v>6861</v>
      </c>
      <c r="D21" s="17">
        <v>8471</v>
      </c>
      <c r="E21" s="17">
        <f t="shared" si="0"/>
        <v>1610</v>
      </c>
      <c r="F21" s="72">
        <f t="shared" si="1"/>
        <v>0.23465967060195303</v>
      </c>
    </row>
    <row r="22" spans="2:6" s="108" customFormat="1" ht="15" customHeight="1" x14ac:dyDescent="0.2">
      <c r="B22" s="133" t="s">
        <v>14</v>
      </c>
      <c r="C22" s="148">
        <v>37026</v>
      </c>
      <c r="D22" s="148">
        <v>25630</v>
      </c>
      <c r="E22" s="148">
        <f t="shared" si="0"/>
        <v>-11396</v>
      </c>
      <c r="F22" s="114">
        <f t="shared" si="1"/>
        <v>-0.30778371954842543</v>
      </c>
    </row>
    <row r="23" spans="2:6" ht="15" customHeight="1" x14ac:dyDescent="0.2">
      <c r="B23" s="133" t="s">
        <v>40</v>
      </c>
      <c r="C23" s="17">
        <v>1158</v>
      </c>
      <c r="D23" s="17">
        <v>1521</v>
      </c>
      <c r="E23" s="17">
        <f t="shared" si="0"/>
        <v>363</v>
      </c>
      <c r="F23" s="72">
        <f t="shared" si="1"/>
        <v>0.31347150259067358</v>
      </c>
    </row>
    <row r="24" spans="2:6" ht="15" customHeight="1" x14ac:dyDescent="0.2">
      <c r="B24" s="32" t="s">
        <v>15</v>
      </c>
      <c r="C24" s="17">
        <v>2161</v>
      </c>
      <c r="D24" s="17">
        <v>2911</v>
      </c>
      <c r="E24" s="17">
        <f t="shared" si="0"/>
        <v>750</v>
      </c>
      <c r="F24" s="72">
        <f t="shared" si="1"/>
        <v>0.34706154558074975</v>
      </c>
    </row>
    <row r="25" spans="2:6" ht="15" customHeight="1" x14ac:dyDescent="0.2">
      <c r="B25" s="133" t="s">
        <v>34</v>
      </c>
      <c r="C25" s="17">
        <v>8886</v>
      </c>
      <c r="D25" s="17">
        <v>9844</v>
      </c>
      <c r="E25" s="17">
        <f t="shared" si="0"/>
        <v>958</v>
      </c>
      <c r="F25" s="72">
        <f t="shared" si="1"/>
        <v>0.10781003826243518</v>
      </c>
    </row>
    <row r="26" spans="2:6" ht="15" customHeight="1" x14ac:dyDescent="0.2">
      <c r="B26" s="32" t="s">
        <v>46</v>
      </c>
      <c r="C26" s="17">
        <v>9612</v>
      </c>
      <c r="D26" s="17">
        <v>10837</v>
      </c>
      <c r="E26" s="17">
        <f t="shared" si="0"/>
        <v>1225</v>
      </c>
      <c r="F26" s="72">
        <f t="shared" si="1"/>
        <v>0.12744486059092797</v>
      </c>
    </row>
    <row r="27" spans="2:6" ht="15" customHeight="1" x14ac:dyDescent="0.2">
      <c r="B27" s="133" t="s">
        <v>17</v>
      </c>
      <c r="C27" s="17">
        <v>1978</v>
      </c>
      <c r="D27" s="17">
        <v>2011</v>
      </c>
      <c r="E27" s="17">
        <f t="shared" si="0"/>
        <v>33</v>
      </c>
      <c r="F27" s="72">
        <f t="shared" si="1"/>
        <v>1.6683518705763456E-2</v>
      </c>
    </row>
    <row r="28" spans="2:6" ht="15" customHeight="1" x14ac:dyDescent="0.2">
      <c r="B28" s="32" t="s">
        <v>42</v>
      </c>
      <c r="C28" s="17">
        <v>1242</v>
      </c>
      <c r="D28" s="17">
        <v>1013</v>
      </c>
      <c r="E28" s="17">
        <f t="shared" si="0"/>
        <v>-229</v>
      </c>
      <c r="F28" s="72">
        <f t="shared" si="1"/>
        <v>-0.1843800322061192</v>
      </c>
    </row>
    <row r="29" spans="2:6" ht="15" customHeight="1" x14ac:dyDescent="0.2">
      <c r="B29" s="32" t="s">
        <v>9</v>
      </c>
      <c r="C29" s="17">
        <v>2722</v>
      </c>
      <c r="D29" s="17">
        <v>2496</v>
      </c>
      <c r="E29" s="17">
        <f t="shared" si="0"/>
        <v>-226</v>
      </c>
      <c r="F29" s="72">
        <f t="shared" si="1"/>
        <v>-8.3027185892725952E-2</v>
      </c>
    </row>
    <row r="30" spans="2:6" ht="15" customHeight="1" x14ac:dyDescent="0.2">
      <c r="B30" s="32" t="s">
        <v>24</v>
      </c>
      <c r="C30" s="17">
        <v>1054</v>
      </c>
      <c r="D30" s="17">
        <v>1053</v>
      </c>
      <c r="E30" s="17">
        <f t="shared" si="0"/>
        <v>-1</v>
      </c>
      <c r="F30" s="72">
        <f t="shared" si="1"/>
        <v>-9.4876660341558505E-4</v>
      </c>
    </row>
    <row r="31" spans="2:6" ht="15" customHeight="1" x14ac:dyDescent="0.2">
      <c r="B31" s="32" t="s">
        <v>28</v>
      </c>
      <c r="C31" s="17">
        <v>2090</v>
      </c>
      <c r="D31" s="17">
        <v>2615</v>
      </c>
      <c r="E31" s="17">
        <f t="shared" si="0"/>
        <v>525</v>
      </c>
      <c r="F31" s="72">
        <f t="shared" si="1"/>
        <v>0.25119617224880386</v>
      </c>
    </row>
    <row r="32" spans="2:6" ht="15" customHeight="1" x14ac:dyDescent="0.2">
      <c r="B32" s="133" t="s">
        <v>7</v>
      </c>
      <c r="C32" s="17">
        <v>6323</v>
      </c>
      <c r="D32" s="17">
        <v>6485</v>
      </c>
      <c r="E32" s="17">
        <f t="shared" si="0"/>
        <v>162</v>
      </c>
      <c r="F32" s="72">
        <f t="shared" si="1"/>
        <v>2.5620749644156282E-2</v>
      </c>
    </row>
    <row r="33" spans="2:6" ht="15" customHeight="1" thickBot="1" x14ac:dyDescent="0.25">
      <c r="B33" s="139" t="s">
        <v>33</v>
      </c>
      <c r="C33" s="19">
        <v>469</v>
      </c>
      <c r="D33" s="19">
        <v>433</v>
      </c>
      <c r="E33" s="19">
        <f t="shared" si="0"/>
        <v>-36</v>
      </c>
      <c r="F33" s="73">
        <f t="shared" si="1"/>
        <v>-7.6759061833688746E-2</v>
      </c>
    </row>
    <row r="37" spans="2:6" ht="15" customHeight="1" x14ac:dyDescent="0.2">
      <c r="B37" s="37" t="s">
        <v>212</v>
      </c>
    </row>
  </sheetData>
  <sortState ref="B7:I34">
    <sortCondition descending="1" ref="D7"/>
  </sortState>
  <mergeCells count="1">
    <mergeCell ref="B2:F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2" sqref="B2:G2"/>
    </sheetView>
  </sheetViews>
  <sheetFormatPr defaultRowHeight="12.75" x14ac:dyDescent="0.2"/>
  <cols>
    <col min="1" max="1" width="5.140625" customWidth="1"/>
    <col min="2" max="2" width="27.5703125" customWidth="1"/>
    <col min="3" max="7" width="15.42578125" customWidth="1"/>
  </cols>
  <sheetData>
    <row r="1" spans="1:7" ht="18" customHeight="1" thickBot="1" x14ac:dyDescent="0.25"/>
    <row r="2" spans="1:7" ht="22.5" customHeight="1" thickBot="1" x14ac:dyDescent="0.3">
      <c r="A2" s="25"/>
      <c r="B2" s="158" t="s">
        <v>253</v>
      </c>
      <c r="C2" s="159"/>
      <c r="D2" s="159"/>
      <c r="E2" s="159"/>
      <c r="F2" s="159"/>
      <c r="G2" s="160"/>
    </row>
    <row r="3" spans="1:7" ht="13.5" thickBot="1" x14ac:dyDescent="0.25"/>
    <row r="4" spans="1:7" ht="32.25" customHeight="1" x14ac:dyDescent="0.2">
      <c r="B4" s="46" t="s">
        <v>217</v>
      </c>
      <c r="C4" s="44" t="s">
        <v>295</v>
      </c>
      <c r="D4" s="44" t="s">
        <v>296</v>
      </c>
      <c r="E4" s="44" t="s">
        <v>293</v>
      </c>
      <c r="F4" s="93" t="s">
        <v>294</v>
      </c>
      <c r="G4" s="99" t="s">
        <v>226</v>
      </c>
    </row>
    <row r="5" spans="1:7" ht="17.25" customHeight="1" x14ac:dyDescent="0.2">
      <c r="B5" s="22" t="s">
        <v>219</v>
      </c>
      <c r="C5" s="17">
        <v>1591818</v>
      </c>
      <c r="D5" s="17">
        <v>1487643</v>
      </c>
      <c r="E5" s="104">
        <f>D5-C5</f>
        <v>-104175</v>
      </c>
      <c r="F5" s="30">
        <f>D5/C5-1</f>
        <v>-6.5444039456772019E-2</v>
      </c>
      <c r="G5" s="74">
        <f>D5/'2024 III კვ'!D4</f>
        <v>0.63149818146006176</v>
      </c>
    </row>
    <row r="6" spans="1:7" ht="16.5" customHeight="1" x14ac:dyDescent="0.2">
      <c r="B6" s="23" t="s">
        <v>218</v>
      </c>
      <c r="C6" s="17">
        <v>684145</v>
      </c>
      <c r="D6" s="17">
        <v>848799</v>
      </c>
      <c r="E6" s="104">
        <f t="shared" ref="E6:E8" si="0">D6-C6</f>
        <v>164654</v>
      </c>
      <c r="F6" s="30">
        <f t="shared" ref="F6:F7" si="1">D6/C6-1</f>
        <v>0.24067120274210874</v>
      </c>
      <c r="G6" s="74">
        <f>D6/'2024 III კვ'!D4</f>
        <v>0.36031159688521974</v>
      </c>
    </row>
    <row r="7" spans="1:7" x14ac:dyDescent="0.2">
      <c r="B7" s="23" t="s">
        <v>220</v>
      </c>
      <c r="C7" s="17">
        <v>13273</v>
      </c>
      <c r="D7" s="17">
        <v>12524</v>
      </c>
      <c r="E7" s="104">
        <f t="shared" si="0"/>
        <v>-749</v>
      </c>
      <c r="F7" s="30">
        <f t="shared" si="1"/>
        <v>-5.6430347321630325E-2</v>
      </c>
      <c r="G7" s="74">
        <f>D7/'2024 III კვ'!D4</f>
        <v>5.3163851976622172E-3</v>
      </c>
    </row>
    <row r="8" spans="1:7" ht="17.25" customHeight="1" thickBot="1" x14ac:dyDescent="0.25">
      <c r="B8" s="24" t="s">
        <v>221</v>
      </c>
      <c r="C8" s="19">
        <v>9484</v>
      </c>
      <c r="D8" s="19">
        <v>6770</v>
      </c>
      <c r="E8" s="105">
        <f t="shared" si="0"/>
        <v>-2714</v>
      </c>
      <c r="F8" s="31">
        <f>D8/C8-1</f>
        <v>-0.28616617460986926</v>
      </c>
      <c r="G8" s="75">
        <f>D8/'2024 III კვ'!D4</f>
        <v>2.8738364570563084E-3</v>
      </c>
    </row>
    <row r="12" spans="1:7" x14ac:dyDescent="0.2">
      <c r="B12" s="161" t="s">
        <v>212</v>
      </c>
      <c r="C12" s="161"/>
      <c r="D12" s="161"/>
    </row>
    <row r="15" spans="1:7" x14ac:dyDescent="0.2">
      <c r="C15" s="149"/>
      <c r="D15" s="149"/>
    </row>
    <row r="16" spans="1:7" x14ac:dyDescent="0.2">
      <c r="C16" s="115"/>
      <c r="D16" s="115"/>
    </row>
    <row r="17" spans="3:4" x14ac:dyDescent="0.2">
      <c r="C17" s="115"/>
      <c r="D17" s="115"/>
    </row>
    <row r="18" spans="3:4" x14ac:dyDescent="0.2">
      <c r="C18" s="115"/>
      <c r="D18" s="115"/>
    </row>
    <row r="19" spans="3:4" x14ac:dyDescent="0.2">
      <c r="C19" s="115"/>
      <c r="D19" s="115"/>
    </row>
  </sheetData>
  <mergeCells count="2">
    <mergeCell ref="B2:G2"/>
    <mergeCell ref="B12:D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workbookViewId="0">
      <selection activeCell="B2" sqref="B2:G2"/>
    </sheetView>
  </sheetViews>
  <sheetFormatPr defaultRowHeight="12.75" x14ac:dyDescent="0.2"/>
  <cols>
    <col min="1" max="1" width="7.28515625" customWidth="1"/>
    <col min="2" max="2" width="27.7109375" customWidth="1"/>
    <col min="3" max="7" width="16.140625" customWidth="1"/>
  </cols>
  <sheetData>
    <row r="1" spans="2:12" ht="21.75" customHeight="1" thickBot="1" x14ac:dyDescent="0.25"/>
    <row r="2" spans="2:12" ht="22.5" customHeight="1" thickBot="1" x14ac:dyDescent="0.25">
      <c r="B2" s="158" t="s">
        <v>253</v>
      </c>
      <c r="C2" s="159"/>
      <c r="D2" s="159"/>
      <c r="E2" s="159"/>
      <c r="F2" s="159"/>
      <c r="G2" s="160"/>
    </row>
    <row r="3" spans="2:12" ht="13.5" thickBot="1" x14ac:dyDescent="0.25"/>
    <row r="4" spans="2:12" ht="36.75" customHeight="1" x14ac:dyDescent="0.2">
      <c r="B4" s="95" t="s">
        <v>222</v>
      </c>
      <c r="C4" s="44" t="s">
        <v>295</v>
      </c>
      <c r="D4" s="44" t="s">
        <v>296</v>
      </c>
      <c r="E4" s="44" t="s">
        <v>293</v>
      </c>
      <c r="F4" s="93" t="s">
        <v>294</v>
      </c>
      <c r="G4" s="45" t="s">
        <v>226</v>
      </c>
    </row>
    <row r="5" spans="2:12" x14ac:dyDescent="0.2">
      <c r="B5" s="32" t="s">
        <v>271</v>
      </c>
      <c r="C5" s="17">
        <v>403942</v>
      </c>
      <c r="D5" s="17">
        <v>512642</v>
      </c>
      <c r="E5" s="104">
        <f>D5-C5</f>
        <v>108700</v>
      </c>
      <c r="F5" s="30">
        <f>D5/C5-1</f>
        <v>0.2690980388273565</v>
      </c>
      <c r="G5" s="28">
        <f>D5/'2024 III კვ'!D$4</f>
        <v>0.21761436765410047</v>
      </c>
      <c r="I5" s="150"/>
      <c r="J5" s="150"/>
      <c r="K5" s="150"/>
      <c r="L5" s="150"/>
    </row>
    <row r="6" spans="2:12" x14ac:dyDescent="0.2">
      <c r="B6" s="32" t="s">
        <v>270</v>
      </c>
      <c r="C6" s="16">
        <v>562378</v>
      </c>
      <c r="D6" s="17">
        <v>479294</v>
      </c>
      <c r="E6" s="104">
        <f t="shared" ref="E6:E25" si="0">D6-C6</f>
        <v>-83084</v>
      </c>
      <c r="F6" s="30">
        <f t="shared" ref="F6:F23" si="1">D6/C6-1</f>
        <v>-0.14773693138778543</v>
      </c>
      <c r="G6" s="28">
        <f>D6/'2024 III კვ'!D$4</f>
        <v>0.20345828225234067</v>
      </c>
      <c r="I6" s="150"/>
      <c r="J6" s="150"/>
      <c r="K6" s="150"/>
    </row>
    <row r="7" spans="2:12" x14ac:dyDescent="0.2">
      <c r="B7" s="32" t="s">
        <v>272</v>
      </c>
      <c r="C7" s="16">
        <v>498648</v>
      </c>
      <c r="D7" s="17">
        <v>463676</v>
      </c>
      <c r="E7" s="104">
        <f t="shared" si="0"/>
        <v>-34972</v>
      </c>
      <c r="F7" s="30">
        <f t="shared" si="1"/>
        <v>-7.0133641366254329E-2</v>
      </c>
      <c r="G7" s="28">
        <f>D7/'2024 III კვ'!D$4</f>
        <v>0.1968285070992675</v>
      </c>
      <c r="I7" s="150"/>
      <c r="J7" s="150"/>
      <c r="K7" s="150"/>
    </row>
    <row r="8" spans="2:12" x14ac:dyDescent="0.2">
      <c r="B8" s="32" t="s">
        <v>273</v>
      </c>
      <c r="C8" s="16">
        <v>329098</v>
      </c>
      <c r="D8" s="17">
        <v>312951</v>
      </c>
      <c r="E8" s="104">
        <f t="shared" si="0"/>
        <v>-16147</v>
      </c>
      <c r="F8" s="30">
        <f t="shared" si="1"/>
        <v>-4.9064412424262627E-2</v>
      </c>
      <c r="G8" s="28">
        <f>D8/'2024 III კვ'!D$4</f>
        <v>0.13284638006975313</v>
      </c>
      <c r="I8" s="150"/>
      <c r="J8" s="150"/>
      <c r="K8" s="150"/>
    </row>
    <row r="9" spans="2:12" x14ac:dyDescent="0.2">
      <c r="B9" s="32" t="s">
        <v>275</v>
      </c>
      <c r="C9" s="16">
        <v>120205</v>
      </c>
      <c r="D9" s="17">
        <v>178271</v>
      </c>
      <c r="E9" s="104">
        <f t="shared" si="0"/>
        <v>58066</v>
      </c>
      <c r="F9" s="30">
        <f t="shared" si="1"/>
        <v>0.48305810906368296</v>
      </c>
      <c r="G9" s="28">
        <f>D9/'2024 III კვ'!D$4</f>
        <v>7.5675287893040649E-2</v>
      </c>
    </row>
    <row r="10" spans="2:12" x14ac:dyDescent="0.2">
      <c r="B10" s="32" t="s">
        <v>274</v>
      </c>
      <c r="C10" s="16">
        <v>159998</v>
      </c>
      <c r="D10" s="17">
        <v>157886</v>
      </c>
      <c r="E10" s="104">
        <f t="shared" si="0"/>
        <v>-2112</v>
      </c>
      <c r="F10" s="30">
        <f t="shared" si="1"/>
        <v>-1.3200165002062558E-2</v>
      </c>
      <c r="G10" s="28">
        <f>D10/'2024 III კვ'!D$4</f>
        <v>6.7021941338078636E-2</v>
      </c>
    </row>
    <row r="11" spans="2:12" x14ac:dyDescent="0.2">
      <c r="B11" s="32" t="s">
        <v>278</v>
      </c>
      <c r="C11" s="16">
        <v>58235</v>
      </c>
      <c r="D11" s="17">
        <v>73459</v>
      </c>
      <c r="E11" s="104">
        <f t="shared" si="0"/>
        <v>15224</v>
      </c>
      <c r="F11" s="30">
        <f t="shared" si="1"/>
        <v>0.26142354254314415</v>
      </c>
      <c r="G11" s="28">
        <f>D11/'2024 III კვ'!D$4</f>
        <v>3.1183035790088534E-2</v>
      </c>
    </row>
    <row r="12" spans="2:12" x14ac:dyDescent="0.2">
      <c r="B12" s="32" t="s">
        <v>277</v>
      </c>
      <c r="C12" s="16">
        <v>45861</v>
      </c>
      <c r="D12" s="17">
        <v>48497</v>
      </c>
      <c r="E12" s="104">
        <f t="shared" si="0"/>
        <v>2636</v>
      </c>
      <c r="F12" s="30">
        <f t="shared" si="1"/>
        <v>5.7478031442838251E-2</v>
      </c>
      <c r="G12" s="28">
        <f>D12/'2024 III კვ'!D$4</f>
        <v>2.0586772032180175E-2</v>
      </c>
    </row>
    <row r="13" spans="2:12" x14ac:dyDescent="0.2">
      <c r="B13" s="32" t="s">
        <v>276</v>
      </c>
      <c r="C13" s="16">
        <v>33766</v>
      </c>
      <c r="D13" s="17">
        <v>34510</v>
      </c>
      <c r="E13" s="104">
        <f t="shared" si="0"/>
        <v>744</v>
      </c>
      <c r="F13" s="30">
        <f t="shared" si="1"/>
        <v>2.2033998696914026E-2</v>
      </c>
      <c r="G13" s="28">
        <f>D13/'2024 III კვ'!D$4</f>
        <v>1.464934950266074E-2</v>
      </c>
    </row>
    <row r="14" spans="2:12" x14ac:dyDescent="0.2">
      <c r="B14" s="32" t="s">
        <v>279</v>
      </c>
      <c r="C14" s="16">
        <v>27412</v>
      </c>
      <c r="D14" s="17">
        <v>31188</v>
      </c>
      <c r="E14" s="104">
        <f t="shared" si="0"/>
        <v>3776</v>
      </c>
      <c r="F14" s="30">
        <f t="shared" si="1"/>
        <v>0.13774989055887943</v>
      </c>
      <c r="G14" s="28">
        <f>D14/'2024 III კვ'!D$4</f>
        <v>1.3239174508518782E-2</v>
      </c>
    </row>
    <row r="15" spans="2:12" x14ac:dyDescent="0.2">
      <c r="B15" s="32" t="s">
        <v>280</v>
      </c>
      <c r="C15" s="16">
        <v>22302</v>
      </c>
      <c r="D15" s="17">
        <v>28556</v>
      </c>
      <c r="E15" s="104">
        <f t="shared" si="0"/>
        <v>6254</v>
      </c>
      <c r="F15" s="30">
        <f t="shared" si="1"/>
        <v>0.28042328042328046</v>
      </c>
      <c r="G15" s="28">
        <f>D15/'2024 III კვ'!D$4</f>
        <v>1.2121901605273256E-2</v>
      </c>
    </row>
    <row r="16" spans="2:12" x14ac:dyDescent="0.2">
      <c r="B16" s="32" t="s">
        <v>281</v>
      </c>
      <c r="C16" s="16">
        <v>14095</v>
      </c>
      <c r="D16" s="17">
        <v>15493</v>
      </c>
      <c r="E16" s="104">
        <f t="shared" si="0"/>
        <v>1398</v>
      </c>
      <c r="F16" s="30">
        <f t="shared" si="1"/>
        <v>9.9184107839659363E-2</v>
      </c>
      <c r="G16" s="28">
        <f>D16/'2024 III კვ'!D$4</f>
        <v>6.5767131800846951E-3</v>
      </c>
    </row>
    <row r="17" spans="2:7" x14ac:dyDescent="0.2">
      <c r="B17" s="32" t="s">
        <v>282</v>
      </c>
      <c r="C17" s="16">
        <v>12964</v>
      </c>
      <c r="D17" s="17">
        <v>12186</v>
      </c>
      <c r="E17" s="104">
        <f t="shared" si="0"/>
        <v>-778</v>
      </c>
      <c r="F17" s="30">
        <f t="shared" si="1"/>
        <v>-6.0012341869793318E-2</v>
      </c>
      <c r="G17" s="28">
        <f>D17/'2024 III კვ'!D$4</f>
        <v>5.1729056227013551E-3</v>
      </c>
    </row>
    <row r="18" spans="2:7" x14ac:dyDescent="0.2">
      <c r="B18" s="32" t="s">
        <v>283</v>
      </c>
      <c r="C18" s="16">
        <v>3773</v>
      </c>
      <c r="D18" s="17">
        <v>3437</v>
      </c>
      <c r="E18" s="104">
        <f t="shared" si="0"/>
        <v>-336</v>
      </c>
      <c r="F18" s="30">
        <f t="shared" si="1"/>
        <v>-8.9053803339517623E-2</v>
      </c>
      <c r="G18" s="28">
        <f>D18/'2024 III კვ'!D$4</f>
        <v>1.4589920092913638E-3</v>
      </c>
    </row>
    <row r="19" spans="2:7" x14ac:dyDescent="0.2">
      <c r="B19" s="32" t="s">
        <v>284</v>
      </c>
      <c r="C19" s="16">
        <v>4835</v>
      </c>
      <c r="D19" s="17">
        <v>2496</v>
      </c>
      <c r="E19" s="104">
        <f t="shared" si="0"/>
        <v>-2339</v>
      </c>
      <c r="F19" s="30">
        <f t="shared" si="1"/>
        <v>-0.48376421923474666</v>
      </c>
      <c r="G19" s="28">
        <f>D19/'2024 III კვ'!D$4</f>
        <v>1.0595414766340541E-3</v>
      </c>
    </row>
    <row r="20" spans="2:7" x14ac:dyDescent="0.2">
      <c r="B20" s="32" t="s">
        <v>285</v>
      </c>
      <c r="C20" s="16">
        <v>876</v>
      </c>
      <c r="D20" s="17">
        <v>837</v>
      </c>
      <c r="E20" s="104">
        <f t="shared" si="0"/>
        <v>-39</v>
      </c>
      <c r="F20" s="30">
        <f t="shared" si="1"/>
        <v>-4.4520547945205435E-2</v>
      </c>
      <c r="G20" s="28">
        <f>D20/'2024 III კვ'!D$4</f>
        <v>3.553029711308907E-4</v>
      </c>
    </row>
    <row r="21" spans="2:7" x14ac:dyDescent="0.2">
      <c r="B21" s="32" t="s">
        <v>286</v>
      </c>
      <c r="C21" s="16">
        <v>277</v>
      </c>
      <c r="D21" s="17">
        <v>222</v>
      </c>
      <c r="E21" s="104">
        <f t="shared" si="0"/>
        <v>-55</v>
      </c>
      <c r="F21" s="30">
        <f t="shared" si="1"/>
        <v>-0.19855595667870041</v>
      </c>
      <c r="G21" s="28">
        <f>D21/'2024 III კვ'!D$4</f>
        <v>9.4238064027548076E-5</v>
      </c>
    </row>
    <row r="22" spans="2:7" x14ac:dyDescent="0.2">
      <c r="B22" s="32" t="s">
        <v>287</v>
      </c>
      <c r="C22" s="16">
        <v>32</v>
      </c>
      <c r="D22" s="17">
        <v>116</v>
      </c>
      <c r="E22" s="104">
        <f t="shared" si="0"/>
        <v>84</v>
      </c>
      <c r="F22" s="30">
        <f t="shared" si="1"/>
        <v>2.625</v>
      </c>
      <c r="G22" s="28">
        <f>D22/'2024 III კვ'!D$4</f>
        <v>4.9241510933313411E-5</v>
      </c>
    </row>
    <row r="23" spans="2:7" x14ac:dyDescent="0.2">
      <c r="B23" s="32" t="s">
        <v>288</v>
      </c>
      <c r="C23" s="16">
        <v>23</v>
      </c>
      <c r="D23" s="17">
        <v>19</v>
      </c>
      <c r="E23" s="104">
        <f t="shared" si="0"/>
        <v>-4</v>
      </c>
      <c r="F23" s="30">
        <f t="shared" si="1"/>
        <v>-0.17391304347826086</v>
      </c>
      <c r="G23" s="28">
        <f>D23/'2024 III კვ'!D$4</f>
        <v>8.0654198942496107E-6</v>
      </c>
    </row>
    <row r="24" spans="2:7" x14ac:dyDescent="0.2">
      <c r="B24" s="32" t="s">
        <v>289</v>
      </c>
      <c r="C24" s="16"/>
      <c r="D24" s="17"/>
      <c r="E24" s="104">
        <f t="shared" si="0"/>
        <v>0</v>
      </c>
      <c r="F24" s="30"/>
      <c r="G24" s="28">
        <f>D24/'2024 III კვ'!D$4</f>
        <v>0</v>
      </c>
    </row>
    <row r="25" spans="2:7" ht="13.5" thickBot="1" x14ac:dyDescent="0.25">
      <c r="B25" s="33" t="s">
        <v>290</v>
      </c>
      <c r="C25" s="70"/>
      <c r="D25" s="19"/>
      <c r="E25" s="105">
        <f t="shared" si="0"/>
        <v>0</v>
      </c>
      <c r="F25" s="31"/>
      <c r="G25" s="29">
        <f>D25/'2024 III კვ'!D$4</f>
        <v>0</v>
      </c>
    </row>
    <row r="26" spans="2:7" x14ac:dyDescent="0.2">
      <c r="B26" s="40"/>
      <c r="C26" s="40"/>
    </row>
    <row r="27" spans="2:7" x14ac:dyDescent="0.2">
      <c r="B27" s="40"/>
      <c r="C27" s="40"/>
    </row>
    <row r="29" spans="2:7" x14ac:dyDescent="0.2">
      <c r="B29" s="37" t="s">
        <v>212</v>
      </c>
    </row>
    <row r="30" spans="2:7" x14ac:dyDescent="0.2">
      <c r="B30" s="162"/>
      <c r="C30" s="162"/>
      <c r="D30" s="162"/>
      <c r="E30" s="162"/>
      <c r="F30" s="162"/>
      <c r="G30" s="162"/>
    </row>
    <row r="33" spans="4:4" x14ac:dyDescent="0.2">
      <c r="D33" s="115"/>
    </row>
  </sheetData>
  <mergeCells count="2">
    <mergeCell ref="B30:G30"/>
    <mergeCell ref="B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H2"/>
    </sheetView>
  </sheetViews>
  <sheetFormatPr defaultRowHeight="12.75" x14ac:dyDescent="0.2"/>
  <cols>
    <col min="1" max="1" width="5.5703125" customWidth="1"/>
    <col min="2" max="2" width="19.140625" customWidth="1"/>
    <col min="3" max="3" width="18.5703125" customWidth="1"/>
    <col min="4" max="5" width="17.140625" customWidth="1"/>
    <col min="6" max="8" width="15.140625" customWidth="1"/>
  </cols>
  <sheetData>
    <row r="1" spans="2:8" ht="21.75" customHeight="1" thickBot="1" x14ac:dyDescent="0.25"/>
    <row r="2" spans="2:8" ht="24.75" customHeight="1" thickBot="1" x14ac:dyDescent="0.25">
      <c r="B2" s="158" t="s">
        <v>253</v>
      </c>
      <c r="C2" s="159"/>
      <c r="D2" s="159"/>
      <c r="E2" s="159"/>
      <c r="F2" s="159"/>
      <c r="G2" s="159"/>
      <c r="H2" s="160"/>
    </row>
    <row r="3" spans="2:8" ht="13.5" thickBot="1" x14ac:dyDescent="0.25"/>
    <row r="4" spans="2:8" ht="36" customHeight="1" thickBot="1" x14ac:dyDescent="0.25">
      <c r="B4" s="163" t="s">
        <v>261</v>
      </c>
      <c r="C4" s="164"/>
      <c r="D4" s="98" t="s">
        <v>295</v>
      </c>
      <c r="E4" s="98" t="s">
        <v>296</v>
      </c>
      <c r="F4" s="98" t="s">
        <v>293</v>
      </c>
      <c r="G4" s="98" t="s">
        <v>294</v>
      </c>
      <c r="H4" s="99" t="s">
        <v>226</v>
      </c>
    </row>
    <row r="5" spans="2:8" x14ac:dyDescent="0.2">
      <c r="B5" s="165" t="s">
        <v>262</v>
      </c>
      <c r="C5" s="77" t="s">
        <v>263</v>
      </c>
      <c r="D5" s="16">
        <v>598312</v>
      </c>
      <c r="E5" s="17">
        <v>589706</v>
      </c>
      <c r="F5" s="104">
        <f>E5-D5</f>
        <v>-8606</v>
      </c>
      <c r="G5" s="30">
        <f>E5/D5-1</f>
        <v>-1.4383799756648719E-2</v>
      </c>
      <c r="H5" s="74">
        <f>E5/'2024 III კვ'!D4</f>
        <v>0.2503277107451769</v>
      </c>
    </row>
    <row r="6" spans="2:8" x14ac:dyDescent="0.2">
      <c r="B6" s="166"/>
      <c r="C6" s="17" t="s">
        <v>264</v>
      </c>
      <c r="D6" s="16">
        <v>1093184</v>
      </c>
      <c r="E6" s="17">
        <v>1109920</v>
      </c>
      <c r="F6" s="104">
        <f t="shared" ref="F6:F10" si="0">E6-D6</f>
        <v>16736</v>
      </c>
      <c r="G6" s="30">
        <f t="shared" ref="G6:G10" si="1">E6/D6-1</f>
        <v>1.5309408114279055E-2</v>
      </c>
      <c r="H6" s="74">
        <f>E6/'2024 III კვ'!D$4</f>
        <v>0.47115636047502774</v>
      </c>
    </row>
    <row r="7" spans="2:8" x14ac:dyDescent="0.2">
      <c r="B7" s="166"/>
      <c r="C7" s="17" t="s">
        <v>265</v>
      </c>
      <c r="D7" s="16">
        <v>559439</v>
      </c>
      <c r="E7" s="17">
        <v>599136</v>
      </c>
      <c r="F7" s="104">
        <f t="shared" si="0"/>
        <v>39697</v>
      </c>
      <c r="G7" s="30">
        <f t="shared" si="1"/>
        <v>7.0958585297056453E-2</v>
      </c>
      <c r="H7" s="74">
        <f>E7/'2024 III კვ'!D$4</f>
        <v>0.25433070598742813</v>
      </c>
    </row>
    <row r="8" spans="2:8" x14ac:dyDescent="0.2">
      <c r="B8" s="167"/>
      <c r="C8" s="17" t="s">
        <v>266</v>
      </c>
      <c r="D8" s="16">
        <v>47785</v>
      </c>
      <c r="E8" s="17">
        <v>56974</v>
      </c>
      <c r="F8" s="104">
        <f t="shared" si="0"/>
        <v>9189</v>
      </c>
      <c r="G8" s="30">
        <f t="shared" si="1"/>
        <v>0.19229883854766139</v>
      </c>
      <c r="H8" s="74">
        <f>E8/'2024 III კვ'!D$4</f>
        <v>2.4185222792367227E-2</v>
      </c>
    </row>
    <row r="9" spans="2:8" x14ac:dyDescent="0.2">
      <c r="B9" s="168" t="s">
        <v>267</v>
      </c>
      <c r="C9" s="17" t="s">
        <v>268</v>
      </c>
      <c r="D9" s="16">
        <v>1315867</v>
      </c>
      <c r="E9" s="17">
        <v>1320522</v>
      </c>
      <c r="F9" s="104">
        <f t="shared" si="0"/>
        <v>4655</v>
      </c>
      <c r="G9" s="30">
        <f t="shared" si="1"/>
        <v>3.5375915651050249E-3</v>
      </c>
      <c r="H9" s="74">
        <f>E9/'2024 III კვ'!D$4</f>
        <v>0.56055602155759388</v>
      </c>
    </row>
    <row r="10" spans="2:8" ht="13.5" thickBot="1" x14ac:dyDescent="0.25">
      <c r="B10" s="169"/>
      <c r="C10" s="19" t="s">
        <v>269</v>
      </c>
      <c r="D10" s="70">
        <v>982853</v>
      </c>
      <c r="E10" s="19">
        <v>1035214</v>
      </c>
      <c r="F10" s="105">
        <f t="shared" si="0"/>
        <v>52361</v>
      </c>
      <c r="G10" s="31">
        <f t="shared" si="1"/>
        <v>5.3274497814016941E-2</v>
      </c>
      <c r="H10" s="75">
        <f>E10/'2024 III კვ'!D$4</f>
        <v>0.43944397844240612</v>
      </c>
    </row>
    <row r="14" spans="2:8" x14ac:dyDescent="0.2">
      <c r="B14" s="37" t="s">
        <v>212</v>
      </c>
    </row>
  </sheetData>
  <mergeCells count="4">
    <mergeCell ref="B4:C4"/>
    <mergeCell ref="B5:B8"/>
    <mergeCell ref="B9:B10"/>
    <mergeCell ref="B2:H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B2" sqref="B2"/>
    </sheetView>
  </sheetViews>
  <sheetFormatPr defaultRowHeight="12.75" x14ac:dyDescent="0.2"/>
  <cols>
    <col min="2" max="2" width="35.85546875" customWidth="1"/>
    <col min="3" max="3" width="68.7109375" customWidth="1"/>
  </cols>
  <sheetData>
    <row r="1" spans="2:3" ht="13.5" thickBot="1" x14ac:dyDescent="0.25"/>
    <row r="2" spans="2:3" ht="29.25" customHeight="1" x14ac:dyDescent="0.2">
      <c r="B2" s="98" t="s">
        <v>242</v>
      </c>
      <c r="C2" s="98" t="s">
        <v>243</v>
      </c>
    </row>
    <row r="3" spans="2:3" ht="66" customHeight="1" x14ac:dyDescent="0.2">
      <c r="B3" s="60" t="s">
        <v>254</v>
      </c>
      <c r="C3" s="61" t="s">
        <v>249</v>
      </c>
    </row>
    <row r="4" spans="2:3" ht="74.25" customHeight="1" x14ac:dyDescent="0.2">
      <c r="B4" s="60" t="s">
        <v>257</v>
      </c>
      <c r="C4" s="61" t="s">
        <v>248</v>
      </c>
    </row>
    <row r="5" spans="2:3" ht="20.25" customHeight="1" x14ac:dyDescent="0.2">
      <c r="B5" s="62" t="s">
        <v>244</v>
      </c>
      <c r="C5" s="66" t="s">
        <v>247</v>
      </c>
    </row>
    <row r="6" spans="2:3" ht="24.75" customHeight="1" x14ac:dyDescent="0.2">
      <c r="B6" s="62" t="s">
        <v>245</v>
      </c>
      <c r="C6" s="63" t="s">
        <v>250</v>
      </c>
    </row>
    <row r="7" spans="2:3" ht="56.25" customHeight="1" x14ac:dyDescent="0.2">
      <c r="B7" s="64" t="s">
        <v>246</v>
      </c>
      <c r="C7" s="65"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2024 III კვ</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2022-08-03T08:32:50Z</cp:lastPrinted>
  <dcterms:created xsi:type="dcterms:W3CDTF">2012-06-01T06:45:51Z</dcterms:created>
  <dcterms:modified xsi:type="dcterms:W3CDTF">2024-10-22T08:12:35Z</dcterms:modified>
</cp:coreProperties>
</file>