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00" tabRatio="746"/>
  </bookViews>
  <sheets>
    <sheet name="2024 II-Q" sheetId="19" r:id="rId1"/>
    <sheet name="Top 15" sheetId="2" r:id="rId2"/>
    <sheet name="Trip Types" sheetId="12" r:id="rId3"/>
    <sheet name="Region" sheetId="3" r:id="rId4"/>
    <sheet name="EU" sheetId="16" r:id="rId5"/>
    <sheet name="Border Type" sheetId="10" r:id="rId6"/>
    <sheet name="Border" sheetId="11" r:id="rId7"/>
    <sheet name="Gender end Age" sheetId="18" r:id="rId8"/>
    <sheet name="Definitions" sheetId="1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9" i="12" l="1"/>
  <c r="G8" i="12"/>
  <c r="G7" i="12"/>
  <c r="G6" i="12"/>
  <c r="H10" i="18" l="1"/>
  <c r="G10" i="18"/>
  <c r="F10" i="18"/>
  <c r="H9" i="18"/>
  <c r="G9" i="18"/>
  <c r="F9" i="18"/>
  <c r="H8" i="18"/>
  <c r="G8" i="18"/>
  <c r="F8" i="18"/>
  <c r="H7" i="18"/>
  <c r="G7" i="18"/>
  <c r="F7" i="18"/>
  <c r="H6" i="18"/>
  <c r="G6" i="18"/>
  <c r="F6" i="18"/>
  <c r="H5" i="18"/>
  <c r="G5" i="18"/>
  <c r="F5" i="18"/>
  <c r="G25" i="11"/>
  <c r="E25" i="11"/>
  <c r="G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8" i="10"/>
  <c r="F8" i="10"/>
  <c r="E8" i="10"/>
  <c r="G7" i="10"/>
  <c r="F7" i="10"/>
  <c r="E7" i="10"/>
  <c r="G6" i="10"/>
  <c r="F6" i="10"/>
  <c r="E6" i="10"/>
  <c r="G5" i="10"/>
  <c r="F5" i="10"/>
  <c r="E5" i="10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D5" i="16"/>
  <c r="F5" i="16" s="1"/>
  <c r="C5" i="16"/>
  <c r="D10" i="3"/>
  <c r="G10" i="3" s="1"/>
  <c r="C10" i="3"/>
  <c r="G9" i="3"/>
  <c r="F9" i="3"/>
  <c r="D9" i="3"/>
  <c r="E9" i="3" s="1"/>
  <c r="C9" i="3"/>
  <c r="D8" i="3"/>
  <c r="G8" i="3" s="1"/>
  <c r="C8" i="3"/>
  <c r="D7" i="3"/>
  <c r="F7" i="3" s="1"/>
  <c r="C7" i="3"/>
  <c r="F6" i="3"/>
  <c r="D6" i="3"/>
  <c r="E6" i="3" s="1"/>
  <c r="C6" i="3"/>
  <c r="G5" i="3"/>
  <c r="F5" i="3"/>
  <c r="E5" i="3"/>
  <c r="D5" i="3"/>
  <c r="G6" i="3" s="1"/>
  <c r="C5" i="3"/>
  <c r="D9" i="12"/>
  <c r="F9" i="12" s="1"/>
  <c r="C9" i="12"/>
  <c r="F8" i="12"/>
  <c r="E8" i="12"/>
  <c r="F7" i="12"/>
  <c r="E7" i="12"/>
  <c r="F6" i="12"/>
  <c r="E6" i="12"/>
  <c r="F5" i="12"/>
  <c r="E5" i="1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E5" i="16" l="1"/>
  <c r="G7" i="3"/>
  <c r="E10" i="3"/>
  <c r="F10" i="3"/>
  <c r="E8" i="3"/>
  <c r="F8" i="3"/>
  <c r="E7" i="3"/>
  <c r="E9" i="12"/>
  <c r="F235" i="19" l="1"/>
  <c r="E235" i="19"/>
  <c r="F234" i="19"/>
  <c r="E234" i="19"/>
  <c r="F233" i="19"/>
  <c r="E233" i="19"/>
  <c r="F232" i="19"/>
  <c r="E232" i="19"/>
  <c r="E227" i="19"/>
  <c r="F228" i="19"/>
  <c r="E228" i="19"/>
  <c r="E231" i="19"/>
  <c r="F229" i="19"/>
  <c r="E229" i="19"/>
  <c r="F226" i="19"/>
  <c r="E226" i="19"/>
  <c r="E230" i="19"/>
  <c r="F225" i="19"/>
  <c r="E225" i="19"/>
  <c r="F224" i="19"/>
  <c r="E224" i="19"/>
  <c r="F223" i="19"/>
  <c r="E223" i="19"/>
  <c r="F222" i="19"/>
  <c r="E222" i="19"/>
  <c r="F221" i="19"/>
  <c r="E221" i="19"/>
  <c r="F220" i="19"/>
  <c r="E220" i="19"/>
  <c r="F219" i="19"/>
  <c r="E219" i="19"/>
  <c r="F218" i="19"/>
  <c r="E218" i="19"/>
  <c r="F217" i="19"/>
  <c r="E217" i="19"/>
  <c r="F216" i="19"/>
  <c r="E216" i="19"/>
  <c r="F215" i="19"/>
  <c r="E215" i="19"/>
  <c r="F214" i="19"/>
  <c r="E214" i="19"/>
  <c r="F213" i="19"/>
  <c r="E213" i="19"/>
  <c r="F212" i="19"/>
  <c r="E212" i="19"/>
  <c r="F211" i="19"/>
  <c r="E211" i="19"/>
  <c r="F210" i="19"/>
  <c r="E210" i="19"/>
  <c r="F209" i="19"/>
  <c r="E209" i="19"/>
  <c r="F208" i="19"/>
  <c r="E208" i="19"/>
  <c r="F206" i="19"/>
  <c r="E206" i="19"/>
  <c r="F207" i="19"/>
  <c r="E207" i="19"/>
  <c r="F205" i="19"/>
  <c r="E205" i="19"/>
  <c r="F200" i="19"/>
  <c r="E200" i="19"/>
  <c r="F199" i="19"/>
  <c r="E199" i="19"/>
  <c r="F204" i="19"/>
  <c r="E204" i="19"/>
  <c r="F203" i="19"/>
  <c r="E203" i="19"/>
  <c r="F202" i="19"/>
  <c r="E202" i="19"/>
  <c r="F201" i="19"/>
  <c r="E201" i="19"/>
  <c r="F198" i="19"/>
  <c r="E198" i="19"/>
  <c r="F197" i="19"/>
  <c r="E197" i="19"/>
  <c r="F196" i="19"/>
  <c r="E196" i="19"/>
  <c r="F179" i="19"/>
  <c r="E179" i="19"/>
  <c r="F193" i="19"/>
  <c r="E193" i="19"/>
  <c r="F192" i="19"/>
  <c r="E192" i="19"/>
  <c r="F191" i="19"/>
  <c r="E191" i="19"/>
  <c r="F190" i="19"/>
  <c r="E190" i="19"/>
  <c r="F189" i="19"/>
  <c r="E189" i="19"/>
  <c r="E188" i="19"/>
  <c r="F187" i="19"/>
  <c r="E187" i="19"/>
  <c r="F184" i="19"/>
  <c r="E184" i="19"/>
  <c r="E186" i="19"/>
  <c r="F185" i="19"/>
  <c r="E185" i="19"/>
  <c r="F183" i="19"/>
  <c r="E183" i="19"/>
  <c r="F178" i="19"/>
  <c r="E178" i="19"/>
  <c r="F182" i="19"/>
  <c r="E182" i="19"/>
  <c r="F195" i="19"/>
  <c r="E195" i="19"/>
  <c r="F194" i="19"/>
  <c r="E194" i="19"/>
  <c r="F180" i="19"/>
  <c r="E180" i="19"/>
  <c r="F181" i="19"/>
  <c r="E181" i="19"/>
  <c r="F177" i="19"/>
  <c r="E177" i="19"/>
  <c r="F176" i="19"/>
  <c r="E176" i="19"/>
  <c r="F175" i="19"/>
  <c r="E175" i="19"/>
  <c r="F165" i="19"/>
  <c r="E165" i="19"/>
  <c r="F172" i="19"/>
  <c r="E172" i="19"/>
  <c r="F171" i="19"/>
  <c r="E171" i="19"/>
  <c r="F169" i="19"/>
  <c r="E169" i="19"/>
  <c r="F168" i="19"/>
  <c r="E168" i="19"/>
  <c r="F167" i="19"/>
  <c r="E167" i="19"/>
  <c r="F166" i="19"/>
  <c r="E166" i="19"/>
  <c r="F170" i="19"/>
  <c r="E170" i="19"/>
  <c r="F164" i="19"/>
  <c r="E164" i="19"/>
  <c r="F174" i="19"/>
  <c r="E174" i="19"/>
  <c r="F163" i="19"/>
  <c r="E163" i="19"/>
  <c r="F162" i="19"/>
  <c r="E162" i="19"/>
  <c r="F161" i="19"/>
  <c r="E161" i="19"/>
  <c r="F173" i="19"/>
  <c r="E173" i="19"/>
  <c r="F160" i="19"/>
  <c r="E160" i="19"/>
  <c r="F156" i="19"/>
  <c r="E156" i="19"/>
  <c r="F158" i="19"/>
  <c r="E158" i="19"/>
  <c r="F157" i="19"/>
  <c r="E157" i="19"/>
  <c r="F155" i="19"/>
  <c r="E155" i="19"/>
  <c r="F154" i="19"/>
  <c r="E154" i="19"/>
  <c r="F153" i="19"/>
  <c r="E153" i="19"/>
  <c r="F151" i="19"/>
  <c r="E151" i="19"/>
  <c r="F152" i="19"/>
  <c r="E152" i="19"/>
  <c r="F159" i="19"/>
  <c r="E159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26" i="19"/>
  <c r="E126" i="19"/>
  <c r="E136" i="19"/>
  <c r="E135" i="19"/>
  <c r="E134" i="19"/>
  <c r="E127" i="19"/>
  <c r="E133" i="19"/>
  <c r="F132" i="19"/>
  <c r="E132" i="19"/>
  <c r="E131" i="19"/>
  <c r="E129" i="19"/>
  <c r="F128" i="19"/>
  <c r="E128" i="19"/>
  <c r="E138" i="19"/>
  <c r="F137" i="19"/>
  <c r="E137" i="19"/>
  <c r="F130" i="19"/>
  <c r="E130" i="19"/>
  <c r="E124" i="19"/>
  <c r="F125" i="19"/>
  <c r="E125" i="19"/>
  <c r="F123" i="19"/>
  <c r="E123" i="19"/>
  <c r="F117" i="19"/>
  <c r="E117" i="19"/>
  <c r="E120" i="19"/>
  <c r="F116" i="19"/>
  <c r="E116" i="19"/>
  <c r="F122" i="19"/>
  <c r="E122" i="19"/>
  <c r="F119" i="19"/>
  <c r="E119" i="19"/>
  <c r="F121" i="19"/>
  <c r="E121" i="19"/>
  <c r="F118" i="19"/>
  <c r="E118" i="19"/>
  <c r="F115" i="19"/>
  <c r="E115" i="19"/>
  <c r="F114" i="19"/>
  <c r="E114" i="19"/>
  <c r="F104" i="19"/>
  <c r="E104" i="19"/>
  <c r="F112" i="19"/>
  <c r="E112" i="19"/>
  <c r="E111" i="19"/>
  <c r="E107" i="19"/>
  <c r="F110" i="19"/>
  <c r="E110" i="19"/>
  <c r="F109" i="19"/>
  <c r="E109" i="19"/>
  <c r="F105" i="19"/>
  <c r="E105" i="19"/>
  <c r="F113" i="19"/>
  <c r="E113" i="19"/>
  <c r="F106" i="19"/>
  <c r="E106" i="19"/>
  <c r="F108" i="19"/>
  <c r="E108" i="19"/>
  <c r="F103" i="19"/>
  <c r="E103" i="19"/>
  <c r="F102" i="19"/>
  <c r="E102" i="19"/>
  <c r="F101" i="19"/>
  <c r="E101" i="19"/>
  <c r="F100" i="19"/>
  <c r="E100" i="19"/>
  <c r="F98" i="19"/>
  <c r="E98" i="19"/>
  <c r="F97" i="19"/>
  <c r="E97" i="19"/>
  <c r="F99" i="19"/>
  <c r="E99" i="19"/>
  <c r="F96" i="19"/>
  <c r="E96" i="19"/>
  <c r="F93" i="19"/>
  <c r="E93" i="19"/>
  <c r="F91" i="19"/>
  <c r="E91" i="19"/>
  <c r="F95" i="19"/>
  <c r="E95" i="19"/>
  <c r="F94" i="19"/>
  <c r="E94" i="19"/>
  <c r="F90" i="19"/>
  <c r="E90" i="19"/>
  <c r="F92" i="19"/>
  <c r="E92" i="19"/>
  <c r="F89" i="19"/>
  <c r="E89" i="19"/>
  <c r="F88" i="19"/>
  <c r="E88" i="19"/>
  <c r="F79" i="19"/>
  <c r="E79" i="19"/>
  <c r="F85" i="19"/>
  <c r="E85" i="19"/>
  <c r="E86" i="19"/>
  <c r="F83" i="19"/>
  <c r="E83" i="19"/>
  <c r="F77" i="19"/>
  <c r="E77" i="19"/>
  <c r="E84" i="19"/>
  <c r="E82" i="19"/>
  <c r="E81" i="19"/>
  <c r="F74" i="19"/>
  <c r="E74" i="19"/>
  <c r="E73" i="19"/>
  <c r="F80" i="19"/>
  <c r="E80" i="19"/>
  <c r="E72" i="19"/>
  <c r="E87" i="19"/>
  <c r="F76" i="19"/>
  <c r="E76" i="19"/>
  <c r="F75" i="19"/>
  <c r="E75" i="19"/>
  <c r="F78" i="19"/>
  <c r="E78" i="19"/>
  <c r="F70" i="19"/>
  <c r="E70" i="19"/>
  <c r="F71" i="19"/>
  <c r="E71" i="19"/>
  <c r="F69" i="19"/>
  <c r="E69" i="19"/>
  <c r="E68" i="19"/>
  <c r="F67" i="19"/>
  <c r="E67" i="19"/>
  <c r="F66" i="19"/>
  <c r="E66" i="19"/>
  <c r="F63" i="19"/>
  <c r="E63" i="19"/>
  <c r="F64" i="19"/>
  <c r="E64" i="19"/>
  <c r="F65" i="19"/>
  <c r="E65" i="19"/>
  <c r="F62" i="19"/>
  <c r="E62" i="19"/>
  <c r="F61" i="19"/>
  <c r="E61" i="19"/>
  <c r="F55" i="19"/>
  <c r="E55" i="19"/>
  <c r="F60" i="19"/>
  <c r="E60" i="19"/>
  <c r="F59" i="19"/>
  <c r="E59" i="19"/>
  <c r="F58" i="19"/>
  <c r="E58" i="19"/>
  <c r="F57" i="19"/>
  <c r="E57" i="19"/>
  <c r="F56" i="19"/>
  <c r="E56" i="19"/>
  <c r="F54" i="19"/>
  <c r="E54" i="19"/>
  <c r="F53" i="19"/>
  <c r="E53" i="19"/>
  <c r="F52" i="19"/>
  <c r="E52" i="19"/>
  <c r="F40" i="19"/>
  <c r="E40" i="19"/>
  <c r="F50" i="19"/>
  <c r="E50" i="19"/>
  <c r="F49" i="19"/>
  <c r="E49" i="19"/>
  <c r="F48" i="19"/>
  <c r="E48" i="19"/>
  <c r="F41" i="19"/>
  <c r="E41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51" i="19"/>
  <c r="E51" i="19"/>
  <c r="F39" i="19"/>
  <c r="E39" i="19"/>
  <c r="F38" i="19"/>
  <c r="E38" i="19"/>
  <c r="F37" i="19"/>
  <c r="E37" i="19"/>
  <c r="F36" i="19"/>
  <c r="E36" i="19"/>
  <c r="F34" i="19"/>
  <c r="E34" i="19"/>
  <c r="F30" i="19"/>
  <c r="E30" i="19"/>
  <c r="F33" i="19"/>
  <c r="E33" i="19"/>
  <c r="F31" i="19"/>
  <c r="E31" i="19"/>
  <c r="F32" i="19"/>
  <c r="E32" i="19"/>
  <c r="F29" i="19"/>
  <c r="E29" i="19"/>
  <c r="F35" i="19"/>
  <c r="E35" i="19"/>
  <c r="F28" i="19"/>
  <c r="E28" i="19"/>
  <c r="F12" i="19"/>
  <c r="E12" i="19"/>
  <c r="F16" i="19"/>
  <c r="E16" i="19"/>
  <c r="F15" i="19"/>
  <c r="E15" i="19"/>
  <c r="F14" i="19"/>
  <c r="E14" i="19"/>
  <c r="F26" i="19"/>
  <c r="E26" i="19"/>
  <c r="F27" i="19"/>
  <c r="E27" i="19"/>
  <c r="F24" i="19"/>
  <c r="E24" i="19"/>
  <c r="F8" i="19"/>
  <c r="E8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25" i="19"/>
  <c r="E25" i="19"/>
  <c r="F13" i="19"/>
  <c r="E13" i="19"/>
  <c r="F11" i="19"/>
  <c r="E11" i="19"/>
  <c r="F10" i="19"/>
  <c r="E10" i="19"/>
  <c r="F9" i="19"/>
  <c r="E9" i="19"/>
  <c r="F7" i="19"/>
  <c r="E7" i="19"/>
  <c r="F6" i="19"/>
  <c r="E6" i="19"/>
  <c r="F4" i="19"/>
  <c r="E4" i="19"/>
  <c r="F3" i="19"/>
  <c r="E3" i="19"/>
  <c r="F2" i="19"/>
  <c r="E2" i="19"/>
</calcChain>
</file>

<file path=xl/sharedStrings.xml><?xml version="1.0" encoding="utf-8"?>
<sst xmlns="http://schemas.openxmlformats.org/spreadsheetml/2006/main" count="394" uniqueCount="302">
  <si>
    <t>15-30</t>
  </si>
  <si>
    <t>31-50</t>
  </si>
  <si>
    <t>51-70</t>
  </si>
  <si>
    <t>71+</t>
  </si>
  <si>
    <t>Top 15 Countries by International Visitor Trips</t>
  </si>
  <si>
    <t>Country</t>
  </si>
  <si>
    <t>Source : Information Centre, Information and Analytical Department, Ministry of Internal Affairs of Georgia</t>
  </si>
  <si>
    <t>International Travel Classification</t>
  </si>
  <si>
    <t>Trip Types</t>
  </si>
  <si>
    <t>International Traveller Trips</t>
  </si>
  <si>
    <t>International Visitor Trips</t>
  </si>
  <si>
    <t>Tourist (Overnight) Trips</t>
  </si>
  <si>
    <t>Same Day Trips</t>
  </si>
  <si>
    <t>Other  (non-tourism)</t>
  </si>
  <si>
    <t>Region</t>
  </si>
  <si>
    <t>Total</t>
  </si>
  <si>
    <t>Europe</t>
  </si>
  <si>
    <t>AMERICAS</t>
  </si>
  <si>
    <t>EAST ASIA/PACIFIC</t>
  </si>
  <si>
    <t>AFRICA</t>
  </si>
  <si>
    <t>MIDDLE EAST</t>
  </si>
  <si>
    <t>Share %</t>
  </si>
  <si>
    <t>EU member countries</t>
  </si>
  <si>
    <t>Austria</t>
  </si>
  <si>
    <t>Belgium</t>
  </si>
  <si>
    <t>Bulgaria</t>
  </si>
  <si>
    <t>United Kingdom</t>
  </si>
  <si>
    <t>Germany</t>
  </si>
  <si>
    <t>Denmark</t>
  </si>
  <si>
    <t>Spain</t>
  </si>
  <si>
    <t>Estonia</t>
  </si>
  <si>
    <t>Ireland</t>
  </si>
  <si>
    <t>Italy</t>
  </si>
  <si>
    <t>Cyprus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</si>
  <si>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</si>
  <si>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</si>
  <si>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</si>
  <si>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</si>
  <si>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</si>
  <si>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</si>
  <si>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</si>
  <si>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</si>
  <si>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Greece</t>
  </si>
  <si>
    <t>France</t>
  </si>
  <si>
    <t>Slovakia</t>
  </si>
  <si>
    <t>Slovenia</t>
  </si>
  <si>
    <t>Hungary</t>
  </si>
  <si>
    <t>Finland</t>
  </si>
  <si>
    <t>Sweden</t>
  </si>
  <si>
    <t>Czechia</t>
  </si>
  <si>
    <t>Croatia</t>
  </si>
  <si>
    <t>International Visitor Trips/EU</t>
  </si>
  <si>
    <t>Type</t>
  </si>
  <si>
    <t>Land</t>
  </si>
  <si>
    <t>Air</t>
  </si>
  <si>
    <t>Sea</t>
  </si>
  <si>
    <t>Railway</t>
  </si>
  <si>
    <t>Border</t>
  </si>
  <si>
    <t>Airport Tbilisi</t>
  </si>
  <si>
    <t>Sarpi</t>
  </si>
  <si>
    <t>Sadakhlo</t>
  </si>
  <si>
    <t>Airport Kutaisi</t>
  </si>
  <si>
    <t>Airport Batumi</t>
  </si>
  <si>
    <t>Tsiteli Khidi</t>
  </si>
  <si>
    <t xml:space="preserve"> Kartsakhi </t>
  </si>
  <si>
    <t>Ninotsminda</t>
  </si>
  <si>
    <t>Guguti</t>
  </si>
  <si>
    <t>Vale</t>
  </si>
  <si>
    <t>Tsodna</t>
  </si>
  <si>
    <t>Railway Sadakhlo</t>
  </si>
  <si>
    <t>Port Batumi</t>
  </si>
  <si>
    <t>Port Poti</t>
  </si>
  <si>
    <t>Railway Gardabani</t>
  </si>
  <si>
    <t>Railway  Kartsakhi</t>
  </si>
  <si>
    <t>Port Kulevi</t>
  </si>
  <si>
    <t>Akhkerpi</t>
  </si>
  <si>
    <t>Vakhtangisi</t>
  </si>
  <si>
    <t>Samtatskaro</t>
  </si>
  <si>
    <t>Kazbegi</t>
  </si>
  <si>
    <t>Categorry</t>
  </si>
  <si>
    <t>Age</t>
  </si>
  <si>
    <t>Gender</t>
  </si>
  <si>
    <t>Male</t>
  </si>
  <si>
    <t>Female</t>
  </si>
  <si>
    <t>Visitors Gender and Age</t>
  </si>
  <si>
    <t>International Traveler Trips</t>
  </si>
  <si>
    <t>Including: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</si>
  <si>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</si>
  <si>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</si>
  <si>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</si>
  <si>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</si>
  <si>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</si>
  <si>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</si>
  <si>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</si>
  <si>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</si>
  <si>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</si>
  <si>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</si>
  <si>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</si>
  <si>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</si>
  <si>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</si>
  <si>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</si>
  <si>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</si>
  <si>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</si>
  <si>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</si>
  <si>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</si>
  <si>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</si>
  <si>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</si>
  <si>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</si>
  <si>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</si>
  <si>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Kyrgyzstan</t>
  </si>
  <si>
    <t>Czech Republic</t>
  </si>
  <si>
    <t>Northern Europe</t>
  </si>
  <si>
    <t>Iceland</t>
  </si>
  <si>
    <t>Norway</t>
  </si>
  <si>
    <t>Southern Europe</t>
  </si>
  <si>
    <t>Albania</t>
  </si>
  <si>
    <t>Andorra</t>
  </si>
  <si>
    <t>Bosnia and Herzegovina</t>
  </si>
  <si>
    <t>Holy See</t>
  </si>
  <si>
    <t>Montenegro</t>
  </si>
  <si>
    <t>San Marino</t>
  </si>
  <si>
    <t>Serbia</t>
  </si>
  <si>
    <t>Western Europe</t>
  </si>
  <si>
    <t>Liechtenstein</t>
  </si>
  <si>
    <t>Monaco</t>
  </si>
  <si>
    <t>Switzerland</t>
  </si>
  <si>
    <t>East/Med Europe</t>
  </si>
  <si>
    <t>Israel</t>
  </si>
  <si>
    <t>Caribbean</t>
  </si>
  <si>
    <t>Anguilla</t>
  </si>
  <si>
    <t>Antigua and Barbuda</t>
  </si>
  <si>
    <t>Barbados</t>
  </si>
  <si>
    <t>Bahamas</t>
  </si>
  <si>
    <t>Grenada</t>
  </si>
  <si>
    <t>Dominica</t>
  </si>
  <si>
    <t>Dominican Republic</t>
  </si>
  <si>
    <t>US Virgin Islands</t>
  </si>
  <si>
    <t>British Virgin Islands</t>
  </si>
  <si>
    <t>Jamaica</t>
  </si>
  <si>
    <t>Cayman Islands</t>
  </si>
  <si>
    <t>Cuba</t>
  </si>
  <si>
    <t>Netherlands Antilles</t>
  </si>
  <si>
    <t>Puerto Rico</t>
  </si>
  <si>
    <t>Saint Vincent and the Grenadines</t>
  </si>
  <si>
    <t>Federation of Saint Kitts and Nevis</t>
  </si>
  <si>
    <t>Saint Lucia</t>
  </si>
  <si>
    <t>Turks and Caicos Islands</t>
  </si>
  <si>
    <t>Trinidad and Tobago</t>
  </si>
  <si>
    <t>Haiti</t>
  </si>
  <si>
    <t>Central Amer.</t>
  </si>
  <si>
    <t>Belize</t>
  </si>
  <si>
    <t>Guatemala</t>
  </si>
  <si>
    <t>Costa-Rica</t>
  </si>
  <si>
    <t>Nicaragua</t>
  </si>
  <si>
    <t>Panama</t>
  </si>
  <si>
    <t>El Salvador</t>
  </si>
  <si>
    <t>Honduras</t>
  </si>
  <si>
    <t>North Amer.</t>
  </si>
  <si>
    <t>United States of America</t>
  </si>
  <si>
    <t>Canada</t>
  </si>
  <si>
    <t>Mexico</t>
  </si>
  <si>
    <t>South Amer.</t>
  </si>
  <si>
    <t>Argentina</t>
  </si>
  <si>
    <t>Bolivia</t>
  </si>
  <si>
    <t>Brazil</t>
  </si>
  <si>
    <t>Guyana</t>
  </si>
  <si>
    <t>Ecuador</t>
  </si>
  <si>
    <t>Venezuela</t>
  </si>
  <si>
    <t>Colombia</t>
  </si>
  <si>
    <t>Paraguay</t>
  </si>
  <si>
    <t>Peru</t>
  </si>
  <si>
    <t>French Guiana</t>
  </si>
  <si>
    <t>Suriname</t>
  </si>
  <si>
    <t>Uruguay</t>
  </si>
  <si>
    <t>Chile</t>
  </si>
  <si>
    <t>North-East Asia</t>
  </si>
  <si>
    <t>Japan</t>
  </si>
  <si>
    <t>Republic of Korea</t>
  </si>
  <si>
    <t>Mongolia</t>
  </si>
  <si>
    <t>Taiwan (Province of China)</t>
  </si>
  <si>
    <t>China</t>
  </si>
  <si>
    <t>North Korea</t>
  </si>
  <si>
    <t>Hong Kong (China)</t>
  </si>
  <si>
    <t>Oceania</t>
  </si>
  <si>
    <t>Australia</t>
  </si>
  <si>
    <t>American Samoa</t>
  </si>
  <si>
    <t>New Zealand</t>
  </si>
  <si>
    <t>Vanuatu</t>
  </si>
  <si>
    <t>Wallis and Futuna</t>
  </si>
  <si>
    <t>Marshall Islands</t>
  </si>
  <si>
    <t>Nauru</t>
  </si>
  <si>
    <t>Palau</t>
  </si>
  <si>
    <t>Papua New Guinea</t>
  </si>
  <si>
    <t>Samoa</t>
  </si>
  <si>
    <t>French Polynesia</t>
  </si>
  <si>
    <t>Solomon Islands</t>
  </si>
  <si>
    <t>Tonga</t>
  </si>
  <si>
    <t>Tuvalu</t>
  </si>
  <si>
    <t>Fiji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</si>
  <si>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</si>
  <si>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</si>
  <si>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</si>
  <si>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</si>
  <si>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</si>
  <si>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</si>
  <si>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</si>
  <si>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</si>
  <si>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</si>
  <si>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</si>
  <si>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</si>
  <si>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</si>
  <si>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</si>
  <si>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</si>
  <si>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</si>
  <si>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</si>
  <si>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Malaysia</t>
  </si>
  <si>
    <t>Myanmar</t>
  </si>
  <si>
    <t>Singapore</t>
  </si>
  <si>
    <t>Thailand</t>
  </si>
  <si>
    <t>Philippines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</si>
  <si>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</si>
  <si>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</si>
  <si>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</si>
  <si>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</si>
  <si>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</si>
  <si>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</si>
  <si>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</si>
  <si>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</si>
  <si>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</si>
  <si>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</si>
  <si>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</si>
  <si>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</si>
  <si>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</si>
  <si>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</si>
  <si>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</si>
  <si>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</si>
  <si>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</si>
  <si>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</si>
  <si>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</si>
  <si>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</si>
  <si>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</si>
  <si>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</si>
  <si>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</si>
  <si>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</si>
  <si>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</si>
  <si>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</si>
  <si>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</si>
  <si>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</si>
  <si>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</si>
  <si>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</si>
  <si>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</si>
  <si>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</si>
  <si>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</si>
  <si>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</si>
  <si>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</si>
  <si>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</si>
  <si>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</si>
  <si>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</si>
  <si>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</si>
  <si>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</si>
  <si>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</si>
  <si>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</si>
  <si>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</si>
  <si>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</si>
  <si>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</si>
  <si>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</si>
  <si>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</si>
  <si>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</si>
  <si>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</si>
  <si>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</si>
  <si>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</si>
  <si>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</si>
  <si>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</si>
  <si>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</si>
  <si>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</si>
  <si>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</si>
  <si>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</si>
  <si>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</si>
  <si>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</si>
  <si>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</si>
  <si>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</si>
  <si>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</si>
  <si>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</si>
  <si>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</si>
  <si>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</si>
  <si>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</si>
  <si>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</si>
  <si>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</si>
  <si>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</si>
  <si>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</si>
  <si>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</si>
  <si>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Georgia (Nonresident)</t>
  </si>
  <si>
    <t>Other</t>
  </si>
  <si>
    <t xml:space="preserve">EUROPE </t>
  </si>
  <si>
    <t>Central and Eastern Europe</t>
  </si>
  <si>
    <t>Change     2023/2024</t>
  </si>
  <si>
    <t>Change    2023/2024 %</t>
  </si>
  <si>
    <t>Türkiye</t>
  </si>
  <si>
    <t>2023:                            II-Quarter</t>
  </si>
  <si>
    <t>2024:                            II-Quarter</t>
  </si>
  <si>
    <t>Macedonia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</si>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</sst>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" borderId="11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57">
    <xf numFmtId="0" fontId="0" fillId="0" borderId="0" xfId="0">
      <alignment vertic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0" fillId="0" borderId="0" xfId="0" applyAlignment="1"/>
    <xf numFmtId="3" fontId="13" fillId="0" borderId="8" xfId="2" applyNumberFormat="1" applyFont="1" applyFill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NumberFormat="1" applyFont="1" applyFill="1" applyAlignment="1"/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2" borderId="13" xfId="3" applyNumberFormat="1" applyFont="1" applyFill="1" applyBorder="1" applyAlignment="1">
      <alignment horizontal="center" vertical="center"/>
    </xf>
    <xf numFmtId="165" fontId="11" fillId="2" borderId="14" xfId="3" applyNumberFormat="1" applyFont="1" applyFill="1" applyBorder="1" applyAlignment="1">
      <alignment horizontal="center" vertical="center"/>
    </xf>
    <xf numFmtId="165" fontId="10" fillId="0" borderId="15" xfId="3" applyNumberFormat="1" applyFont="1" applyFill="1" applyBorder="1" applyAlignment="1">
      <alignment horizontal="center" vertical="center"/>
    </xf>
    <xf numFmtId="165" fontId="10" fillId="0" borderId="16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4" fillId="0" borderId="19" xfId="2" applyFont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8" fillId="8" borderId="17" xfId="7" applyNumberFormat="1" applyFill="1" applyBorder="1" applyAlignment="1">
      <alignment horizontal="center" vertical="center" wrapText="1"/>
    </xf>
    <xf numFmtId="0" fontId="23" fillId="8" borderId="18" xfId="7" applyNumberFormat="1" applyFont="1" applyFill="1" applyBorder="1" applyAlignment="1">
      <alignment horizontal="center" vertical="center" wrapText="1"/>
    </xf>
    <xf numFmtId="0" fontId="23" fillId="8" borderId="21" xfId="7" applyNumberFormat="1" applyFont="1" applyFill="1" applyBorder="1" applyAlignment="1">
      <alignment horizontal="center" vertical="center" wrapText="1"/>
    </xf>
    <xf numFmtId="0" fontId="23" fillId="8" borderId="7" xfId="7" applyNumberFormat="1" applyFont="1" applyFill="1" applyBorder="1" applyAlignment="1">
      <alignment horizontal="center" vertical="center" wrapText="1"/>
    </xf>
    <xf numFmtId="0" fontId="22" fillId="9" borderId="12" xfId="6" applyNumberFormat="1" applyFont="1" applyFill="1" applyBorder="1" applyAlignment="1">
      <alignment horizontal="center" vertical="center"/>
    </xf>
    <xf numFmtId="3" fontId="22" fillId="9" borderId="11" xfId="6" applyNumberFormat="1" applyFont="1" applyFill="1" applyBorder="1" applyAlignment="1">
      <alignment horizontal="center" vertical="center"/>
    </xf>
    <xf numFmtId="3" fontId="22" fillId="9" borderId="20" xfId="6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 wrapText="1"/>
    </xf>
    <xf numFmtId="3" fontId="22" fillId="10" borderId="20" xfId="6" applyNumberFormat="1" applyFont="1" applyFill="1" applyBorder="1" applyAlignment="1">
      <alignment horizontal="center" vertical="center"/>
    </xf>
    <xf numFmtId="3" fontId="24" fillId="10" borderId="20" xfId="0" applyNumberFormat="1" applyFont="1" applyFill="1" applyBorder="1" applyAlignment="1">
      <alignment horizontal="center" vertical="center"/>
    </xf>
    <xf numFmtId="3" fontId="25" fillId="11" borderId="20" xfId="9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/>
    </xf>
    <xf numFmtId="3" fontId="25" fillId="11" borderId="20" xfId="0" applyNumberFormat="1" applyFont="1" applyFill="1" applyBorder="1" applyAlignment="1">
      <alignment horizontal="center" vertical="center"/>
    </xf>
    <xf numFmtId="3" fontId="23" fillId="8" borderId="20" xfId="7" applyNumberFormat="1" applyFont="1" applyFill="1" applyBorder="1" applyAlignment="1">
      <alignment horizontal="center" vertical="center" wrapText="1"/>
    </xf>
    <xf numFmtId="3" fontId="23" fillId="12" borderId="20" xfId="7" applyNumberFormat="1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3" fontId="14" fillId="0" borderId="20" xfId="2" applyNumberFormat="1" applyFont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/>
    </xf>
    <xf numFmtId="165" fontId="10" fillId="0" borderId="0" xfId="3" applyNumberFormat="1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2" xfId="4" applyNumberFormat="1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>
      <alignment horizontal="center" vertical="center"/>
    </xf>
    <xf numFmtId="0" fontId="23" fillId="8" borderId="27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>
      <alignment horizontal="center" vertical="center"/>
    </xf>
    <xf numFmtId="165" fontId="23" fillId="8" borderId="28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23" fillId="8" borderId="35" xfId="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3" fillId="8" borderId="36" xfId="7" applyNumberFormat="1" applyFont="1" applyFill="1" applyBorder="1" applyAlignment="1">
      <alignment horizontal="center" vertical="center" wrapText="1"/>
    </xf>
    <xf numFmtId="0" fontId="23" fillId="8" borderId="37" xfId="7" applyNumberFormat="1" applyFont="1" applyFill="1" applyBorder="1" applyAlignment="1">
      <alignment horizontal="center" vertical="center" wrapText="1"/>
    </xf>
    <xf numFmtId="3" fontId="26" fillId="0" borderId="2" xfId="4" applyNumberFormat="1" applyFont="1" applyBorder="1" applyAlignment="1">
      <alignment horizontal="left" vertical="center"/>
    </xf>
    <xf numFmtId="3" fontId="26" fillId="0" borderId="2" xfId="4" applyNumberFormat="1" applyFont="1" applyBorder="1" applyAlignment="1">
      <alignment horizontal="left" vertical="center" wrapText="1"/>
    </xf>
    <xf numFmtId="3" fontId="14" fillId="0" borderId="2" xfId="4" applyNumberFormat="1" applyFont="1" applyBorder="1" applyAlignment="1">
      <alignment horizontal="center" vertical="center"/>
    </xf>
    <xf numFmtId="3" fontId="26" fillId="0" borderId="3" xfId="4" applyNumberFormat="1" applyFont="1" applyBorder="1" applyAlignment="1">
      <alignment horizontal="left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9" fontId="0" fillId="0" borderId="0" xfId="3" applyNumberFormat="1" applyFont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165" fontId="14" fillId="0" borderId="5" xfId="3" applyNumberFormat="1" applyFont="1" applyFill="1" applyBorder="1" applyAlignment="1">
      <alignment horizontal="center" vertical="center"/>
    </xf>
    <xf numFmtId="165" fontId="0" fillId="0" borderId="0" xfId="3" applyNumberFormat="1" applyFont="1">
      <alignment vertical="center"/>
    </xf>
    <xf numFmtId="3" fontId="12" fillId="0" borderId="0" xfId="0" applyNumberFormat="1" applyFont="1">
      <alignment vertical="center"/>
    </xf>
    <xf numFmtId="165" fontId="0" fillId="0" borderId="0" xfId="3" applyNumberFormat="1" applyFont="1" applyAlignment="1">
      <alignment vertical="center"/>
    </xf>
    <xf numFmtId="165" fontId="23" fillId="8" borderId="40" xfId="3" applyNumberFormat="1" applyFont="1" applyFill="1" applyBorder="1" applyAlignment="1">
      <alignment horizontal="center" vertical="center" wrapText="1"/>
    </xf>
    <xf numFmtId="165" fontId="23" fillId="12" borderId="40" xfId="3" applyNumberFormat="1" applyFont="1" applyFill="1" applyBorder="1" applyAlignment="1">
      <alignment horizontal="center" vertical="center" wrapText="1"/>
    </xf>
    <xf numFmtId="165" fontId="22" fillId="9" borderId="40" xfId="3" applyNumberFormat="1" applyFont="1" applyFill="1" applyBorder="1" applyAlignment="1">
      <alignment horizontal="center" vertical="center"/>
    </xf>
    <xf numFmtId="165" fontId="22" fillId="10" borderId="40" xfId="3" applyNumberFormat="1" applyFont="1" applyFill="1" applyBorder="1" applyAlignment="1">
      <alignment horizontal="center" vertical="center"/>
    </xf>
    <xf numFmtId="165" fontId="16" fillId="2" borderId="40" xfId="3" applyNumberFormat="1" applyFont="1" applyFill="1" applyBorder="1" applyAlignment="1">
      <alignment horizontal="center" vertical="center"/>
    </xf>
    <xf numFmtId="165" fontId="24" fillId="10" borderId="40" xfId="3" applyNumberFormat="1" applyFont="1" applyFill="1" applyBorder="1" applyAlignment="1">
      <alignment horizontal="center" vertical="center"/>
    </xf>
    <xf numFmtId="165" fontId="16" fillId="2" borderId="41" xfId="3" applyNumberFormat="1" applyFont="1" applyFill="1" applyBorder="1" applyAlignment="1">
      <alignment horizontal="center" vertical="center"/>
    </xf>
    <xf numFmtId="165" fontId="14" fillId="0" borderId="6" xfId="3" applyNumberFormat="1" applyFont="1" applyFill="1" applyBorder="1" applyAlignment="1">
      <alignment horizontal="center" vertical="center"/>
    </xf>
    <xf numFmtId="165" fontId="22" fillId="9" borderId="1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center" vertical="center"/>
    </xf>
    <xf numFmtId="165" fontId="22" fillId="9" borderId="26" xfId="3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center" vertical="center"/>
    </xf>
    <xf numFmtId="165" fontId="11" fillId="0" borderId="6" xfId="3" applyNumberFormat="1" applyFont="1" applyFill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/>
    </xf>
    <xf numFmtId="0" fontId="23" fillId="8" borderId="20" xfId="7" applyNumberFormat="1" applyFont="1" applyFill="1" applyBorder="1" applyAlignment="1">
      <alignment horizontal="center" vertical="center" wrapText="1"/>
    </xf>
    <xf numFmtId="0" fontId="23" fillId="8" borderId="33" xfId="7" applyNumberFormat="1" applyFont="1" applyFill="1" applyBorder="1" applyAlignment="1">
      <alignment horizontal="center" vertical="center" wrapText="1"/>
    </xf>
    <xf numFmtId="3" fontId="23" fillId="12" borderId="33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8" fillId="10" borderId="12" xfId="8" applyNumberForma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2" xfId="1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165" fontId="16" fillId="0" borderId="40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 wrapText="1"/>
    </xf>
    <xf numFmtId="165" fontId="14" fillId="0" borderId="38" xfId="3" applyNumberFormat="1" applyFont="1" applyFill="1" applyBorder="1" applyAlignment="1">
      <alignment horizontal="center"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3" fontId="14" fillId="0" borderId="4" xfId="4" applyNumberFormat="1" applyFont="1" applyFill="1" applyBorder="1" applyAlignment="1">
      <alignment horizontal="center" vertical="center" wrapText="1"/>
    </xf>
    <xf numFmtId="165" fontId="14" fillId="0" borderId="39" xfId="3" applyNumberFormat="1" applyFont="1" applyFill="1" applyBorder="1" applyAlignment="1">
      <alignment horizontal="center" vertical="center" wrapText="1"/>
    </xf>
    <xf numFmtId="165" fontId="23" fillId="8" borderId="21" xfId="3" applyNumberFormat="1" applyFont="1" applyFill="1" applyBorder="1" applyAlignment="1">
      <alignment horizontal="center" vertical="center" wrapText="1"/>
    </xf>
    <xf numFmtId="0" fontId="23" fillId="8" borderId="28" xfId="7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3" fontId="1" fillId="11" borderId="20" xfId="9" applyNumberFormat="1" applyFont="1" applyFill="1" applyBorder="1" applyAlignment="1">
      <alignment horizontal="center" vertical="center"/>
    </xf>
    <xf numFmtId="165" fontId="1" fillId="11" borderId="40" xfId="3" applyNumberFormat="1" applyFont="1" applyFill="1" applyBorder="1" applyAlignment="1">
      <alignment horizontal="center" vertical="center"/>
    </xf>
    <xf numFmtId="0" fontId="1" fillId="11" borderId="20" xfId="9" applyNumberFormat="1" applyFont="1" applyFill="1" applyBorder="1" applyAlignment="1">
      <alignment horizontal="center" vertical="center"/>
    </xf>
    <xf numFmtId="0" fontId="1" fillId="11" borderId="2" xfId="1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30" xfId="2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8" borderId="42" xfId="7" applyNumberFormat="1" applyFont="1" applyFill="1" applyBorder="1" applyAlignment="1">
      <alignment horizontal="center" vertical="center" wrapText="1"/>
    </xf>
    <xf numFmtId="0" fontId="23" fillId="8" borderId="43" xfId="7" applyNumberFormat="1" applyFont="1" applyFill="1" applyBorder="1" applyAlignment="1">
      <alignment horizontal="center" vertical="center" wrapText="1"/>
    </xf>
    <xf numFmtId="3" fontId="14" fillId="0" borderId="30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31" xfId="2" applyNumberFormat="1" applyFont="1" applyBorder="1" applyAlignment="1">
      <alignment horizontal="center" vertical="center"/>
    </xf>
    <xf numFmtId="3" fontId="14" fillId="0" borderId="32" xfId="2" applyNumberFormat="1" applyFont="1" applyBorder="1" applyAlignment="1">
      <alignment horizontal="center" vertical="center"/>
    </xf>
  </cellXfs>
  <cellStyles count="11">
    <cellStyle name="20% - Accent6" xfId="9" builtinId="50"/>
    <cellStyle name="20% - Accent6 3" xfId="1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</xdr:row>
      <xdr:rowOff>104775</xdr:rowOff>
    </xdr:from>
    <xdr:to>
      <xdr:col>2</xdr:col>
      <xdr:colOff>647700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9815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495300</xdr:colOff>
      <xdr:row>4</xdr:row>
      <xdr:rowOff>95250</xdr:rowOff>
    </xdr:from>
    <xdr:to>
      <xdr:col>3</xdr:col>
      <xdr:colOff>685800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61626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457200</xdr:colOff>
      <xdr:row>4</xdr:row>
      <xdr:rowOff>95250</xdr:rowOff>
    </xdr:from>
    <xdr:to>
      <xdr:col>4</xdr:col>
      <xdr:colOff>647700</xdr:colOff>
      <xdr:row>4</xdr:row>
      <xdr:rowOff>266700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84105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4</xdr:row>
      <xdr:rowOff>76200</xdr:rowOff>
    </xdr:from>
    <xdr:to>
      <xdr:col>5</xdr:col>
      <xdr:colOff>657225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07061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kavelashvili/Downloads/2024-%20II%20&#4313;&#430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II კვ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>
        <row r="4">
          <cell r="C4">
            <v>1463838</v>
          </cell>
          <cell r="D4">
            <v>1530580</v>
          </cell>
        </row>
        <row r="6">
          <cell r="C6">
            <v>1243810</v>
          </cell>
          <cell r="D6">
            <v>1240952</v>
          </cell>
        </row>
        <row r="66">
          <cell r="C66">
            <v>15263</v>
          </cell>
          <cell r="D66">
            <v>18397</v>
          </cell>
        </row>
        <row r="114">
          <cell r="C114">
            <v>87038</v>
          </cell>
          <cell r="D114">
            <v>131669</v>
          </cell>
        </row>
        <row r="160">
          <cell r="C160">
            <v>31983</v>
          </cell>
          <cell r="D160">
            <v>46002</v>
          </cell>
        </row>
        <row r="175">
          <cell r="C175">
            <v>2840</v>
          </cell>
          <cell r="D175">
            <v>3895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workbookViewId="0">
      <selection activeCell="B1" sqref="B1"/>
    </sheetView>
  </sheetViews>
  <sheetFormatPr defaultRowHeight="15" customHeight="1" x14ac:dyDescent="0.2"/>
  <cols>
    <col min="1" max="1" width="6.7109375" style="17" customWidth="1"/>
    <col min="2" max="2" width="44" style="17" customWidth="1"/>
    <col min="3" max="5" width="17.140625" style="17" customWidth="1"/>
    <col min="6" max="6" width="17.140625" style="56" customWidth="1"/>
    <col min="7" max="16384" width="9.140625" style="17"/>
  </cols>
  <sheetData>
    <row r="1" spans="2:7" ht="35.25" customHeight="1" x14ac:dyDescent="0.2">
      <c r="B1" s="109" t="s">
        <v>5</v>
      </c>
      <c r="C1" s="37" t="s">
        <v>298</v>
      </c>
      <c r="D1" s="37" t="s">
        <v>299</v>
      </c>
      <c r="E1" s="37" t="s">
        <v>295</v>
      </c>
      <c r="F1" s="71" t="s">
        <v>296</v>
      </c>
    </row>
    <row r="2" spans="2:7" ht="31.5" customHeight="1" x14ac:dyDescent="0.2">
      <c r="B2" s="110" t="s">
        <v>85</v>
      </c>
      <c r="C2" s="48">
        <v>1651655</v>
      </c>
      <c r="D2" s="48">
        <v>1720516</v>
      </c>
      <c r="E2" s="48">
        <f>D2-C2</f>
        <v>68861</v>
      </c>
      <c r="F2" s="94">
        <f>D2/C2-1</f>
        <v>4.1692120933245702E-2</v>
      </c>
    </row>
    <row r="3" spans="2:7" ht="19.5" customHeight="1" x14ac:dyDescent="0.2">
      <c r="B3" s="111" t="s">
        <v>13</v>
      </c>
      <c r="C3" s="49">
        <v>187817</v>
      </c>
      <c r="D3" s="49">
        <v>189936</v>
      </c>
      <c r="E3" s="49">
        <f t="shared" ref="E3:E4" si="0">D3-C3</f>
        <v>2119</v>
      </c>
      <c r="F3" s="95">
        <f t="shared" ref="F3:F4" si="1">D3/C3-1</f>
        <v>1.1282258794464761E-2</v>
      </c>
    </row>
    <row r="4" spans="2:7" ht="30.75" customHeight="1" x14ac:dyDescent="0.2">
      <c r="B4" s="112" t="s">
        <v>10</v>
      </c>
      <c r="C4" s="41">
        <v>1463838</v>
      </c>
      <c r="D4" s="41">
        <v>1530580</v>
      </c>
      <c r="E4" s="41">
        <f t="shared" si="0"/>
        <v>66742</v>
      </c>
      <c r="F4" s="96">
        <f t="shared" si="1"/>
        <v>4.5593843034543502E-2</v>
      </c>
    </row>
    <row r="5" spans="2:7" ht="30.75" customHeight="1" x14ac:dyDescent="0.2">
      <c r="B5" s="66" t="s">
        <v>86</v>
      </c>
      <c r="C5" s="41"/>
      <c r="D5" s="41"/>
      <c r="E5" s="41"/>
      <c r="F5" s="96"/>
      <c r="G5" s="72"/>
    </row>
    <row r="6" spans="2:7" ht="15" customHeight="1" x14ac:dyDescent="0.2">
      <c r="B6" s="115" t="s">
        <v>293</v>
      </c>
      <c r="C6" s="42">
        <v>1243810</v>
      </c>
      <c r="D6" s="43">
        <v>1240952</v>
      </c>
      <c r="E6" s="43">
        <f>D6-C6</f>
        <v>-2858</v>
      </c>
      <c r="F6" s="97">
        <f>D6/C6-1</f>
        <v>-2.2977785996253219E-3</v>
      </c>
    </row>
    <row r="7" spans="2:7" x14ac:dyDescent="0.2">
      <c r="B7" s="123" t="s">
        <v>294</v>
      </c>
      <c r="C7" s="135">
        <v>755276</v>
      </c>
      <c r="D7" s="135">
        <v>720305</v>
      </c>
      <c r="E7" s="135">
        <f t="shared" ref="E7:E68" si="2">D7-C7</f>
        <v>-34971</v>
      </c>
      <c r="F7" s="136">
        <f t="shared" ref="F7" si="3">D7/C7-1</f>
        <v>-4.6302278902017324E-2</v>
      </c>
    </row>
    <row r="8" spans="2:7" ht="14.25" customHeight="1" x14ac:dyDescent="0.2">
      <c r="B8" s="68" t="s">
        <v>104</v>
      </c>
      <c r="C8" s="32">
        <v>214573</v>
      </c>
      <c r="D8" s="32">
        <v>195861</v>
      </c>
      <c r="E8" s="32">
        <f t="shared" ref="E8:E27" si="4">D8-C8</f>
        <v>-18712</v>
      </c>
      <c r="F8" s="98">
        <f t="shared" ref="F8:F27" si="5">D8/C8-1</f>
        <v>-8.7205752820718407E-2</v>
      </c>
    </row>
    <row r="9" spans="2:7" ht="12" x14ac:dyDescent="0.2">
      <c r="B9" s="67" t="s">
        <v>99</v>
      </c>
      <c r="C9" s="32">
        <v>45424</v>
      </c>
      <c r="D9" s="32">
        <v>48006</v>
      </c>
      <c r="E9" s="32">
        <f t="shared" si="4"/>
        <v>2582</v>
      </c>
      <c r="F9" s="98">
        <f t="shared" si="5"/>
        <v>5.6842197957027052E-2</v>
      </c>
    </row>
    <row r="10" spans="2:7" ht="12" x14ac:dyDescent="0.2">
      <c r="B10" s="67" t="s">
        <v>100</v>
      </c>
      <c r="C10" s="32">
        <v>26170</v>
      </c>
      <c r="D10" s="32">
        <v>26432</v>
      </c>
      <c r="E10" s="32">
        <f t="shared" si="4"/>
        <v>262</v>
      </c>
      <c r="F10" s="98">
        <f t="shared" si="5"/>
        <v>1.001146350783344E-2</v>
      </c>
    </row>
    <row r="11" spans="2:7" ht="15" customHeight="1" x14ac:dyDescent="0.2">
      <c r="B11" s="67" t="s">
        <v>25</v>
      </c>
      <c r="C11" s="32">
        <v>2910</v>
      </c>
      <c r="D11" s="32">
        <v>2926</v>
      </c>
      <c r="E11" s="32">
        <f t="shared" si="4"/>
        <v>16</v>
      </c>
      <c r="F11" s="98">
        <f t="shared" si="5"/>
        <v>5.4982817869415612E-3</v>
      </c>
    </row>
    <row r="12" spans="2:7" ht="15" customHeight="1" x14ac:dyDescent="0.2">
      <c r="B12" s="119" t="s">
        <v>110</v>
      </c>
      <c r="C12" s="32">
        <v>3631</v>
      </c>
      <c r="D12" s="32">
        <v>3119</v>
      </c>
      <c r="E12" s="32">
        <f t="shared" si="4"/>
        <v>-512</v>
      </c>
      <c r="F12" s="98">
        <f t="shared" si="5"/>
        <v>-0.14100798678050119</v>
      </c>
    </row>
    <row r="13" spans="2:7" ht="15" customHeight="1" x14ac:dyDescent="0.2">
      <c r="B13" s="68" t="s">
        <v>30</v>
      </c>
      <c r="C13" s="32">
        <v>2651</v>
      </c>
      <c r="D13" s="32">
        <v>2115</v>
      </c>
      <c r="E13" s="32">
        <f t="shared" si="4"/>
        <v>-536</v>
      </c>
      <c r="F13" s="98">
        <f t="shared" si="5"/>
        <v>-0.20218785364013581</v>
      </c>
    </row>
    <row r="14" spans="2:7" ht="15" customHeight="1" x14ac:dyDescent="0.2">
      <c r="B14" s="67" t="s">
        <v>46</v>
      </c>
      <c r="C14" s="32">
        <v>1965</v>
      </c>
      <c r="D14" s="32">
        <v>1917</v>
      </c>
      <c r="E14" s="32">
        <f t="shared" si="4"/>
        <v>-48</v>
      </c>
      <c r="F14" s="98">
        <f t="shared" si="5"/>
        <v>-2.4427480916030531E-2</v>
      </c>
    </row>
    <row r="15" spans="2:7" ht="15" customHeight="1" x14ac:dyDescent="0.2">
      <c r="B15" s="68" t="s">
        <v>108</v>
      </c>
      <c r="C15" s="124">
        <v>37853</v>
      </c>
      <c r="D15" s="124">
        <v>42424</v>
      </c>
      <c r="E15" s="124">
        <f t="shared" si="4"/>
        <v>4571</v>
      </c>
      <c r="F15" s="125">
        <f t="shared" si="5"/>
        <v>0.12075661110083735</v>
      </c>
    </row>
    <row r="16" spans="2:7" ht="15" customHeight="1" x14ac:dyDescent="0.2">
      <c r="B16" s="67" t="s">
        <v>109</v>
      </c>
      <c r="C16" s="32">
        <v>4154</v>
      </c>
      <c r="D16" s="32">
        <v>4455</v>
      </c>
      <c r="E16" s="32">
        <f t="shared" si="4"/>
        <v>301</v>
      </c>
      <c r="F16" s="98">
        <f t="shared" si="5"/>
        <v>7.2460279248916626E-2</v>
      </c>
    </row>
    <row r="17" spans="2:6" ht="15" customHeight="1" x14ac:dyDescent="0.2">
      <c r="B17" s="68" t="s">
        <v>34</v>
      </c>
      <c r="C17" s="32">
        <v>6222</v>
      </c>
      <c r="D17" s="32">
        <v>5325</v>
      </c>
      <c r="E17" s="32">
        <f t="shared" si="4"/>
        <v>-897</v>
      </c>
      <c r="F17" s="98">
        <f t="shared" si="5"/>
        <v>-0.14416586306653811</v>
      </c>
    </row>
    <row r="18" spans="2:6" ht="15" customHeight="1" x14ac:dyDescent="0.2">
      <c r="B18" s="68" t="s">
        <v>35</v>
      </c>
      <c r="C18" s="32">
        <v>4603</v>
      </c>
      <c r="D18" s="32">
        <v>4790</v>
      </c>
      <c r="E18" s="32">
        <f t="shared" si="4"/>
        <v>187</v>
      </c>
      <c r="F18" s="98">
        <f t="shared" si="5"/>
        <v>4.0625678905061857E-2</v>
      </c>
    </row>
    <row r="19" spans="2:6" ht="15" customHeight="1" x14ac:dyDescent="0.2">
      <c r="B19" s="67" t="s">
        <v>102</v>
      </c>
      <c r="C19" s="32">
        <v>2889</v>
      </c>
      <c r="D19" s="32">
        <v>3403</v>
      </c>
      <c r="E19" s="32">
        <f t="shared" si="4"/>
        <v>514</v>
      </c>
      <c r="F19" s="98">
        <f t="shared" si="5"/>
        <v>0.17791623399100032</v>
      </c>
    </row>
    <row r="20" spans="2:6" ht="15" customHeight="1" x14ac:dyDescent="0.2">
      <c r="B20" s="67" t="s">
        <v>39</v>
      </c>
      <c r="C20" s="32">
        <v>25981</v>
      </c>
      <c r="D20" s="32">
        <v>15881</v>
      </c>
      <c r="E20" s="32">
        <f t="shared" si="4"/>
        <v>-10100</v>
      </c>
      <c r="F20" s="98">
        <f t="shared" si="5"/>
        <v>-0.3887456218005465</v>
      </c>
    </row>
    <row r="21" spans="2:6" ht="15" customHeight="1" x14ac:dyDescent="0.2">
      <c r="B21" s="68" t="s">
        <v>41</v>
      </c>
      <c r="C21" s="32">
        <v>1739</v>
      </c>
      <c r="D21" s="32">
        <v>2065</v>
      </c>
      <c r="E21" s="32">
        <f t="shared" si="4"/>
        <v>326</v>
      </c>
      <c r="F21" s="98">
        <f t="shared" si="5"/>
        <v>0.18746405980448544</v>
      </c>
    </row>
    <row r="22" spans="2:6" ht="15" customHeight="1" x14ac:dyDescent="0.2">
      <c r="B22" s="68" t="s">
        <v>103</v>
      </c>
      <c r="C22" s="32">
        <v>320845</v>
      </c>
      <c r="D22" s="32">
        <v>312051</v>
      </c>
      <c r="E22" s="32">
        <f t="shared" si="4"/>
        <v>-8794</v>
      </c>
      <c r="F22" s="98">
        <f t="shared" si="5"/>
        <v>-2.7408873443563131E-2</v>
      </c>
    </row>
    <row r="23" spans="2:6" ht="15" customHeight="1" x14ac:dyDescent="0.2">
      <c r="B23" s="57" t="s">
        <v>44</v>
      </c>
      <c r="C23" s="32">
        <v>1281</v>
      </c>
      <c r="D23" s="32">
        <v>1584</v>
      </c>
      <c r="E23" s="32">
        <f t="shared" si="4"/>
        <v>303</v>
      </c>
      <c r="F23" s="98">
        <f t="shared" si="5"/>
        <v>0.2365339578454333</v>
      </c>
    </row>
    <row r="24" spans="2:6" ht="15" customHeight="1" x14ac:dyDescent="0.2">
      <c r="B24" s="68" t="s">
        <v>105</v>
      </c>
      <c r="C24" s="32">
        <v>1535</v>
      </c>
      <c r="D24" s="32">
        <v>1398</v>
      </c>
      <c r="E24" s="32">
        <f t="shared" si="4"/>
        <v>-137</v>
      </c>
      <c r="F24" s="98">
        <f t="shared" si="5"/>
        <v>-8.9250814332247574E-2</v>
      </c>
    </row>
    <row r="25" spans="2:6" s="126" customFormat="1" ht="15" customHeight="1" x14ac:dyDescent="0.2">
      <c r="B25" s="68" t="s">
        <v>101</v>
      </c>
      <c r="C25" s="32">
        <v>3328</v>
      </c>
      <c r="D25" s="32">
        <v>3900</v>
      </c>
      <c r="E25" s="32">
        <f t="shared" si="4"/>
        <v>572</v>
      </c>
      <c r="F25" s="98">
        <f t="shared" si="5"/>
        <v>0.171875</v>
      </c>
    </row>
    <row r="26" spans="2:6" ht="15" customHeight="1" x14ac:dyDescent="0.2">
      <c r="B26" s="68" t="s">
        <v>107</v>
      </c>
      <c r="C26" s="32">
        <v>35351</v>
      </c>
      <c r="D26" s="32">
        <v>26855</v>
      </c>
      <c r="E26" s="32">
        <f t="shared" si="4"/>
        <v>-8496</v>
      </c>
      <c r="F26" s="98">
        <f t="shared" si="5"/>
        <v>-0.24033266385675089</v>
      </c>
    </row>
    <row r="27" spans="2:6" ht="15" customHeight="1" x14ac:dyDescent="0.2">
      <c r="B27" s="67" t="s">
        <v>106</v>
      </c>
      <c r="C27" s="32">
        <v>12171</v>
      </c>
      <c r="D27" s="32">
        <v>15798</v>
      </c>
      <c r="E27" s="32">
        <f t="shared" si="4"/>
        <v>3627</v>
      </c>
      <c r="F27" s="98">
        <f t="shared" si="5"/>
        <v>0.29800345082573321</v>
      </c>
    </row>
    <row r="28" spans="2:6" ht="15" customHeight="1" x14ac:dyDescent="0.2">
      <c r="B28" s="138" t="s">
        <v>111</v>
      </c>
      <c r="C28" s="135">
        <v>13047</v>
      </c>
      <c r="D28" s="135">
        <v>15159</v>
      </c>
      <c r="E28" s="135">
        <f t="shared" si="2"/>
        <v>2112</v>
      </c>
      <c r="F28" s="136">
        <f t="shared" ref="F28:F67" si="6">D28/C28-1</f>
        <v>0.1618762934007818</v>
      </c>
    </row>
    <row r="29" spans="2:6" ht="15" customHeight="1" x14ac:dyDescent="0.2">
      <c r="B29" s="68" t="s">
        <v>28</v>
      </c>
      <c r="C29" s="32">
        <v>1024</v>
      </c>
      <c r="D29" s="32">
        <v>1398</v>
      </c>
      <c r="E29" s="32">
        <f t="shared" ref="E29:E35" si="7">D29-C29</f>
        <v>374</v>
      </c>
      <c r="F29" s="98">
        <f t="shared" ref="F29:F35" si="8">D29/C29-1</f>
        <v>0.365234375</v>
      </c>
    </row>
    <row r="30" spans="2:6" ht="15" customHeight="1" x14ac:dyDescent="0.2">
      <c r="B30" s="68" t="s">
        <v>47</v>
      </c>
      <c r="C30" s="32">
        <v>891</v>
      </c>
      <c r="D30" s="32">
        <v>975</v>
      </c>
      <c r="E30" s="32">
        <f t="shared" si="7"/>
        <v>84</v>
      </c>
      <c r="F30" s="98">
        <f t="shared" si="8"/>
        <v>9.4276094276094291E-2</v>
      </c>
    </row>
    <row r="31" spans="2:6" ht="15" customHeight="1" x14ac:dyDescent="0.2">
      <c r="B31" s="68" t="s">
        <v>112</v>
      </c>
      <c r="C31" s="32">
        <v>143</v>
      </c>
      <c r="D31" s="32">
        <v>152</v>
      </c>
      <c r="E31" s="32">
        <f t="shared" si="7"/>
        <v>9</v>
      </c>
      <c r="F31" s="98">
        <f t="shared" si="8"/>
        <v>6.2937062937062915E-2</v>
      </c>
    </row>
    <row r="32" spans="2:6" ht="15" customHeight="1" x14ac:dyDescent="0.2">
      <c r="B32" s="68" t="s">
        <v>31</v>
      </c>
      <c r="C32" s="32">
        <v>819</v>
      </c>
      <c r="D32" s="32">
        <v>1052</v>
      </c>
      <c r="E32" s="32">
        <f t="shared" si="7"/>
        <v>233</v>
      </c>
      <c r="F32" s="98">
        <f t="shared" si="8"/>
        <v>0.28449328449328459</v>
      </c>
    </row>
    <row r="33" spans="2:6" ht="15" customHeight="1" x14ac:dyDescent="0.2">
      <c r="B33" s="68" t="s">
        <v>113</v>
      </c>
      <c r="C33" s="32">
        <v>1249</v>
      </c>
      <c r="D33" s="32">
        <v>1305</v>
      </c>
      <c r="E33" s="32">
        <f t="shared" si="7"/>
        <v>56</v>
      </c>
      <c r="F33" s="98">
        <f t="shared" si="8"/>
        <v>4.4835868694955927E-2</v>
      </c>
    </row>
    <row r="34" spans="2:6" ht="15" customHeight="1" x14ac:dyDescent="0.2">
      <c r="B34" s="67" t="s">
        <v>48</v>
      </c>
      <c r="C34" s="32">
        <v>1297</v>
      </c>
      <c r="D34" s="32">
        <v>1737</v>
      </c>
      <c r="E34" s="32">
        <f t="shared" si="7"/>
        <v>440</v>
      </c>
      <c r="F34" s="98">
        <f t="shared" si="8"/>
        <v>0.3392444101773322</v>
      </c>
    </row>
    <row r="35" spans="2:6" ht="15" customHeight="1" x14ac:dyDescent="0.2">
      <c r="B35" s="67" t="s">
        <v>26</v>
      </c>
      <c r="C35" s="32">
        <v>7624</v>
      </c>
      <c r="D35" s="32">
        <v>8540</v>
      </c>
      <c r="E35" s="32">
        <f t="shared" si="7"/>
        <v>916</v>
      </c>
      <c r="F35" s="98">
        <f t="shared" si="8"/>
        <v>0.12014690451206711</v>
      </c>
    </row>
    <row r="36" spans="2:6" ht="15" customHeight="1" x14ac:dyDescent="0.2">
      <c r="B36" s="138" t="s">
        <v>114</v>
      </c>
      <c r="C36" s="135">
        <v>14544</v>
      </c>
      <c r="D36" s="135">
        <v>17668</v>
      </c>
      <c r="E36" s="135">
        <f t="shared" si="2"/>
        <v>3124</v>
      </c>
      <c r="F36" s="136">
        <f t="shared" si="6"/>
        <v>0.21479647964796489</v>
      </c>
    </row>
    <row r="37" spans="2:6" ht="15" customHeight="1" x14ac:dyDescent="0.2">
      <c r="B37" s="114" t="s">
        <v>115</v>
      </c>
      <c r="C37" s="32">
        <v>137</v>
      </c>
      <c r="D37" s="32">
        <v>134</v>
      </c>
      <c r="E37" s="32">
        <f t="shared" ref="E37:E51" si="9">D37-C37</f>
        <v>-3</v>
      </c>
      <c r="F37" s="98">
        <f t="shared" ref="F37:F51" si="10">D37/C37-1</f>
        <v>-2.1897810218978075E-2</v>
      </c>
    </row>
    <row r="38" spans="2:6" ht="15" customHeight="1" x14ac:dyDescent="0.2">
      <c r="B38" s="114" t="s">
        <v>116</v>
      </c>
      <c r="C38" s="32">
        <v>14</v>
      </c>
      <c r="D38" s="32">
        <v>17</v>
      </c>
      <c r="E38" s="32">
        <f t="shared" si="9"/>
        <v>3</v>
      </c>
      <c r="F38" s="98">
        <f t="shared" si="10"/>
        <v>0.21428571428571419</v>
      </c>
    </row>
    <row r="39" spans="2:6" ht="12" x14ac:dyDescent="0.2">
      <c r="B39" s="114" t="s">
        <v>117</v>
      </c>
      <c r="C39" s="32">
        <v>135</v>
      </c>
      <c r="D39" s="32">
        <v>139</v>
      </c>
      <c r="E39" s="32">
        <f t="shared" si="9"/>
        <v>4</v>
      </c>
      <c r="F39" s="98">
        <f t="shared" si="10"/>
        <v>2.9629629629629672E-2</v>
      </c>
    </row>
    <row r="40" spans="2:6" ht="15" customHeight="1" x14ac:dyDescent="0.2">
      <c r="B40" s="67" t="s">
        <v>50</v>
      </c>
      <c r="C40" s="32">
        <v>400</v>
      </c>
      <c r="D40" s="32">
        <v>423</v>
      </c>
      <c r="E40" s="32">
        <f t="shared" si="9"/>
        <v>23</v>
      </c>
      <c r="F40" s="98">
        <f t="shared" si="10"/>
        <v>5.7500000000000107E-2</v>
      </c>
    </row>
    <row r="41" spans="2:6" ht="15" customHeight="1" x14ac:dyDescent="0.2">
      <c r="B41" s="67" t="s">
        <v>42</v>
      </c>
      <c r="C41" s="32">
        <v>4465</v>
      </c>
      <c r="D41" s="32">
        <v>5347</v>
      </c>
      <c r="E41" s="32">
        <f t="shared" si="9"/>
        <v>882</v>
      </c>
      <c r="F41" s="98">
        <f t="shared" si="10"/>
        <v>0.1975363941769317</v>
      </c>
    </row>
    <row r="42" spans="2:6" ht="15" customHeight="1" x14ac:dyDescent="0.2">
      <c r="B42" s="67" t="s">
        <v>118</v>
      </c>
      <c r="C42" s="32">
        <v>4</v>
      </c>
      <c r="D42" s="32">
        <v>0</v>
      </c>
      <c r="E42" s="32">
        <f t="shared" si="9"/>
        <v>-4</v>
      </c>
      <c r="F42" s="98">
        <f t="shared" si="10"/>
        <v>-1</v>
      </c>
    </row>
    <row r="43" spans="2:6" ht="15" customHeight="1" x14ac:dyDescent="0.2">
      <c r="B43" s="57" t="s">
        <v>32</v>
      </c>
      <c r="C43" s="32">
        <v>3608</v>
      </c>
      <c r="D43" s="32">
        <v>4926</v>
      </c>
      <c r="E43" s="32">
        <f t="shared" si="9"/>
        <v>1318</v>
      </c>
      <c r="F43" s="98">
        <f t="shared" si="10"/>
        <v>0.36529933481152987</v>
      </c>
    </row>
    <row r="44" spans="2:6" ht="15" customHeight="1" x14ac:dyDescent="0.2">
      <c r="B44" s="57" t="s">
        <v>300</v>
      </c>
      <c r="C44" s="32">
        <v>235</v>
      </c>
      <c r="D44" s="32">
        <v>215</v>
      </c>
      <c r="E44" s="32">
        <f t="shared" si="9"/>
        <v>-20</v>
      </c>
      <c r="F44" s="98">
        <f t="shared" si="10"/>
        <v>-8.5106382978723416E-2</v>
      </c>
    </row>
    <row r="45" spans="2:6" ht="12" x14ac:dyDescent="0.2">
      <c r="B45" s="57" t="s">
        <v>37</v>
      </c>
      <c r="C45" s="32">
        <v>96</v>
      </c>
      <c r="D45" s="32">
        <v>160</v>
      </c>
      <c r="E45" s="32">
        <f t="shared" si="9"/>
        <v>64</v>
      </c>
      <c r="F45" s="98">
        <f t="shared" si="10"/>
        <v>0.66666666666666674</v>
      </c>
    </row>
    <row r="46" spans="2:6" ht="12" x14ac:dyDescent="0.2">
      <c r="B46" s="67" t="s">
        <v>119</v>
      </c>
      <c r="C46" s="32">
        <v>96</v>
      </c>
      <c r="D46" s="32">
        <v>88</v>
      </c>
      <c r="E46" s="32">
        <f t="shared" si="9"/>
        <v>-8</v>
      </c>
      <c r="F46" s="98">
        <f t="shared" si="10"/>
        <v>-8.333333333333337E-2</v>
      </c>
    </row>
    <row r="47" spans="2:6" ht="12" x14ac:dyDescent="0.2">
      <c r="B47" s="57" t="s">
        <v>40</v>
      </c>
      <c r="C47" s="32">
        <v>891</v>
      </c>
      <c r="D47" s="32">
        <v>1080</v>
      </c>
      <c r="E47" s="32">
        <f t="shared" si="9"/>
        <v>189</v>
      </c>
      <c r="F47" s="98">
        <f t="shared" si="10"/>
        <v>0.21212121212121215</v>
      </c>
    </row>
    <row r="48" spans="2:6" ht="12" x14ac:dyDescent="0.2">
      <c r="B48" s="57" t="s">
        <v>120</v>
      </c>
      <c r="C48" s="32">
        <v>10</v>
      </c>
      <c r="D48" s="32">
        <v>2</v>
      </c>
      <c r="E48" s="32">
        <f t="shared" si="9"/>
        <v>-8</v>
      </c>
      <c r="F48" s="98">
        <f t="shared" si="10"/>
        <v>-0.8</v>
      </c>
    </row>
    <row r="49" spans="1:6" ht="15" customHeight="1" x14ac:dyDescent="0.2">
      <c r="B49" s="57" t="s">
        <v>121</v>
      </c>
      <c r="C49" s="32">
        <v>763</v>
      </c>
      <c r="D49" s="32">
        <v>1135</v>
      </c>
      <c r="E49" s="32">
        <f t="shared" si="9"/>
        <v>372</v>
      </c>
      <c r="F49" s="98">
        <f t="shared" si="10"/>
        <v>0.48754914809960681</v>
      </c>
    </row>
    <row r="50" spans="1:6" ht="15" customHeight="1" x14ac:dyDescent="0.2">
      <c r="B50" s="57" t="s">
        <v>45</v>
      </c>
      <c r="C50" s="32">
        <v>555</v>
      </c>
      <c r="D50" s="32">
        <v>763</v>
      </c>
      <c r="E50" s="32">
        <f t="shared" si="9"/>
        <v>208</v>
      </c>
      <c r="F50" s="98">
        <f t="shared" si="10"/>
        <v>0.37477477477477472</v>
      </c>
    </row>
    <row r="51" spans="1:6" ht="15" customHeight="1" x14ac:dyDescent="0.2">
      <c r="B51" s="67" t="s">
        <v>29</v>
      </c>
      <c r="C51" s="32">
        <v>3135</v>
      </c>
      <c r="D51" s="32">
        <v>3239</v>
      </c>
      <c r="E51" s="32">
        <f t="shared" si="9"/>
        <v>104</v>
      </c>
      <c r="F51" s="98">
        <f t="shared" si="10"/>
        <v>3.3173843700159411E-2</v>
      </c>
    </row>
    <row r="52" spans="1:6" ht="15" customHeight="1" x14ac:dyDescent="0.2">
      <c r="B52" s="138" t="s">
        <v>122</v>
      </c>
      <c r="C52" s="135">
        <v>32314</v>
      </c>
      <c r="D52" s="135">
        <v>38057</v>
      </c>
      <c r="E52" s="135">
        <f t="shared" si="2"/>
        <v>5743</v>
      </c>
      <c r="F52" s="136">
        <f t="shared" si="6"/>
        <v>0.17772482515318444</v>
      </c>
    </row>
    <row r="53" spans="1:6" ht="15" customHeight="1" x14ac:dyDescent="0.2">
      <c r="A53" s="8"/>
      <c r="B53" s="114" t="s">
        <v>23</v>
      </c>
      <c r="C53" s="32">
        <v>1983</v>
      </c>
      <c r="D53" s="32">
        <v>2271</v>
      </c>
      <c r="E53" s="32">
        <f t="shared" ref="E53:E61" si="11">D53-C53</f>
        <v>288</v>
      </c>
      <c r="F53" s="98">
        <f t="shared" ref="F53:F61" si="12">D53/C53-1</f>
        <v>0.14523449319213322</v>
      </c>
    </row>
    <row r="54" spans="1:6" ht="15" customHeight="1" x14ac:dyDescent="0.2">
      <c r="A54" s="8"/>
      <c r="B54" s="114" t="s">
        <v>24</v>
      </c>
      <c r="C54" s="32">
        <v>1649</v>
      </c>
      <c r="D54" s="32">
        <v>2063</v>
      </c>
      <c r="E54" s="32">
        <f t="shared" si="11"/>
        <v>414</v>
      </c>
      <c r="F54" s="98">
        <f t="shared" si="12"/>
        <v>0.25106124924196482</v>
      </c>
    </row>
    <row r="55" spans="1:6" ht="15" customHeight="1" x14ac:dyDescent="0.2">
      <c r="A55" s="8"/>
      <c r="B55" s="57" t="s">
        <v>43</v>
      </c>
      <c r="C55" s="32">
        <v>5734</v>
      </c>
      <c r="D55" s="32">
        <v>6793</v>
      </c>
      <c r="E55" s="32">
        <f t="shared" si="11"/>
        <v>1059</v>
      </c>
      <c r="F55" s="98">
        <f t="shared" si="12"/>
        <v>0.18468782699686082</v>
      </c>
    </row>
    <row r="56" spans="1:6" ht="12.75" x14ac:dyDescent="0.2">
      <c r="A56" s="8"/>
      <c r="B56" s="57" t="s">
        <v>27</v>
      </c>
      <c r="C56" s="32">
        <v>17591</v>
      </c>
      <c r="D56" s="32">
        <v>20091</v>
      </c>
      <c r="E56" s="32">
        <f t="shared" si="11"/>
        <v>2500</v>
      </c>
      <c r="F56" s="98">
        <f t="shared" si="12"/>
        <v>0.14211812858848272</v>
      </c>
    </row>
    <row r="57" spans="1:6" ht="12.75" x14ac:dyDescent="0.2">
      <c r="A57" s="8"/>
      <c r="B57" s="57" t="s">
        <v>123</v>
      </c>
      <c r="C57" s="32">
        <v>5</v>
      </c>
      <c r="D57" s="32">
        <v>9</v>
      </c>
      <c r="E57" s="32">
        <f t="shared" si="11"/>
        <v>4</v>
      </c>
      <c r="F57" s="98">
        <f t="shared" si="12"/>
        <v>0.8</v>
      </c>
    </row>
    <row r="58" spans="1:6" ht="12.75" x14ac:dyDescent="0.2">
      <c r="A58" s="8"/>
      <c r="B58" s="57" t="s">
        <v>36</v>
      </c>
      <c r="C58" s="32">
        <v>103</v>
      </c>
      <c r="D58" s="32">
        <v>161</v>
      </c>
      <c r="E58" s="32">
        <f t="shared" si="11"/>
        <v>58</v>
      </c>
      <c r="F58" s="98">
        <f t="shared" si="12"/>
        <v>0.56310679611650483</v>
      </c>
    </row>
    <row r="59" spans="1:6" ht="12" customHeight="1" x14ac:dyDescent="0.2">
      <c r="A59" s="8"/>
      <c r="B59" s="67" t="s">
        <v>124</v>
      </c>
      <c r="C59" s="32">
        <v>4</v>
      </c>
      <c r="D59" s="32">
        <v>0</v>
      </c>
      <c r="E59" s="32">
        <f t="shared" si="11"/>
        <v>-4</v>
      </c>
      <c r="F59" s="98">
        <f t="shared" si="12"/>
        <v>-1</v>
      </c>
    </row>
    <row r="60" spans="1:6" ht="15" customHeight="1" x14ac:dyDescent="0.2">
      <c r="A60" s="8"/>
      <c r="B60" s="57" t="s">
        <v>38</v>
      </c>
      <c r="C60" s="32">
        <v>3599</v>
      </c>
      <c r="D60" s="32">
        <v>4625</v>
      </c>
      <c r="E60" s="32">
        <f t="shared" si="11"/>
        <v>1026</v>
      </c>
      <c r="F60" s="98">
        <f t="shared" si="12"/>
        <v>0.28507918866351756</v>
      </c>
    </row>
    <row r="61" spans="1:6" ht="15" customHeight="1" x14ac:dyDescent="0.2">
      <c r="A61" s="8"/>
      <c r="B61" s="67" t="s">
        <v>125</v>
      </c>
      <c r="C61" s="32">
        <v>1646</v>
      </c>
      <c r="D61" s="32">
        <v>2044</v>
      </c>
      <c r="E61" s="32">
        <f t="shared" si="11"/>
        <v>398</v>
      </c>
      <c r="F61" s="98">
        <f t="shared" si="12"/>
        <v>0.24179829890643978</v>
      </c>
    </row>
    <row r="62" spans="1:6" ht="15" customHeight="1" x14ac:dyDescent="0.2">
      <c r="B62" s="138" t="s">
        <v>126</v>
      </c>
      <c r="C62" s="135">
        <v>428629</v>
      </c>
      <c r="D62" s="135">
        <v>449763</v>
      </c>
      <c r="E62" s="135">
        <f t="shared" si="2"/>
        <v>21134</v>
      </c>
      <c r="F62" s="136">
        <f t="shared" si="6"/>
        <v>4.9306043221527318E-2</v>
      </c>
    </row>
    <row r="63" spans="1:6" ht="15" customHeight="1" x14ac:dyDescent="0.2">
      <c r="B63" s="67" t="s">
        <v>33</v>
      </c>
      <c r="C63" s="32">
        <v>751</v>
      </c>
      <c r="D63" s="32">
        <v>944</v>
      </c>
      <c r="E63" s="32">
        <f>D63-C63</f>
        <v>193</v>
      </c>
      <c r="F63" s="98">
        <f>D63/C63-1</f>
        <v>0.25699067909454065</v>
      </c>
    </row>
    <row r="64" spans="1:6" ht="15" customHeight="1" x14ac:dyDescent="0.2">
      <c r="B64" s="67" t="s">
        <v>127</v>
      </c>
      <c r="C64" s="32">
        <v>61742</v>
      </c>
      <c r="D64" s="32">
        <v>79424</v>
      </c>
      <c r="E64" s="32">
        <f>D64-C64</f>
        <v>17682</v>
      </c>
      <c r="F64" s="98">
        <f>D64/C64-1</f>
        <v>0.28638528068413716</v>
      </c>
    </row>
    <row r="65" spans="1:6" ht="15" customHeight="1" x14ac:dyDescent="0.2">
      <c r="B65" s="67" t="s">
        <v>301</v>
      </c>
      <c r="C65" s="32">
        <v>366136</v>
      </c>
      <c r="D65" s="32">
        <v>369395</v>
      </c>
      <c r="E65" s="32">
        <f>D65-C65</f>
        <v>3259</v>
      </c>
      <c r="F65" s="98">
        <f>D65/C65-1</f>
        <v>8.9010640854765288E-3</v>
      </c>
    </row>
    <row r="66" spans="1:6" ht="15" customHeight="1" x14ac:dyDescent="0.2">
      <c r="B66" s="115" t="s">
        <v>17</v>
      </c>
      <c r="C66" s="44">
        <v>15263</v>
      </c>
      <c r="D66" s="44">
        <v>18397</v>
      </c>
      <c r="E66" s="44">
        <f t="shared" si="2"/>
        <v>3134</v>
      </c>
      <c r="F66" s="99">
        <f t="shared" si="6"/>
        <v>0.20533315861888224</v>
      </c>
    </row>
    <row r="67" spans="1:6" x14ac:dyDescent="0.2">
      <c r="B67" s="138" t="s">
        <v>128</v>
      </c>
      <c r="C67" s="45">
        <v>262</v>
      </c>
      <c r="D67" s="135">
        <v>332</v>
      </c>
      <c r="E67" s="135">
        <f t="shared" si="2"/>
        <v>70</v>
      </c>
      <c r="F67" s="136">
        <f t="shared" si="6"/>
        <v>0.26717557251908386</v>
      </c>
    </row>
    <row r="68" spans="1:6" ht="12.75" x14ac:dyDescent="0.2">
      <c r="A68" s="8"/>
      <c r="B68" s="116" t="s">
        <v>129</v>
      </c>
      <c r="C68" s="32">
        <v>0</v>
      </c>
      <c r="D68" s="32">
        <v>0</v>
      </c>
      <c r="E68" s="32">
        <f t="shared" si="2"/>
        <v>0</v>
      </c>
      <c r="F68" s="98"/>
    </row>
    <row r="69" spans="1:6" ht="15" customHeight="1" x14ac:dyDescent="0.2">
      <c r="A69" s="8"/>
      <c r="B69" s="117" t="s">
        <v>130</v>
      </c>
      <c r="C69" s="32">
        <v>14</v>
      </c>
      <c r="D69" s="32">
        <v>12</v>
      </c>
      <c r="E69" s="32">
        <f t="shared" ref="E69:E87" si="13">D69-C69</f>
        <v>-2</v>
      </c>
      <c r="F69" s="98">
        <f>D69/C69-1</f>
        <v>-0.1428571428571429</v>
      </c>
    </row>
    <row r="70" spans="1:6" ht="12.75" x14ac:dyDescent="0.2">
      <c r="A70" s="8"/>
      <c r="B70" s="117" t="s">
        <v>132</v>
      </c>
      <c r="C70" s="32">
        <v>5</v>
      </c>
      <c r="D70" s="32">
        <v>1</v>
      </c>
      <c r="E70" s="32">
        <f t="shared" si="13"/>
        <v>-4</v>
      </c>
      <c r="F70" s="98">
        <f>D70/C70-1</f>
        <v>-0.8</v>
      </c>
    </row>
    <row r="71" spans="1:6" ht="12.75" x14ac:dyDescent="0.2">
      <c r="A71" s="8"/>
      <c r="B71" s="117" t="s">
        <v>131</v>
      </c>
      <c r="C71" s="32">
        <v>2</v>
      </c>
      <c r="D71" s="32">
        <v>1</v>
      </c>
      <c r="E71" s="32">
        <f t="shared" si="13"/>
        <v>-1</v>
      </c>
      <c r="F71" s="98">
        <f>D71/C71-1</f>
        <v>-0.5</v>
      </c>
    </row>
    <row r="72" spans="1:6" ht="12.75" x14ac:dyDescent="0.2">
      <c r="A72" s="8"/>
      <c r="B72" s="69" t="s">
        <v>137</v>
      </c>
      <c r="C72" s="32">
        <v>0</v>
      </c>
      <c r="D72" s="32">
        <v>0</v>
      </c>
      <c r="E72" s="32">
        <f t="shared" si="13"/>
        <v>0</v>
      </c>
      <c r="F72" s="98"/>
    </row>
    <row r="73" spans="1:6" ht="15" customHeight="1" x14ac:dyDescent="0.2">
      <c r="A73" s="8"/>
      <c r="B73" s="117" t="s">
        <v>139</v>
      </c>
      <c r="C73" s="32">
        <v>0</v>
      </c>
      <c r="D73" s="32">
        <v>0</v>
      </c>
      <c r="E73" s="32">
        <f t="shared" si="13"/>
        <v>0</v>
      </c>
      <c r="F73" s="98"/>
    </row>
    <row r="74" spans="1:6" ht="15" customHeight="1" x14ac:dyDescent="0.2">
      <c r="A74" s="8"/>
      <c r="B74" s="117" t="s">
        <v>140</v>
      </c>
      <c r="C74" s="32">
        <v>37</v>
      </c>
      <c r="D74" s="32">
        <v>47</v>
      </c>
      <c r="E74" s="32">
        <f t="shared" si="13"/>
        <v>10</v>
      </c>
      <c r="F74" s="98">
        <f t="shared" ref="F74:F80" si="14">D74/C74-1</f>
        <v>0.27027027027027017</v>
      </c>
    </row>
    <row r="75" spans="1:6" ht="12.75" x14ac:dyDescent="0.2">
      <c r="A75" s="8"/>
      <c r="B75" s="117" t="s">
        <v>134</v>
      </c>
      <c r="C75" s="32">
        <v>64</v>
      </c>
      <c r="D75" s="32">
        <v>104</v>
      </c>
      <c r="E75" s="32">
        <f t="shared" si="13"/>
        <v>40</v>
      </c>
      <c r="F75" s="98">
        <f t="shared" si="14"/>
        <v>0.625</v>
      </c>
    </row>
    <row r="76" spans="1:6" ht="16.5" customHeight="1" x14ac:dyDescent="0.2">
      <c r="A76" s="8"/>
      <c r="B76" s="116" t="s">
        <v>135</v>
      </c>
      <c r="C76" s="32">
        <v>27</v>
      </c>
      <c r="D76" s="32">
        <v>19</v>
      </c>
      <c r="E76" s="32">
        <f t="shared" si="13"/>
        <v>-8</v>
      </c>
      <c r="F76" s="98">
        <f t="shared" si="14"/>
        <v>-0.29629629629629628</v>
      </c>
    </row>
    <row r="77" spans="1:6" ht="15" customHeight="1" x14ac:dyDescent="0.2">
      <c r="A77" s="8"/>
      <c r="B77" s="117" t="s">
        <v>144</v>
      </c>
      <c r="C77" s="32">
        <v>66</v>
      </c>
      <c r="D77" s="32">
        <v>87</v>
      </c>
      <c r="E77" s="32">
        <f t="shared" si="13"/>
        <v>21</v>
      </c>
      <c r="F77" s="98">
        <f t="shared" si="14"/>
        <v>0.31818181818181812</v>
      </c>
    </row>
    <row r="78" spans="1:6" ht="14.25" customHeight="1" x14ac:dyDescent="0.2">
      <c r="A78" s="8"/>
      <c r="B78" s="117" t="s">
        <v>133</v>
      </c>
      <c r="C78" s="32">
        <v>8</v>
      </c>
      <c r="D78" s="32">
        <v>25</v>
      </c>
      <c r="E78" s="32">
        <f t="shared" si="13"/>
        <v>17</v>
      </c>
      <c r="F78" s="98">
        <f t="shared" si="14"/>
        <v>2.125</v>
      </c>
    </row>
    <row r="79" spans="1:6" ht="12.75" x14ac:dyDescent="0.2">
      <c r="A79" s="8"/>
      <c r="B79" s="117" t="s">
        <v>148</v>
      </c>
      <c r="C79" s="32">
        <v>5</v>
      </c>
      <c r="D79" s="32">
        <v>4</v>
      </c>
      <c r="E79" s="32">
        <f t="shared" si="13"/>
        <v>-1</v>
      </c>
      <c r="F79" s="98">
        <f t="shared" si="14"/>
        <v>-0.19999999999999996</v>
      </c>
    </row>
    <row r="80" spans="1:6" ht="12.75" x14ac:dyDescent="0.2">
      <c r="A80" s="8"/>
      <c r="B80" s="117" t="s">
        <v>138</v>
      </c>
      <c r="C80" s="32">
        <v>17</v>
      </c>
      <c r="D80" s="32">
        <v>7</v>
      </c>
      <c r="E80" s="32">
        <f t="shared" si="13"/>
        <v>-10</v>
      </c>
      <c r="F80" s="98">
        <f t="shared" si="14"/>
        <v>-0.58823529411764708</v>
      </c>
    </row>
    <row r="81" spans="1:6" ht="12.75" x14ac:dyDescent="0.2">
      <c r="A81" s="8"/>
      <c r="B81" s="117" t="s">
        <v>141</v>
      </c>
      <c r="C81" s="32">
        <v>0</v>
      </c>
      <c r="D81" s="32">
        <v>0</v>
      </c>
      <c r="E81" s="32">
        <f t="shared" si="13"/>
        <v>0</v>
      </c>
      <c r="F81" s="98"/>
    </row>
    <row r="82" spans="1:6" ht="12.75" x14ac:dyDescent="0.2">
      <c r="A82" s="8"/>
      <c r="B82" s="117" t="s">
        <v>142</v>
      </c>
      <c r="C82" s="32">
        <v>0</v>
      </c>
      <c r="D82" s="32">
        <v>0</v>
      </c>
      <c r="E82" s="32">
        <f t="shared" si="13"/>
        <v>0</v>
      </c>
      <c r="F82" s="98"/>
    </row>
    <row r="83" spans="1:6" ht="12.75" x14ac:dyDescent="0.2">
      <c r="A83" s="8"/>
      <c r="B83" s="117" t="s">
        <v>145</v>
      </c>
      <c r="C83" s="32">
        <v>11</v>
      </c>
      <c r="D83" s="32">
        <v>12</v>
      </c>
      <c r="E83" s="32">
        <f t="shared" si="13"/>
        <v>1</v>
      </c>
      <c r="F83" s="98">
        <f>D83/C83-1</f>
        <v>9.0909090909090828E-2</v>
      </c>
    </row>
    <row r="84" spans="1:6" ht="15" customHeight="1" x14ac:dyDescent="0.2">
      <c r="A84" s="8"/>
      <c r="B84" s="117" t="s">
        <v>143</v>
      </c>
      <c r="C84" s="32">
        <v>0</v>
      </c>
      <c r="D84" s="32">
        <v>0</v>
      </c>
      <c r="E84" s="32">
        <f t="shared" si="13"/>
        <v>0</v>
      </c>
      <c r="F84" s="98"/>
    </row>
    <row r="85" spans="1:6" ht="15" customHeight="1" x14ac:dyDescent="0.2">
      <c r="A85" s="8"/>
      <c r="B85" s="117" t="s">
        <v>147</v>
      </c>
      <c r="C85" s="32">
        <v>6</v>
      </c>
      <c r="D85" s="32">
        <v>13</v>
      </c>
      <c r="E85" s="32">
        <f t="shared" si="13"/>
        <v>7</v>
      </c>
      <c r="F85" s="98">
        <f>D85/C85-1</f>
        <v>1.1666666666666665</v>
      </c>
    </row>
    <row r="86" spans="1:6" ht="15" customHeight="1" x14ac:dyDescent="0.2">
      <c r="A86" s="8"/>
      <c r="B86" s="117" t="s">
        <v>146</v>
      </c>
      <c r="C86" s="32">
        <v>0</v>
      </c>
      <c r="D86" s="32">
        <v>0</v>
      </c>
      <c r="E86" s="32">
        <f t="shared" si="13"/>
        <v>0</v>
      </c>
      <c r="F86" s="98"/>
    </row>
    <row r="87" spans="1:6" ht="15" customHeight="1" x14ac:dyDescent="0.2">
      <c r="A87" s="8"/>
      <c r="B87" s="69" t="s">
        <v>136</v>
      </c>
      <c r="C87" s="32">
        <v>0</v>
      </c>
      <c r="D87" s="32">
        <v>0</v>
      </c>
      <c r="E87" s="32">
        <f t="shared" si="13"/>
        <v>0</v>
      </c>
      <c r="F87" s="98"/>
    </row>
    <row r="88" spans="1:6" ht="15" customHeight="1" x14ac:dyDescent="0.2">
      <c r="B88" s="138" t="s">
        <v>149</v>
      </c>
      <c r="C88" s="135">
        <v>106</v>
      </c>
      <c r="D88" s="135">
        <v>189</v>
      </c>
      <c r="E88" s="135">
        <f t="shared" ref="E88:E123" si="15">D88-C88</f>
        <v>83</v>
      </c>
      <c r="F88" s="136">
        <f t="shared" ref="F88:F149" si="16">D88/C88-1</f>
        <v>0.78301886792452824</v>
      </c>
    </row>
    <row r="89" spans="1:6" ht="15" customHeight="1" x14ac:dyDescent="0.2">
      <c r="B89" s="117" t="s">
        <v>150</v>
      </c>
      <c r="C89" s="32">
        <v>4</v>
      </c>
      <c r="D89" s="32">
        <v>7</v>
      </c>
      <c r="E89" s="32">
        <f t="shared" ref="E89:E95" si="17">D89-C89</f>
        <v>3</v>
      </c>
      <c r="F89" s="98">
        <f t="shared" ref="F89:F95" si="18">D89/C89-1</f>
        <v>0.75</v>
      </c>
    </row>
    <row r="90" spans="1:6" ht="15" customHeight="1" x14ac:dyDescent="0.2">
      <c r="B90" s="117" t="s">
        <v>152</v>
      </c>
      <c r="C90" s="32">
        <v>49</v>
      </c>
      <c r="D90" s="32">
        <v>106</v>
      </c>
      <c r="E90" s="32">
        <f t="shared" si="17"/>
        <v>57</v>
      </c>
      <c r="F90" s="98">
        <f t="shared" si="18"/>
        <v>1.1632653061224492</v>
      </c>
    </row>
    <row r="91" spans="1:6" ht="12" x14ac:dyDescent="0.2">
      <c r="B91" s="117" t="s">
        <v>155</v>
      </c>
      <c r="C91" s="32">
        <v>14</v>
      </c>
      <c r="D91" s="32">
        <v>21</v>
      </c>
      <c r="E91" s="32">
        <f t="shared" si="17"/>
        <v>7</v>
      </c>
      <c r="F91" s="98">
        <f t="shared" si="18"/>
        <v>0.5</v>
      </c>
    </row>
    <row r="92" spans="1:6" ht="15" customHeight="1" x14ac:dyDescent="0.2">
      <c r="B92" s="117" t="s">
        <v>151</v>
      </c>
      <c r="C92" s="32">
        <v>5</v>
      </c>
      <c r="D92" s="32">
        <v>11</v>
      </c>
      <c r="E92" s="32">
        <f t="shared" si="17"/>
        <v>6</v>
      </c>
      <c r="F92" s="98">
        <f t="shared" si="18"/>
        <v>1.2000000000000002</v>
      </c>
    </row>
    <row r="93" spans="1:6" ht="12" x14ac:dyDescent="0.2">
      <c r="B93" s="117" t="s">
        <v>156</v>
      </c>
      <c r="C93" s="32">
        <v>14</v>
      </c>
      <c r="D93" s="32">
        <v>13</v>
      </c>
      <c r="E93" s="32">
        <f t="shared" si="17"/>
        <v>-1</v>
      </c>
      <c r="F93" s="98">
        <f t="shared" si="18"/>
        <v>-7.1428571428571397E-2</v>
      </c>
    </row>
    <row r="94" spans="1:6" ht="15" customHeight="1" x14ac:dyDescent="0.2">
      <c r="B94" s="117" t="s">
        <v>153</v>
      </c>
      <c r="C94" s="32">
        <v>2</v>
      </c>
      <c r="D94" s="32">
        <v>4</v>
      </c>
      <c r="E94" s="32">
        <f t="shared" si="17"/>
        <v>2</v>
      </c>
      <c r="F94" s="98">
        <f t="shared" si="18"/>
        <v>1</v>
      </c>
    </row>
    <row r="95" spans="1:6" ht="15" customHeight="1" x14ac:dyDescent="0.2">
      <c r="B95" s="117" t="s">
        <v>154</v>
      </c>
      <c r="C95" s="32">
        <v>18</v>
      </c>
      <c r="D95" s="32">
        <v>27</v>
      </c>
      <c r="E95" s="32">
        <f t="shared" si="17"/>
        <v>9</v>
      </c>
      <c r="F95" s="98">
        <f t="shared" si="18"/>
        <v>0.5</v>
      </c>
    </row>
    <row r="96" spans="1:6" ht="15" customHeight="1" x14ac:dyDescent="0.2">
      <c r="A96" s="9"/>
      <c r="B96" s="138" t="s">
        <v>157</v>
      </c>
      <c r="C96" s="135">
        <v>13711</v>
      </c>
      <c r="D96" s="135">
        <v>16057</v>
      </c>
      <c r="E96" s="135">
        <f t="shared" si="15"/>
        <v>2346</v>
      </c>
      <c r="F96" s="136">
        <f t="shared" si="16"/>
        <v>0.17110349354532861</v>
      </c>
    </row>
    <row r="97" spans="2:6" ht="15" customHeight="1" x14ac:dyDescent="0.2">
      <c r="B97" s="57" t="s">
        <v>159</v>
      </c>
      <c r="C97" s="32">
        <v>1901</v>
      </c>
      <c r="D97" s="32">
        <v>2199</v>
      </c>
      <c r="E97" s="32">
        <f>D97-C97</f>
        <v>298</v>
      </c>
      <c r="F97" s="98">
        <f>D97/C97-1</f>
        <v>0.15675960021041546</v>
      </c>
    </row>
    <row r="98" spans="2:6" ht="15" customHeight="1" x14ac:dyDescent="0.2">
      <c r="B98" s="57" t="s">
        <v>160</v>
      </c>
      <c r="C98" s="32">
        <v>254</v>
      </c>
      <c r="D98" s="32">
        <v>309</v>
      </c>
      <c r="E98" s="32">
        <f>D98-C98</f>
        <v>55</v>
      </c>
      <c r="F98" s="98">
        <f>D98/C98-1</f>
        <v>0.2165354330708662</v>
      </c>
    </row>
    <row r="99" spans="2:6" ht="15" customHeight="1" x14ac:dyDescent="0.2">
      <c r="B99" s="57" t="s">
        <v>158</v>
      </c>
      <c r="C99" s="32">
        <v>11556</v>
      </c>
      <c r="D99" s="32">
        <v>13549</v>
      </c>
      <c r="E99" s="32">
        <f>D99-C99</f>
        <v>1993</v>
      </c>
      <c r="F99" s="98">
        <f>D99/C99-1</f>
        <v>0.17246452059536166</v>
      </c>
    </row>
    <row r="100" spans="2:6" ht="15" customHeight="1" x14ac:dyDescent="0.2">
      <c r="B100" s="138" t="s">
        <v>161</v>
      </c>
      <c r="C100" s="135">
        <v>1184</v>
      </c>
      <c r="D100" s="135">
        <v>1819</v>
      </c>
      <c r="E100" s="135">
        <f t="shared" si="15"/>
        <v>635</v>
      </c>
      <c r="F100" s="136">
        <f t="shared" si="16"/>
        <v>0.53631756756756754</v>
      </c>
    </row>
    <row r="101" spans="2:6" ht="15" customHeight="1" x14ac:dyDescent="0.2">
      <c r="B101" s="114" t="s">
        <v>162</v>
      </c>
      <c r="C101" s="32">
        <v>231</v>
      </c>
      <c r="D101" s="32">
        <v>321</v>
      </c>
      <c r="E101" s="32">
        <f t="shared" ref="E101:E113" si="19">D101-C101</f>
        <v>90</v>
      </c>
      <c r="F101" s="98">
        <f t="shared" ref="F101:F106" si="20">D101/C101-1</f>
        <v>0.38961038961038952</v>
      </c>
    </row>
    <row r="102" spans="2:6" ht="15" customHeight="1" x14ac:dyDescent="0.2">
      <c r="B102" s="114" t="s">
        <v>163</v>
      </c>
      <c r="C102" s="32">
        <v>7</v>
      </c>
      <c r="D102" s="32">
        <v>13</v>
      </c>
      <c r="E102" s="32">
        <f t="shared" si="19"/>
        <v>6</v>
      </c>
      <c r="F102" s="98">
        <f t="shared" si="20"/>
        <v>0.85714285714285721</v>
      </c>
    </row>
    <row r="103" spans="2:6" ht="15" customHeight="1" x14ac:dyDescent="0.2">
      <c r="B103" s="114" t="s">
        <v>164</v>
      </c>
      <c r="C103" s="32">
        <v>489</v>
      </c>
      <c r="D103" s="32">
        <v>867</v>
      </c>
      <c r="E103" s="32">
        <f t="shared" si="19"/>
        <v>378</v>
      </c>
      <c r="F103" s="98">
        <f t="shared" si="20"/>
        <v>0.77300613496932513</v>
      </c>
    </row>
    <row r="104" spans="2:6" ht="15" customHeight="1" x14ac:dyDescent="0.2">
      <c r="B104" s="114" t="s">
        <v>174</v>
      </c>
      <c r="C104" s="32">
        <v>62</v>
      </c>
      <c r="D104" s="32">
        <v>118</v>
      </c>
      <c r="E104" s="32">
        <f t="shared" si="19"/>
        <v>56</v>
      </c>
      <c r="F104" s="98">
        <f t="shared" si="20"/>
        <v>0.90322580645161299</v>
      </c>
    </row>
    <row r="105" spans="2:6" ht="15" customHeight="1" x14ac:dyDescent="0.2">
      <c r="B105" s="114" t="s">
        <v>168</v>
      </c>
      <c r="C105" s="32">
        <v>206</v>
      </c>
      <c r="D105" s="32">
        <v>242</v>
      </c>
      <c r="E105" s="32">
        <f t="shared" si="19"/>
        <v>36</v>
      </c>
      <c r="F105" s="98">
        <f t="shared" si="20"/>
        <v>0.17475728155339798</v>
      </c>
    </row>
    <row r="106" spans="2:6" ht="12" x14ac:dyDescent="0.2">
      <c r="B106" s="114" t="s">
        <v>166</v>
      </c>
      <c r="C106" s="32">
        <v>55</v>
      </c>
      <c r="D106" s="32">
        <v>90</v>
      </c>
      <c r="E106" s="32">
        <f t="shared" si="19"/>
        <v>35</v>
      </c>
      <c r="F106" s="98">
        <f t="shared" si="20"/>
        <v>0.63636363636363646</v>
      </c>
    </row>
    <row r="107" spans="2:6" ht="15" customHeight="1" x14ac:dyDescent="0.2">
      <c r="B107" s="117" t="s">
        <v>171</v>
      </c>
      <c r="C107" s="32">
        <v>0</v>
      </c>
      <c r="D107" s="32">
        <v>0</v>
      </c>
      <c r="E107" s="32">
        <f t="shared" si="19"/>
        <v>0</v>
      </c>
      <c r="F107" s="98"/>
    </row>
    <row r="108" spans="2:6" ht="15" customHeight="1" x14ac:dyDescent="0.2">
      <c r="B108" s="114" t="s">
        <v>165</v>
      </c>
      <c r="C108" s="32">
        <v>2</v>
      </c>
      <c r="D108" s="32">
        <v>0</v>
      </c>
      <c r="E108" s="32">
        <f t="shared" si="19"/>
        <v>-2</v>
      </c>
      <c r="F108" s="98">
        <f>D108/C108-1</f>
        <v>-1</v>
      </c>
    </row>
    <row r="109" spans="2:6" ht="15" customHeight="1" x14ac:dyDescent="0.2">
      <c r="B109" s="114" t="s">
        <v>169</v>
      </c>
      <c r="C109" s="32">
        <v>12</v>
      </c>
      <c r="D109" s="32">
        <v>13</v>
      </c>
      <c r="E109" s="32">
        <f t="shared" si="19"/>
        <v>1</v>
      </c>
      <c r="F109" s="98">
        <f>D109/C109-1</f>
        <v>8.3333333333333259E-2</v>
      </c>
    </row>
    <row r="110" spans="2:6" ht="15" customHeight="1" x14ac:dyDescent="0.2">
      <c r="B110" s="114" t="s">
        <v>170</v>
      </c>
      <c r="C110" s="32">
        <v>49</v>
      </c>
      <c r="D110" s="32">
        <v>63</v>
      </c>
      <c r="E110" s="32">
        <f t="shared" si="19"/>
        <v>14</v>
      </c>
      <c r="F110" s="98">
        <f>D110/C110-1</f>
        <v>0.28571428571428581</v>
      </c>
    </row>
    <row r="111" spans="2:6" ht="15" customHeight="1" x14ac:dyDescent="0.2">
      <c r="B111" s="116" t="s">
        <v>172</v>
      </c>
      <c r="C111" s="32">
        <v>0</v>
      </c>
      <c r="D111" s="32">
        <v>1</v>
      </c>
      <c r="E111" s="32">
        <f t="shared" si="19"/>
        <v>1</v>
      </c>
      <c r="F111" s="98"/>
    </row>
    <row r="112" spans="2:6" ht="15" customHeight="1" x14ac:dyDescent="0.2">
      <c r="B112" s="114" t="s">
        <v>173</v>
      </c>
      <c r="C112" s="32">
        <v>18</v>
      </c>
      <c r="D112" s="32">
        <v>39</v>
      </c>
      <c r="E112" s="32">
        <f t="shared" si="19"/>
        <v>21</v>
      </c>
      <c r="F112" s="98">
        <f>D112/C112-1</f>
        <v>1.1666666666666665</v>
      </c>
    </row>
    <row r="113" spans="2:6" ht="16.5" customHeight="1" x14ac:dyDescent="0.2">
      <c r="B113" s="114" t="s">
        <v>167</v>
      </c>
      <c r="C113" s="32">
        <v>53</v>
      </c>
      <c r="D113" s="32">
        <v>52</v>
      </c>
      <c r="E113" s="32">
        <f t="shared" si="19"/>
        <v>-1</v>
      </c>
      <c r="F113" s="98">
        <f>D113/C113-1</f>
        <v>-1.8867924528301883E-2</v>
      </c>
    </row>
    <row r="114" spans="2:6" ht="33.75" customHeight="1" x14ac:dyDescent="0.2">
      <c r="B114" s="115" t="s">
        <v>18</v>
      </c>
      <c r="C114" s="44">
        <v>87038</v>
      </c>
      <c r="D114" s="44">
        <v>131669</v>
      </c>
      <c r="E114" s="44">
        <f t="shared" si="15"/>
        <v>44631</v>
      </c>
      <c r="F114" s="99">
        <f t="shared" si="16"/>
        <v>0.5127760288609573</v>
      </c>
    </row>
    <row r="115" spans="2:6" ht="21.75" customHeight="1" x14ac:dyDescent="0.2">
      <c r="B115" s="138" t="s">
        <v>175</v>
      </c>
      <c r="C115" s="135">
        <v>16434</v>
      </c>
      <c r="D115" s="135">
        <v>37147</v>
      </c>
      <c r="E115" s="135">
        <f t="shared" si="15"/>
        <v>20713</v>
      </c>
      <c r="F115" s="136">
        <f t="shared" si="16"/>
        <v>1.2603748326639894</v>
      </c>
    </row>
    <row r="116" spans="2:6" ht="12" x14ac:dyDescent="0.2">
      <c r="B116" s="114" t="s">
        <v>180</v>
      </c>
      <c r="C116" s="32">
        <v>10119</v>
      </c>
      <c r="D116" s="32">
        <v>22948</v>
      </c>
      <c r="E116" s="32">
        <f t="shared" ref="E116:E122" si="21">D116-C116</f>
        <v>12829</v>
      </c>
      <c r="F116" s="98">
        <f>D116/C116-1</f>
        <v>1.2678130250024706</v>
      </c>
    </row>
    <row r="117" spans="2:6" ht="15" customHeight="1" x14ac:dyDescent="0.2">
      <c r="B117" s="118" t="s">
        <v>182</v>
      </c>
      <c r="C117" s="32">
        <v>2</v>
      </c>
      <c r="D117" s="32">
        <v>2</v>
      </c>
      <c r="E117" s="32">
        <f t="shared" si="21"/>
        <v>0</v>
      </c>
      <c r="F117" s="98">
        <f>D117/C117-1</f>
        <v>0</v>
      </c>
    </row>
    <row r="118" spans="2:6" ht="12" x14ac:dyDescent="0.2">
      <c r="B118" s="118" t="s">
        <v>176</v>
      </c>
      <c r="C118" s="32">
        <v>1036</v>
      </c>
      <c r="D118" s="32">
        <v>1748</v>
      </c>
      <c r="E118" s="32">
        <f t="shared" si="21"/>
        <v>712</v>
      </c>
      <c r="F118" s="98">
        <f>D118/C118-1</f>
        <v>0.68725868725868722</v>
      </c>
    </row>
    <row r="119" spans="2:6" ht="15" customHeight="1" x14ac:dyDescent="0.2">
      <c r="B119" s="118" t="s">
        <v>178</v>
      </c>
      <c r="C119" s="32">
        <v>115</v>
      </c>
      <c r="D119" s="32">
        <v>137</v>
      </c>
      <c r="E119" s="32">
        <f t="shared" si="21"/>
        <v>22</v>
      </c>
      <c r="F119" s="98">
        <f>D119/C119-1</f>
        <v>0.19130434782608696</v>
      </c>
    </row>
    <row r="120" spans="2:6" ht="12" x14ac:dyDescent="0.2">
      <c r="B120" s="119" t="s">
        <v>181</v>
      </c>
      <c r="C120" s="32">
        <v>0</v>
      </c>
      <c r="D120" s="32">
        <v>0</v>
      </c>
      <c r="E120" s="32">
        <f t="shared" si="21"/>
        <v>0</v>
      </c>
      <c r="F120" s="98"/>
    </row>
    <row r="121" spans="2:6" ht="15" customHeight="1" x14ac:dyDescent="0.2">
      <c r="B121" s="119" t="s">
        <v>177</v>
      </c>
      <c r="C121" s="32">
        <v>4938</v>
      </c>
      <c r="D121" s="32">
        <v>12279</v>
      </c>
      <c r="E121" s="32">
        <f t="shared" si="21"/>
        <v>7341</v>
      </c>
      <c r="F121" s="98">
        <f>D121/C121-1</f>
        <v>1.4866342648845685</v>
      </c>
    </row>
    <row r="122" spans="2:6" ht="15" customHeight="1" x14ac:dyDescent="0.2">
      <c r="B122" s="119" t="s">
        <v>179</v>
      </c>
      <c r="C122" s="32">
        <v>224</v>
      </c>
      <c r="D122" s="32">
        <v>33</v>
      </c>
      <c r="E122" s="32">
        <f t="shared" si="21"/>
        <v>-191</v>
      </c>
      <c r="F122" s="98">
        <f>D122/C122-1</f>
        <v>-0.8526785714285714</v>
      </c>
    </row>
    <row r="123" spans="2:6" ht="15" customHeight="1" x14ac:dyDescent="0.2">
      <c r="B123" s="138" t="s">
        <v>183</v>
      </c>
      <c r="C123" s="135">
        <v>1931</v>
      </c>
      <c r="D123" s="135">
        <v>2697</v>
      </c>
      <c r="E123" s="135">
        <f t="shared" si="15"/>
        <v>766</v>
      </c>
      <c r="F123" s="136">
        <f t="shared" si="16"/>
        <v>0.39668565510098386</v>
      </c>
    </row>
    <row r="124" spans="2:6" ht="17.25" customHeight="1" x14ac:dyDescent="0.2">
      <c r="B124" s="119" t="s">
        <v>185</v>
      </c>
      <c r="C124" s="32">
        <v>0</v>
      </c>
      <c r="D124" s="32">
        <v>0</v>
      </c>
      <c r="E124" s="32">
        <f t="shared" ref="E124:E138" si="22">D124-C124</f>
        <v>0</v>
      </c>
      <c r="F124" s="98"/>
    </row>
    <row r="125" spans="2:6" ht="15" customHeight="1" x14ac:dyDescent="0.2">
      <c r="B125" s="119" t="s">
        <v>184</v>
      </c>
      <c r="C125" s="32">
        <v>1628</v>
      </c>
      <c r="D125" s="32">
        <v>2192</v>
      </c>
      <c r="E125" s="32">
        <f t="shared" si="22"/>
        <v>564</v>
      </c>
      <c r="F125" s="98">
        <f>D125/C125-1</f>
        <v>0.34643734643734647</v>
      </c>
    </row>
    <row r="126" spans="2:6" ht="15" customHeight="1" x14ac:dyDescent="0.2">
      <c r="B126" s="119" t="s">
        <v>198</v>
      </c>
      <c r="C126" s="32">
        <v>10</v>
      </c>
      <c r="D126" s="32">
        <v>38</v>
      </c>
      <c r="E126" s="32">
        <f t="shared" si="22"/>
        <v>28</v>
      </c>
      <c r="F126" s="98">
        <f>D126/C126-1</f>
        <v>2.8</v>
      </c>
    </row>
    <row r="127" spans="2:6" ht="15" customHeight="1" x14ac:dyDescent="0.2">
      <c r="B127" s="119" t="s">
        <v>194</v>
      </c>
      <c r="C127" s="32">
        <v>0</v>
      </c>
      <c r="D127" s="32">
        <v>0</v>
      </c>
      <c r="E127" s="32">
        <f t="shared" si="22"/>
        <v>0</v>
      </c>
      <c r="F127" s="98"/>
    </row>
    <row r="128" spans="2:6" ht="15" customHeight="1" x14ac:dyDescent="0.2">
      <c r="B128" s="119" t="s">
        <v>189</v>
      </c>
      <c r="C128" s="32">
        <v>1</v>
      </c>
      <c r="D128" s="32">
        <v>4</v>
      </c>
      <c r="E128" s="32">
        <f t="shared" si="22"/>
        <v>3</v>
      </c>
      <c r="F128" s="98">
        <f>D128/C128-1</f>
        <v>3</v>
      </c>
    </row>
    <row r="129" spans="1:6" ht="15" customHeight="1" x14ac:dyDescent="0.2">
      <c r="B129" s="119" t="s">
        <v>190</v>
      </c>
      <c r="C129" s="32">
        <v>0</v>
      </c>
      <c r="D129" s="32">
        <v>0</v>
      </c>
      <c r="E129" s="32">
        <f t="shared" si="22"/>
        <v>0</v>
      </c>
      <c r="F129" s="98"/>
    </row>
    <row r="130" spans="1:6" ht="15" customHeight="1" x14ac:dyDescent="0.2">
      <c r="B130" s="119" t="s">
        <v>186</v>
      </c>
      <c r="C130" s="32">
        <v>287</v>
      </c>
      <c r="D130" s="32">
        <v>404</v>
      </c>
      <c r="E130" s="32">
        <f t="shared" si="22"/>
        <v>117</v>
      </c>
      <c r="F130" s="98">
        <f>D130/C130-1</f>
        <v>0.40766550522648082</v>
      </c>
    </row>
    <row r="131" spans="1:6" ht="15" customHeight="1" x14ac:dyDescent="0.2">
      <c r="B131" s="119" t="s">
        <v>191</v>
      </c>
      <c r="C131" s="32">
        <v>0</v>
      </c>
      <c r="D131" s="32">
        <v>4</v>
      </c>
      <c r="E131" s="32">
        <f t="shared" si="22"/>
        <v>4</v>
      </c>
      <c r="F131" s="98"/>
    </row>
    <row r="132" spans="1:6" ht="15" customHeight="1" x14ac:dyDescent="0.2">
      <c r="B132" s="119" t="s">
        <v>192</v>
      </c>
      <c r="C132" s="32">
        <v>1</v>
      </c>
      <c r="D132" s="32">
        <v>5</v>
      </c>
      <c r="E132" s="32">
        <f t="shared" si="22"/>
        <v>4</v>
      </c>
      <c r="F132" s="98">
        <f>D132/C132-1</f>
        <v>4</v>
      </c>
    </row>
    <row r="133" spans="1:6" ht="15" customHeight="1" x14ac:dyDescent="0.2">
      <c r="B133" s="119" t="s">
        <v>193</v>
      </c>
      <c r="C133" s="32">
        <v>0</v>
      </c>
      <c r="D133" s="32">
        <v>9</v>
      </c>
      <c r="E133" s="32">
        <f t="shared" si="22"/>
        <v>9</v>
      </c>
      <c r="F133" s="98"/>
    </row>
    <row r="134" spans="1:6" ht="15" customHeight="1" x14ac:dyDescent="0.2">
      <c r="B134" s="119" t="s">
        <v>195</v>
      </c>
      <c r="C134" s="32">
        <v>0</v>
      </c>
      <c r="D134" s="32">
        <v>3</v>
      </c>
      <c r="E134" s="32">
        <f t="shared" si="22"/>
        <v>3</v>
      </c>
      <c r="F134" s="98"/>
    </row>
    <row r="135" spans="1:6" ht="15" customHeight="1" x14ac:dyDescent="0.2">
      <c r="B135" s="119" t="s">
        <v>196</v>
      </c>
      <c r="C135" s="32">
        <v>0</v>
      </c>
      <c r="D135" s="32">
        <v>5</v>
      </c>
      <c r="E135" s="32">
        <f t="shared" si="22"/>
        <v>5</v>
      </c>
      <c r="F135" s="98"/>
    </row>
    <row r="136" spans="1:6" ht="15" customHeight="1" x14ac:dyDescent="0.2">
      <c r="B136" s="119" t="s">
        <v>197</v>
      </c>
      <c r="C136" s="32">
        <v>0</v>
      </c>
      <c r="D136" s="32">
        <v>3</v>
      </c>
      <c r="E136" s="32">
        <f t="shared" si="22"/>
        <v>3</v>
      </c>
      <c r="F136" s="98"/>
    </row>
    <row r="137" spans="1:6" ht="15" customHeight="1" x14ac:dyDescent="0.2">
      <c r="B137" s="119" t="s">
        <v>187</v>
      </c>
      <c r="C137" s="32">
        <v>4</v>
      </c>
      <c r="D137" s="32">
        <v>30</v>
      </c>
      <c r="E137" s="32">
        <f t="shared" si="22"/>
        <v>26</v>
      </c>
      <c r="F137" s="98">
        <f>D137/C137-1</f>
        <v>6.5</v>
      </c>
    </row>
    <row r="138" spans="1:6" ht="15" customHeight="1" x14ac:dyDescent="0.2">
      <c r="B138" s="119" t="s">
        <v>188</v>
      </c>
      <c r="C138" s="32">
        <v>0</v>
      </c>
      <c r="D138" s="32">
        <v>0</v>
      </c>
      <c r="E138" s="32">
        <f t="shared" si="22"/>
        <v>0</v>
      </c>
      <c r="F138" s="98"/>
    </row>
    <row r="139" spans="1:6" ht="15" customHeight="1" x14ac:dyDescent="0.2">
      <c r="B139" s="138" t="s">
        <v>199</v>
      </c>
      <c r="C139" s="135">
        <v>54486</v>
      </c>
      <c r="D139" s="135">
        <v>76245</v>
      </c>
      <c r="E139" s="135">
        <f t="shared" ref="E139:E197" si="23">D139-C139</f>
        <v>21759</v>
      </c>
      <c r="F139" s="136">
        <f t="shared" si="16"/>
        <v>0.39935029181808179</v>
      </c>
    </row>
    <row r="140" spans="1:6" ht="15" customHeight="1" x14ac:dyDescent="0.2">
      <c r="A140" s="8"/>
      <c r="B140" s="114" t="s">
        <v>200</v>
      </c>
      <c r="C140" s="32">
        <v>58</v>
      </c>
      <c r="D140" s="32">
        <v>91</v>
      </c>
      <c r="E140" s="32">
        <f t="shared" ref="E140:E148" si="24">D140-C140</f>
        <v>33</v>
      </c>
      <c r="F140" s="98">
        <f t="shared" ref="F140:F148" si="25">D140/C140-1</f>
        <v>0.56896551724137923</v>
      </c>
    </row>
    <row r="141" spans="1:6" ht="15" customHeight="1" x14ac:dyDescent="0.2">
      <c r="A141" s="8"/>
      <c r="B141" s="114" t="s">
        <v>201</v>
      </c>
      <c r="C141" s="32">
        <v>356</v>
      </c>
      <c r="D141" s="32">
        <v>553</v>
      </c>
      <c r="E141" s="32">
        <f t="shared" si="24"/>
        <v>197</v>
      </c>
      <c r="F141" s="98">
        <f t="shared" si="25"/>
        <v>0.55337078651685401</v>
      </c>
    </row>
    <row r="142" spans="1:6" ht="15" customHeight="1" x14ac:dyDescent="0.2">
      <c r="A142" s="8"/>
      <c r="B142" s="114" t="s">
        <v>202</v>
      </c>
      <c r="C142" s="32">
        <v>11</v>
      </c>
      <c r="D142" s="32">
        <v>21</v>
      </c>
      <c r="E142" s="32">
        <f t="shared" si="24"/>
        <v>10</v>
      </c>
      <c r="F142" s="98">
        <f t="shared" si="25"/>
        <v>0.90909090909090917</v>
      </c>
    </row>
    <row r="143" spans="1:6" ht="15" customHeight="1" x14ac:dyDescent="0.2">
      <c r="A143" s="8"/>
      <c r="B143" s="114" t="s">
        <v>203</v>
      </c>
      <c r="C143" s="32">
        <v>20775</v>
      </c>
      <c r="D143" s="32">
        <v>37102</v>
      </c>
      <c r="E143" s="32">
        <f t="shared" si="24"/>
        <v>16327</v>
      </c>
      <c r="F143" s="98">
        <f t="shared" si="25"/>
        <v>0.78589651022864015</v>
      </c>
    </row>
    <row r="144" spans="1:6" ht="12.75" x14ac:dyDescent="0.2">
      <c r="A144" s="8"/>
      <c r="B144" s="114" t="s">
        <v>204</v>
      </c>
      <c r="C144" s="32">
        <v>29614</v>
      </c>
      <c r="D144" s="32">
        <v>33150</v>
      </c>
      <c r="E144" s="32">
        <f t="shared" si="24"/>
        <v>3536</v>
      </c>
      <c r="F144" s="98">
        <f t="shared" si="25"/>
        <v>0.11940298507462677</v>
      </c>
    </row>
    <row r="145" spans="1:6" ht="12.75" x14ac:dyDescent="0.2">
      <c r="A145" s="8"/>
      <c r="B145" s="114" t="s">
        <v>205</v>
      </c>
      <c r="C145" s="32">
        <v>16</v>
      </c>
      <c r="D145" s="32">
        <v>60</v>
      </c>
      <c r="E145" s="32">
        <f t="shared" si="24"/>
        <v>44</v>
      </c>
      <c r="F145" s="98">
        <f t="shared" si="25"/>
        <v>2.75</v>
      </c>
    </row>
    <row r="146" spans="1:6" ht="15" customHeight="1" x14ac:dyDescent="0.2">
      <c r="A146" s="8"/>
      <c r="B146" s="117" t="s">
        <v>206</v>
      </c>
      <c r="C146" s="32">
        <v>274</v>
      </c>
      <c r="D146" s="32">
        <v>492</v>
      </c>
      <c r="E146" s="32">
        <f t="shared" si="24"/>
        <v>218</v>
      </c>
      <c r="F146" s="98">
        <f t="shared" si="25"/>
        <v>0.79562043795620441</v>
      </c>
    </row>
    <row r="147" spans="1:6" ht="15" customHeight="1" x14ac:dyDescent="0.2">
      <c r="A147" s="8"/>
      <c r="B147" s="114" t="s">
        <v>207</v>
      </c>
      <c r="C147" s="32">
        <v>2761</v>
      </c>
      <c r="D147" s="32">
        <v>3958</v>
      </c>
      <c r="E147" s="32">
        <f t="shared" si="24"/>
        <v>1197</v>
      </c>
      <c r="F147" s="98">
        <f t="shared" si="25"/>
        <v>0.43353857298080412</v>
      </c>
    </row>
    <row r="148" spans="1:6" ht="15" customHeight="1" x14ac:dyDescent="0.2">
      <c r="A148" s="8"/>
      <c r="B148" s="114" t="s">
        <v>208</v>
      </c>
      <c r="C148" s="32">
        <v>621</v>
      </c>
      <c r="D148" s="32">
        <v>818</v>
      </c>
      <c r="E148" s="32">
        <f t="shared" si="24"/>
        <v>197</v>
      </c>
      <c r="F148" s="98">
        <f t="shared" si="25"/>
        <v>0.31723027375201296</v>
      </c>
    </row>
    <row r="149" spans="1:6" ht="15" customHeight="1" x14ac:dyDescent="0.2">
      <c r="A149" s="8"/>
      <c r="B149" s="138" t="s">
        <v>209</v>
      </c>
      <c r="C149" s="135">
        <v>14187</v>
      </c>
      <c r="D149" s="135">
        <v>15580</v>
      </c>
      <c r="E149" s="135">
        <f t="shared" si="23"/>
        <v>1393</v>
      </c>
      <c r="F149" s="136">
        <f t="shared" si="16"/>
        <v>9.8188482413477107E-2</v>
      </c>
    </row>
    <row r="150" spans="1:6" ht="15" customHeight="1" x14ac:dyDescent="0.2">
      <c r="B150" s="117" t="s">
        <v>210</v>
      </c>
      <c r="C150" s="32">
        <v>0</v>
      </c>
      <c r="D150" s="32">
        <v>25</v>
      </c>
      <c r="E150" s="32">
        <f t="shared" ref="E150:E159" si="26">D150-C150</f>
        <v>25</v>
      </c>
      <c r="F150" s="98"/>
    </row>
    <row r="151" spans="1:6" ht="12" x14ac:dyDescent="0.2">
      <c r="B151" s="117" t="s">
        <v>213</v>
      </c>
      <c r="C151" s="32">
        <v>12</v>
      </c>
      <c r="D151" s="32">
        <v>31</v>
      </c>
      <c r="E151" s="32">
        <f t="shared" si="26"/>
        <v>19</v>
      </c>
      <c r="F151" s="98">
        <f t="shared" ref="F151:F159" si="27">D151/C151-1</f>
        <v>1.5833333333333335</v>
      </c>
    </row>
    <row r="152" spans="1:6" ht="15" customHeight="1" x14ac:dyDescent="0.2">
      <c r="B152" s="117" t="s">
        <v>212</v>
      </c>
      <c r="C152" s="32">
        <v>341</v>
      </c>
      <c r="D152" s="32">
        <v>562</v>
      </c>
      <c r="E152" s="32">
        <f t="shared" si="26"/>
        <v>221</v>
      </c>
      <c r="F152" s="98">
        <f t="shared" si="27"/>
        <v>0.64809384164222883</v>
      </c>
    </row>
    <row r="153" spans="1:6" ht="12" x14ac:dyDescent="0.2">
      <c r="B153" s="117" t="s">
        <v>214</v>
      </c>
      <c r="C153" s="32">
        <v>10</v>
      </c>
      <c r="D153" s="32">
        <v>55</v>
      </c>
      <c r="E153" s="32">
        <f t="shared" si="26"/>
        <v>45</v>
      </c>
      <c r="F153" s="98">
        <f t="shared" si="27"/>
        <v>4.5</v>
      </c>
    </row>
    <row r="154" spans="1:6" ht="12" x14ac:dyDescent="0.2">
      <c r="B154" s="117" t="s">
        <v>215</v>
      </c>
      <c r="C154" s="32">
        <v>965</v>
      </c>
      <c r="D154" s="32">
        <v>1245</v>
      </c>
      <c r="E154" s="32">
        <f t="shared" si="26"/>
        <v>280</v>
      </c>
      <c r="F154" s="98">
        <f t="shared" si="27"/>
        <v>0.29015544041450769</v>
      </c>
    </row>
    <row r="155" spans="1:6" ht="15" customHeight="1" x14ac:dyDescent="0.2">
      <c r="B155" s="117" t="s">
        <v>216</v>
      </c>
      <c r="C155" s="32">
        <v>107</v>
      </c>
      <c r="D155" s="32">
        <v>154</v>
      </c>
      <c r="E155" s="32">
        <f t="shared" si="26"/>
        <v>47</v>
      </c>
      <c r="F155" s="98">
        <f t="shared" si="27"/>
        <v>0.43925233644859807</v>
      </c>
    </row>
    <row r="156" spans="1:6" ht="15" customHeight="1" x14ac:dyDescent="0.2">
      <c r="B156" s="117" t="s">
        <v>219</v>
      </c>
      <c r="C156" s="32">
        <v>5838</v>
      </c>
      <c r="D156" s="32">
        <v>6439</v>
      </c>
      <c r="E156" s="32">
        <f t="shared" si="26"/>
        <v>601</v>
      </c>
      <c r="F156" s="98">
        <f t="shared" si="27"/>
        <v>0.10294621445700591</v>
      </c>
    </row>
    <row r="157" spans="1:6" ht="15" customHeight="1" x14ac:dyDescent="0.2">
      <c r="B157" s="117" t="s">
        <v>217</v>
      </c>
      <c r="C157" s="32">
        <v>376</v>
      </c>
      <c r="D157" s="32">
        <v>722</v>
      </c>
      <c r="E157" s="32">
        <f t="shared" si="26"/>
        <v>346</v>
      </c>
      <c r="F157" s="98">
        <f t="shared" si="27"/>
        <v>0.92021276595744683</v>
      </c>
    </row>
    <row r="158" spans="1:6" ht="15" customHeight="1" x14ac:dyDescent="0.2">
      <c r="B158" s="117" t="s">
        <v>218</v>
      </c>
      <c r="C158" s="32">
        <v>6348</v>
      </c>
      <c r="D158" s="32">
        <v>6113</v>
      </c>
      <c r="E158" s="32">
        <f t="shared" si="26"/>
        <v>-235</v>
      </c>
      <c r="F158" s="98">
        <f t="shared" si="27"/>
        <v>-3.7019533711405206E-2</v>
      </c>
    </row>
    <row r="159" spans="1:6" ht="15" customHeight="1" x14ac:dyDescent="0.2">
      <c r="B159" s="117" t="s">
        <v>211</v>
      </c>
      <c r="C159" s="32">
        <v>190</v>
      </c>
      <c r="D159" s="32">
        <v>234</v>
      </c>
      <c r="E159" s="32">
        <f t="shared" si="26"/>
        <v>44</v>
      </c>
      <c r="F159" s="98">
        <f t="shared" si="27"/>
        <v>0.23157894736842111</v>
      </c>
    </row>
    <row r="160" spans="1:6" ht="15" customHeight="1" x14ac:dyDescent="0.2">
      <c r="B160" s="115" t="s">
        <v>20</v>
      </c>
      <c r="C160" s="46">
        <v>31983</v>
      </c>
      <c r="D160" s="44">
        <v>46002</v>
      </c>
      <c r="E160" s="44">
        <f t="shared" si="23"/>
        <v>14019</v>
      </c>
      <c r="F160" s="99">
        <f t="shared" ref="F160:F214" si="28">D160/C160-1</f>
        <v>0.43832661101210024</v>
      </c>
    </row>
    <row r="161" spans="2:6" ht="15" customHeight="1" x14ac:dyDescent="0.2">
      <c r="B161" s="114" t="s">
        <v>221</v>
      </c>
      <c r="C161" s="32">
        <v>344</v>
      </c>
      <c r="D161" s="32">
        <v>693</v>
      </c>
      <c r="E161" s="32">
        <f t="shared" ref="E161:E174" si="29">D161-C161</f>
        <v>349</v>
      </c>
      <c r="F161" s="98">
        <f t="shared" ref="F161:F174" si="30">D161/C161-1</f>
        <v>1.01453488372093</v>
      </c>
    </row>
    <row r="162" spans="2:6" ht="15" customHeight="1" x14ac:dyDescent="0.2">
      <c r="B162" s="114" t="s">
        <v>222</v>
      </c>
      <c r="C162" s="32">
        <v>2095</v>
      </c>
      <c r="D162" s="32">
        <v>3177</v>
      </c>
      <c r="E162" s="32">
        <f t="shared" si="29"/>
        <v>1082</v>
      </c>
      <c r="F162" s="98">
        <f t="shared" si="30"/>
        <v>0.51646778042959429</v>
      </c>
    </row>
    <row r="163" spans="2:6" ht="15" customHeight="1" x14ac:dyDescent="0.2">
      <c r="B163" s="120" t="s">
        <v>223</v>
      </c>
      <c r="C163" s="32">
        <v>623</v>
      </c>
      <c r="D163" s="32">
        <v>1693</v>
      </c>
      <c r="E163" s="32">
        <f t="shared" si="29"/>
        <v>1070</v>
      </c>
      <c r="F163" s="98">
        <f t="shared" si="30"/>
        <v>1.7174959871589084</v>
      </c>
    </row>
    <row r="164" spans="2:6" ht="15" customHeight="1" x14ac:dyDescent="0.2">
      <c r="B164" s="121" t="s">
        <v>225</v>
      </c>
      <c r="C164" s="32">
        <v>6149</v>
      </c>
      <c r="D164" s="32">
        <v>6435</v>
      </c>
      <c r="E164" s="32">
        <f t="shared" si="29"/>
        <v>286</v>
      </c>
      <c r="F164" s="98">
        <f t="shared" si="30"/>
        <v>4.6511627906976827E-2</v>
      </c>
    </row>
    <row r="165" spans="2:6" ht="15" customHeight="1" x14ac:dyDescent="0.2">
      <c r="B165" s="121" t="s">
        <v>233</v>
      </c>
      <c r="C165" s="32">
        <v>3644</v>
      </c>
      <c r="D165" s="32">
        <v>6180</v>
      </c>
      <c r="E165" s="32">
        <f t="shared" si="29"/>
        <v>2536</v>
      </c>
      <c r="F165" s="98">
        <f t="shared" si="30"/>
        <v>0.69593852908891329</v>
      </c>
    </row>
    <row r="166" spans="2:6" ht="15" customHeight="1" x14ac:dyDescent="0.2">
      <c r="B166" s="121" t="s">
        <v>227</v>
      </c>
      <c r="C166" s="32">
        <v>1817</v>
      </c>
      <c r="D166" s="32">
        <v>2593</v>
      </c>
      <c r="E166" s="32">
        <f t="shared" si="29"/>
        <v>776</v>
      </c>
      <c r="F166" s="98">
        <f t="shared" si="30"/>
        <v>0.42707760044028609</v>
      </c>
    </row>
    <row r="167" spans="2:6" ht="12" x14ac:dyDescent="0.2">
      <c r="B167" s="57" t="s">
        <v>228</v>
      </c>
      <c r="C167" s="32">
        <v>25</v>
      </c>
      <c r="D167" s="32">
        <v>24</v>
      </c>
      <c r="E167" s="32">
        <f t="shared" si="29"/>
        <v>-1</v>
      </c>
      <c r="F167" s="98">
        <f t="shared" si="30"/>
        <v>-4.0000000000000036E-2</v>
      </c>
    </row>
    <row r="168" spans="2:6" ht="15" customHeight="1" x14ac:dyDescent="0.2">
      <c r="B168" s="57" t="s">
        <v>229</v>
      </c>
      <c r="C168" s="32">
        <v>654</v>
      </c>
      <c r="D168" s="32">
        <v>1088</v>
      </c>
      <c r="E168" s="32">
        <f t="shared" si="29"/>
        <v>434</v>
      </c>
      <c r="F168" s="98">
        <f t="shared" si="30"/>
        <v>0.66360856269113144</v>
      </c>
    </row>
    <row r="169" spans="2:6" ht="15" customHeight="1" x14ac:dyDescent="0.2">
      <c r="B169" s="57" t="s">
        <v>230</v>
      </c>
      <c r="C169" s="32">
        <v>415</v>
      </c>
      <c r="D169" s="32">
        <v>458</v>
      </c>
      <c r="E169" s="32">
        <f t="shared" si="29"/>
        <v>43</v>
      </c>
      <c r="F169" s="98">
        <f t="shared" si="30"/>
        <v>0.10361445783132539</v>
      </c>
    </row>
    <row r="170" spans="2:6" ht="15" customHeight="1" x14ac:dyDescent="0.2">
      <c r="B170" s="57" t="s">
        <v>226</v>
      </c>
      <c r="C170" s="32">
        <v>314</v>
      </c>
      <c r="D170" s="32">
        <v>396</v>
      </c>
      <c r="E170" s="32">
        <f t="shared" si="29"/>
        <v>82</v>
      </c>
      <c r="F170" s="98">
        <f t="shared" si="30"/>
        <v>0.26114649681528657</v>
      </c>
    </row>
    <row r="171" spans="2:6" ht="15" customHeight="1" x14ac:dyDescent="0.2">
      <c r="B171" s="114" t="s">
        <v>231</v>
      </c>
      <c r="C171" s="32">
        <v>10785</v>
      </c>
      <c r="D171" s="32">
        <v>16271</v>
      </c>
      <c r="E171" s="32">
        <f t="shared" si="29"/>
        <v>5486</v>
      </c>
      <c r="F171" s="98">
        <f t="shared" si="30"/>
        <v>0.50866944830783489</v>
      </c>
    </row>
    <row r="172" spans="2:6" ht="12" x14ac:dyDescent="0.2">
      <c r="B172" s="57" t="s">
        <v>232</v>
      </c>
      <c r="C172" s="32">
        <v>1466</v>
      </c>
      <c r="D172" s="32">
        <v>2587</v>
      </c>
      <c r="E172" s="32">
        <f t="shared" si="29"/>
        <v>1121</v>
      </c>
      <c r="F172" s="98">
        <f t="shared" si="30"/>
        <v>0.76466575716234653</v>
      </c>
    </row>
    <row r="173" spans="2:6" ht="15" customHeight="1" x14ac:dyDescent="0.2">
      <c r="B173" s="114" t="s">
        <v>220</v>
      </c>
      <c r="C173" s="32">
        <v>2922</v>
      </c>
      <c r="D173" s="32">
        <v>3370</v>
      </c>
      <c r="E173" s="32">
        <f t="shared" si="29"/>
        <v>448</v>
      </c>
      <c r="F173" s="98">
        <f t="shared" si="30"/>
        <v>0.15331964407939758</v>
      </c>
    </row>
    <row r="174" spans="2:6" ht="15" customHeight="1" x14ac:dyDescent="0.2">
      <c r="B174" s="57" t="s">
        <v>224</v>
      </c>
      <c r="C174" s="32">
        <v>730</v>
      </c>
      <c r="D174" s="32">
        <v>1037</v>
      </c>
      <c r="E174" s="32">
        <f t="shared" si="29"/>
        <v>307</v>
      </c>
      <c r="F174" s="98">
        <f t="shared" si="30"/>
        <v>0.42054794520547945</v>
      </c>
    </row>
    <row r="175" spans="2:6" ht="15" customHeight="1" x14ac:dyDescent="0.2">
      <c r="B175" s="115" t="s">
        <v>19</v>
      </c>
      <c r="C175" s="44">
        <v>2840</v>
      </c>
      <c r="D175" s="44">
        <v>3895</v>
      </c>
      <c r="E175" s="44">
        <f t="shared" si="23"/>
        <v>1055</v>
      </c>
      <c r="F175" s="99">
        <f t="shared" si="28"/>
        <v>0.37147887323943651</v>
      </c>
    </row>
    <row r="176" spans="2:6" ht="15" customHeight="1" x14ac:dyDescent="0.2">
      <c r="B176" s="138" t="s">
        <v>234</v>
      </c>
      <c r="C176" s="137">
        <v>605</v>
      </c>
      <c r="D176" s="135">
        <v>774</v>
      </c>
      <c r="E176" s="135">
        <f t="shared" si="23"/>
        <v>169</v>
      </c>
      <c r="F176" s="136">
        <f t="shared" si="28"/>
        <v>0.27933884297520661</v>
      </c>
    </row>
    <row r="177" spans="2:6" ht="15" customHeight="1" x14ac:dyDescent="0.2">
      <c r="B177" s="117" t="s">
        <v>235</v>
      </c>
      <c r="C177" s="32">
        <v>2</v>
      </c>
      <c r="D177" s="32">
        <v>2</v>
      </c>
      <c r="E177" s="32">
        <f t="shared" ref="E177:E195" si="31">D177-C177</f>
        <v>0</v>
      </c>
      <c r="F177" s="98">
        <f t="shared" ref="F177:F185" si="32">D177/C177-1</f>
        <v>0</v>
      </c>
    </row>
    <row r="178" spans="2:6" ht="15" customHeight="1" x14ac:dyDescent="0.2">
      <c r="B178" s="117" t="s">
        <v>241</v>
      </c>
      <c r="C178" s="32">
        <v>109</v>
      </c>
      <c r="D178" s="32">
        <v>130</v>
      </c>
      <c r="E178" s="32">
        <f t="shared" si="31"/>
        <v>21</v>
      </c>
      <c r="F178" s="98">
        <f t="shared" si="32"/>
        <v>0.19266055045871555</v>
      </c>
    </row>
    <row r="179" spans="2:6" ht="15" customHeight="1" x14ac:dyDescent="0.2">
      <c r="B179" s="117" t="s">
        <v>253</v>
      </c>
      <c r="C179" s="32">
        <v>6</v>
      </c>
      <c r="D179" s="32">
        <v>3</v>
      </c>
      <c r="E179" s="32">
        <f t="shared" si="31"/>
        <v>-3</v>
      </c>
      <c r="F179" s="98">
        <f t="shared" si="32"/>
        <v>-0.5</v>
      </c>
    </row>
    <row r="180" spans="2:6" ht="15" customHeight="1" x14ac:dyDescent="0.2">
      <c r="B180" s="117" t="s">
        <v>237</v>
      </c>
      <c r="C180" s="32">
        <v>35</v>
      </c>
      <c r="D180" s="32">
        <v>51</v>
      </c>
      <c r="E180" s="32">
        <f t="shared" si="31"/>
        <v>16</v>
      </c>
      <c r="F180" s="98">
        <f t="shared" si="32"/>
        <v>0.45714285714285707</v>
      </c>
    </row>
    <row r="181" spans="2:6" ht="15" customHeight="1" x14ac:dyDescent="0.2">
      <c r="B181" s="117" t="s">
        <v>236</v>
      </c>
      <c r="C181" s="32">
        <v>47</v>
      </c>
      <c r="D181" s="32">
        <v>99</v>
      </c>
      <c r="E181" s="32">
        <f t="shared" si="31"/>
        <v>52</v>
      </c>
      <c r="F181" s="98">
        <f t="shared" si="32"/>
        <v>1.1063829787234041</v>
      </c>
    </row>
    <row r="182" spans="2:6" ht="15" customHeight="1" x14ac:dyDescent="0.2">
      <c r="B182" s="117" t="s">
        <v>240</v>
      </c>
      <c r="C182" s="32">
        <v>143</v>
      </c>
      <c r="D182" s="32">
        <v>195</v>
      </c>
      <c r="E182" s="32">
        <f t="shared" si="31"/>
        <v>52</v>
      </c>
      <c r="F182" s="98">
        <f t="shared" si="32"/>
        <v>0.36363636363636354</v>
      </c>
    </row>
    <row r="183" spans="2:6" ht="15" customHeight="1" x14ac:dyDescent="0.2">
      <c r="B183" s="117" t="s">
        <v>242</v>
      </c>
      <c r="C183" s="32">
        <v>8</v>
      </c>
      <c r="D183" s="32">
        <v>14</v>
      </c>
      <c r="E183" s="32">
        <f t="shared" si="31"/>
        <v>6</v>
      </c>
      <c r="F183" s="98">
        <f t="shared" si="32"/>
        <v>0.75</v>
      </c>
    </row>
    <row r="184" spans="2:6" ht="15" customHeight="1" x14ac:dyDescent="0.2">
      <c r="B184" s="117" t="s">
        <v>245</v>
      </c>
      <c r="C184" s="32">
        <v>5</v>
      </c>
      <c r="D184" s="32">
        <v>10</v>
      </c>
      <c r="E184" s="32">
        <f t="shared" si="31"/>
        <v>5</v>
      </c>
      <c r="F184" s="98">
        <f t="shared" si="32"/>
        <v>1</v>
      </c>
    </row>
    <row r="185" spans="2:6" ht="15" customHeight="1" x14ac:dyDescent="0.2">
      <c r="B185" s="117" t="s">
        <v>243</v>
      </c>
      <c r="C185" s="32">
        <v>25</v>
      </c>
      <c r="D185" s="32">
        <v>20</v>
      </c>
      <c r="E185" s="32">
        <f t="shared" si="31"/>
        <v>-5</v>
      </c>
      <c r="F185" s="98">
        <f t="shared" si="32"/>
        <v>-0.19999999999999996</v>
      </c>
    </row>
    <row r="186" spans="2:6" ht="15" customHeight="1" x14ac:dyDescent="0.2">
      <c r="B186" s="117" t="s">
        <v>244</v>
      </c>
      <c r="C186" s="32">
        <v>0</v>
      </c>
      <c r="D186" s="32">
        <v>0</v>
      </c>
      <c r="E186" s="32">
        <f t="shared" si="31"/>
        <v>0</v>
      </c>
      <c r="F186" s="98"/>
    </row>
    <row r="187" spans="2:6" ht="15" customHeight="1" x14ac:dyDescent="0.2">
      <c r="B187" s="117" t="s">
        <v>246</v>
      </c>
      <c r="C187" s="32">
        <v>2</v>
      </c>
      <c r="D187" s="32">
        <v>2</v>
      </c>
      <c r="E187" s="32">
        <f t="shared" si="31"/>
        <v>0</v>
      </c>
      <c r="F187" s="98">
        <f>D187/C187-1</f>
        <v>0</v>
      </c>
    </row>
    <row r="188" spans="2:6" ht="12.75" customHeight="1" x14ac:dyDescent="0.2">
      <c r="B188" s="117" t="s">
        <v>247</v>
      </c>
      <c r="C188" s="32">
        <v>0</v>
      </c>
      <c r="D188" s="32">
        <v>0</v>
      </c>
      <c r="E188" s="32">
        <f t="shared" si="31"/>
        <v>0</v>
      </c>
      <c r="F188" s="98"/>
    </row>
    <row r="189" spans="2:6" ht="12" x14ac:dyDescent="0.2">
      <c r="B189" s="117" t="s">
        <v>248</v>
      </c>
      <c r="C189" s="32">
        <v>9</v>
      </c>
      <c r="D189" s="32">
        <v>6</v>
      </c>
      <c r="E189" s="32">
        <f t="shared" si="31"/>
        <v>-3</v>
      </c>
      <c r="F189" s="98">
        <f t="shared" ref="F189:F195" si="33">D189/C189-1</f>
        <v>-0.33333333333333337</v>
      </c>
    </row>
    <row r="190" spans="2:6" ht="15" customHeight="1" x14ac:dyDescent="0.2">
      <c r="B190" s="117" t="s">
        <v>249</v>
      </c>
      <c r="C190" s="32">
        <v>8</v>
      </c>
      <c r="D190" s="32">
        <v>4</v>
      </c>
      <c r="E190" s="32">
        <f t="shared" si="31"/>
        <v>-4</v>
      </c>
      <c r="F190" s="98">
        <f t="shared" si="33"/>
        <v>-0.5</v>
      </c>
    </row>
    <row r="191" spans="2:6" ht="15" customHeight="1" x14ac:dyDescent="0.2">
      <c r="B191" s="117" t="s">
        <v>250</v>
      </c>
      <c r="C191" s="32">
        <v>83</v>
      </c>
      <c r="D191" s="32">
        <v>81</v>
      </c>
      <c r="E191" s="32">
        <f t="shared" si="31"/>
        <v>-2</v>
      </c>
      <c r="F191" s="98">
        <f t="shared" si="33"/>
        <v>-2.4096385542168641E-2</v>
      </c>
    </row>
    <row r="192" spans="2:6" ht="15" customHeight="1" x14ac:dyDescent="0.2">
      <c r="B192" s="117" t="s">
        <v>251</v>
      </c>
      <c r="C192" s="32">
        <v>15</v>
      </c>
      <c r="D192" s="32">
        <v>32</v>
      </c>
      <c r="E192" s="32">
        <f t="shared" si="31"/>
        <v>17</v>
      </c>
      <c r="F192" s="98">
        <f t="shared" si="33"/>
        <v>1.1333333333333333</v>
      </c>
    </row>
    <row r="193" spans="1:6" ht="12" x14ac:dyDescent="0.2">
      <c r="B193" s="117" t="s">
        <v>252</v>
      </c>
      <c r="C193" s="32">
        <v>35</v>
      </c>
      <c r="D193" s="32">
        <v>55</v>
      </c>
      <c r="E193" s="32">
        <f t="shared" si="31"/>
        <v>20</v>
      </c>
      <c r="F193" s="98">
        <f t="shared" si="33"/>
        <v>0.5714285714285714</v>
      </c>
    </row>
    <row r="194" spans="1:6" ht="15" customHeight="1" x14ac:dyDescent="0.2">
      <c r="B194" s="117" t="s">
        <v>238</v>
      </c>
      <c r="C194" s="32">
        <v>25</v>
      </c>
      <c r="D194" s="32">
        <v>15</v>
      </c>
      <c r="E194" s="32">
        <f t="shared" si="31"/>
        <v>-10</v>
      </c>
      <c r="F194" s="98">
        <f t="shared" si="33"/>
        <v>-0.4</v>
      </c>
    </row>
    <row r="195" spans="1:6" ht="15" customHeight="1" x14ac:dyDescent="0.2">
      <c r="B195" s="117" t="s">
        <v>239</v>
      </c>
      <c r="C195" s="32">
        <v>48</v>
      </c>
      <c r="D195" s="32">
        <v>55</v>
      </c>
      <c r="E195" s="32">
        <f t="shared" si="31"/>
        <v>7</v>
      </c>
      <c r="F195" s="98">
        <f t="shared" si="33"/>
        <v>0.14583333333333326</v>
      </c>
    </row>
    <row r="196" spans="1:6" ht="15" customHeight="1" x14ac:dyDescent="0.2">
      <c r="A196" s="8"/>
      <c r="B196" s="138" t="s">
        <v>254</v>
      </c>
      <c r="C196" s="47">
        <v>269</v>
      </c>
      <c r="D196" s="135">
        <v>323</v>
      </c>
      <c r="E196" s="135">
        <f t="shared" si="23"/>
        <v>54</v>
      </c>
      <c r="F196" s="136">
        <f t="shared" si="28"/>
        <v>0.2007434944237918</v>
      </c>
    </row>
    <row r="197" spans="1:6" ht="15" customHeight="1" x14ac:dyDescent="0.2">
      <c r="A197" s="8"/>
      <c r="B197" s="114" t="s">
        <v>255</v>
      </c>
      <c r="C197" s="32">
        <v>5</v>
      </c>
      <c r="D197" s="32">
        <v>3</v>
      </c>
      <c r="E197" s="32">
        <f t="shared" si="23"/>
        <v>-2</v>
      </c>
      <c r="F197" s="98">
        <f t="shared" si="28"/>
        <v>-0.4</v>
      </c>
    </row>
    <row r="198" spans="1:6" ht="15" customHeight="1" x14ac:dyDescent="0.2">
      <c r="A198" s="8"/>
      <c r="B198" s="116" t="s">
        <v>256</v>
      </c>
      <c r="C198" s="32">
        <v>3</v>
      </c>
      <c r="D198" s="32">
        <v>5</v>
      </c>
      <c r="E198" s="32">
        <f t="shared" ref="E198:E212" si="34">D198-C198</f>
        <v>2</v>
      </c>
      <c r="F198" s="98">
        <f t="shared" ref="F198:F212" si="35">D198/C198-1</f>
        <v>0.66666666666666674</v>
      </c>
    </row>
    <row r="199" spans="1:6" ht="15" customHeight="1" x14ac:dyDescent="0.2">
      <c r="A199" s="8"/>
      <c r="B199" s="117" t="s">
        <v>261</v>
      </c>
      <c r="C199" s="32">
        <v>1</v>
      </c>
      <c r="D199" s="32">
        <v>0</v>
      </c>
      <c r="E199" s="32">
        <f t="shared" si="34"/>
        <v>-1</v>
      </c>
      <c r="F199" s="98">
        <f t="shared" si="35"/>
        <v>-1</v>
      </c>
    </row>
    <row r="200" spans="1:6" ht="15" customHeight="1" x14ac:dyDescent="0.2">
      <c r="A200" s="8"/>
      <c r="B200" s="117" t="s">
        <v>262</v>
      </c>
      <c r="C200" s="32">
        <v>9</v>
      </c>
      <c r="D200" s="32">
        <v>11</v>
      </c>
      <c r="E200" s="32">
        <f t="shared" si="34"/>
        <v>2</v>
      </c>
      <c r="F200" s="98">
        <f t="shared" si="35"/>
        <v>0.22222222222222232</v>
      </c>
    </row>
    <row r="201" spans="1:6" ht="15" customHeight="1" x14ac:dyDescent="0.2">
      <c r="A201" s="8"/>
      <c r="B201" s="117" t="s">
        <v>257</v>
      </c>
      <c r="C201" s="32">
        <v>1</v>
      </c>
      <c r="D201" s="32">
        <v>6</v>
      </c>
      <c r="E201" s="32">
        <f t="shared" si="34"/>
        <v>5</v>
      </c>
      <c r="F201" s="98">
        <f t="shared" si="35"/>
        <v>5</v>
      </c>
    </row>
    <row r="202" spans="1:6" ht="15" customHeight="1" x14ac:dyDescent="0.2">
      <c r="A202" s="8"/>
      <c r="B202" s="117" t="s">
        <v>258</v>
      </c>
      <c r="C202" s="32">
        <v>40</v>
      </c>
      <c r="D202" s="32">
        <v>59</v>
      </c>
      <c r="E202" s="32">
        <f t="shared" si="34"/>
        <v>19</v>
      </c>
      <c r="F202" s="98">
        <f t="shared" si="35"/>
        <v>0.47500000000000009</v>
      </c>
    </row>
    <row r="203" spans="1:6" ht="15" customHeight="1" x14ac:dyDescent="0.2">
      <c r="A203" s="8"/>
      <c r="B203" s="117" t="s">
        <v>259</v>
      </c>
      <c r="C203" s="32">
        <v>4</v>
      </c>
      <c r="D203" s="32">
        <v>3</v>
      </c>
      <c r="E203" s="32">
        <f t="shared" si="34"/>
        <v>-1</v>
      </c>
      <c r="F203" s="98">
        <f t="shared" si="35"/>
        <v>-0.25</v>
      </c>
    </row>
    <row r="204" spans="1:6" ht="15" customHeight="1" x14ac:dyDescent="0.2">
      <c r="A204" s="8"/>
      <c r="B204" s="117" t="s">
        <v>260</v>
      </c>
      <c r="C204" s="32">
        <v>7</v>
      </c>
      <c r="D204" s="32">
        <v>2</v>
      </c>
      <c r="E204" s="32">
        <f t="shared" si="34"/>
        <v>-5</v>
      </c>
      <c r="F204" s="98">
        <f t="shared" si="35"/>
        <v>-0.7142857142857143</v>
      </c>
    </row>
    <row r="205" spans="1:6" ht="15" customHeight="1" x14ac:dyDescent="0.2">
      <c r="A205" s="8"/>
      <c r="B205" s="57" t="s">
        <v>263</v>
      </c>
      <c r="C205" s="32">
        <v>1</v>
      </c>
      <c r="D205" s="32">
        <v>2</v>
      </c>
      <c r="E205" s="32">
        <f t="shared" si="34"/>
        <v>1</v>
      </c>
      <c r="F205" s="98">
        <f t="shared" si="35"/>
        <v>1</v>
      </c>
    </row>
    <row r="206" spans="1:6" ht="15" customHeight="1" x14ac:dyDescent="0.2">
      <c r="A206" s="8"/>
      <c r="B206" s="117" t="s">
        <v>265</v>
      </c>
      <c r="C206" s="32">
        <v>2</v>
      </c>
      <c r="D206" s="32">
        <v>9</v>
      </c>
      <c r="E206" s="32">
        <f t="shared" si="34"/>
        <v>7</v>
      </c>
      <c r="F206" s="98">
        <f t="shared" si="35"/>
        <v>3.5</v>
      </c>
    </row>
    <row r="207" spans="1:6" ht="15" customHeight="1" x14ac:dyDescent="0.2">
      <c r="A207" s="8"/>
      <c r="B207" s="117" t="s">
        <v>264</v>
      </c>
      <c r="C207" s="32">
        <v>10</v>
      </c>
      <c r="D207" s="32">
        <v>20</v>
      </c>
      <c r="E207" s="32">
        <f t="shared" si="34"/>
        <v>10</v>
      </c>
      <c r="F207" s="98">
        <f t="shared" si="35"/>
        <v>1</v>
      </c>
    </row>
    <row r="208" spans="1:6" ht="15" customHeight="1" x14ac:dyDescent="0.2">
      <c r="A208" s="8"/>
      <c r="B208" s="117" t="s">
        <v>266</v>
      </c>
      <c r="C208" s="32">
        <v>2</v>
      </c>
      <c r="D208" s="32">
        <v>5</v>
      </c>
      <c r="E208" s="32">
        <f t="shared" si="34"/>
        <v>3</v>
      </c>
      <c r="F208" s="98">
        <f t="shared" si="35"/>
        <v>1.5</v>
      </c>
    </row>
    <row r="209" spans="1:6" ht="15" customHeight="1" x14ac:dyDescent="0.2">
      <c r="A209" s="8"/>
      <c r="B209" s="117" t="s">
        <v>267</v>
      </c>
      <c r="C209" s="32">
        <v>173</v>
      </c>
      <c r="D209" s="32">
        <v>190</v>
      </c>
      <c r="E209" s="32">
        <f t="shared" si="34"/>
        <v>17</v>
      </c>
      <c r="F209" s="98">
        <f t="shared" si="35"/>
        <v>9.8265895953757232E-2</v>
      </c>
    </row>
    <row r="210" spans="1:6" ht="15" customHeight="1" x14ac:dyDescent="0.2">
      <c r="A210" s="8"/>
      <c r="B210" s="117" t="s">
        <v>268</v>
      </c>
      <c r="C210" s="32">
        <v>5</v>
      </c>
      <c r="D210" s="32">
        <v>6</v>
      </c>
      <c r="E210" s="32">
        <f t="shared" si="34"/>
        <v>1</v>
      </c>
      <c r="F210" s="98">
        <f t="shared" si="35"/>
        <v>0.19999999999999996</v>
      </c>
    </row>
    <row r="211" spans="1:6" ht="15" customHeight="1" x14ac:dyDescent="0.2">
      <c r="A211" s="8"/>
      <c r="B211" s="117" t="s">
        <v>269</v>
      </c>
      <c r="C211" s="32">
        <v>5</v>
      </c>
      <c r="D211" s="32">
        <v>1</v>
      </c>
      <c r="E211" s="32">
        <f t="shared" si="34"/>
        <v>-4</v>
      </c>
      <c r="F211" s="98">
        <f t="shared" si="35"/>
        <v>-0.8</v>
      </c>
    </row>
    <row r="212" spans="1:6" ht="15" customHeight="1" x14ac:dyDescent="0.2">
      <c r="B212" s="117" t="s">
        <v>270</v>
      </c>
      <c r="C212" s="32">
        <v>1</v>
      </c>
      <c r="D212" s="32">
        <v>1</v>
      </c>
      <c r="E212" s="32">
        <f t="shared" si="34"/>
        <v>0</v>
      </c>
      <c r="F212" s="98">
        <f t="shared" si="35"/>
        <v>0</v>
      </c>
    </row>
    <row r="213" spans="1:6" ht="13.5" customHeight="1" x14ac:dyDescent="0.2">
      <c r="B213" s="138" t="s">
        <v>271</v>
      </c>
      <c r="C213" s="47">
        <v>766</v>
      </c>
      <c r="D213" s="135">
        <v>945</v>
      </c>
      <c r="E213" s="135">
        <f t="shared" ref="E213:E233" si="36">D213-C213</f>
        <v>179</v>
      </c>
      <c r="F213" s="136">
        <f t="shared" si="28"/>
        <v>0.23368146214099217</v>
      </c>
    </row>
    <row r="214" spans="1:6" ht="15" customHeight="1" x14ac:dyDescent="0.2">
      <c r="A214" s="8"/>
      <c r="B214" s="117" t="s">
        <v>272</v>
      </c>
      <c r="C214" s="32">
        <v>8</v>
      </c>
      <c r="D214" s="32">
        <v>4</v>
      </c>
      <c r="E214" s="32">
        <f t="shared" si="36"/>
        <v>-4</v>
      </c>
      <c r="F214" s="98">
        <f t="shared" si="28"/>
        <v>-0.5</v>
      </c>
    </row>
    <row r="215" spans="1:6" ht="15" customHeight="1" x14ac:dyDescent="0.2">
      <c r="A215" s="8"/>
      <c r="B215" s="116" t="s">
        <v>273</v>
      </c>
      <c r="C215" s="32">
        <v>1</v>
      </c>
      <c r="D215" s="32">
        <v>0</v>
      </c>
      <c r="E215" s="32">
        <f>D215-C215</f>
        <v>-1</v>
      </c>
      <c r="F215" s="98">
        <f>D215/C215-1</f>
        <v>-1</v>
      </c>
    </row>
    <row r="216" spans="1:6" ht="15" customHeight="1" x14ac:dyDescent="0.2">
      <c r="A216" s="8"/>
      <c r="B216" s="117" t="s">
        <v>274</v>
      </c>
      <c r="C216" s="32">
        <v>3</v>
      </c>
      <c r="D216" s="32">
        <v>5</v>
      </c>
      <c r="E216" s="32">
        <f>D216-C216</f>
        <v>2</v>
      </c>
      <c r="F216" s="98">
        <f>D216/C216-1</f>
        <v>0.66666666666666674</v>
      </c>
    </row>
    <row r="217" spans="1:6" ht="15" customHeight="1" x14ac:dyDescent="0.2">
      <c r="B217" s="117" t="s">
        <v>271</v>
      </c>
      <c r="C217" s="32">
        <v>753</v>
      </c>
      <c r="D217" s="32">
        <v>936</v>
      </c>
      <c r="E217" s="32">
        <f>D217-C217</f>
        <v>183</v>
      </c>
      <c r="F217" s="98">
        <f>D217/C217-1</f>
        <v>0.24302788844621515</v>
      </c>
    </row>
    <row r="218" spans="1:6" ht="12" x14ac:dyDescent="0.2">
      <c r="B218" s="117" t="s">
        <v>275</v>
      </c>
      <c r="C218" s="32">
        <v>1</v>
      </c>
      <c r="D218" s="32">
        <v>0</v>
      </c>
      <c r="E218" s="32">
        <f>D218-C218</f>
        <v>-1</v>
      </c>
      <c r="F218" s="98">
        <f>D218/C218-1</f>
        <v>-1</v>
      </c>
    </row>
    <row r="219" spans="1:6" ht="15" customHeight="1" x14ac:dyDescent="0.2">
      <c r="B219" s="138" t="s">
        <v>276</v>
      </c>
      <c r="C219" s="47">
        <v>1134</v>
      </c>
      <c r="D219" s="135">
        <v>1786</v>
      </c>
      <c r="E219" s="135">
        <f t="shared" si="36"/>
        <v>652</v>
      </c>
      <c r="F219" s="136">
        <f t="shared" ref="F219:F233" si="37">D219/C219-1</f>
        <v>0.5749559082892417</v>
      </c>
    </row>
    <row r="220" spans="1:6" ht="15" customHeight="1" x14ac:dyDescent="0.2">
      <c r="B220" s="57" t="s">
        <v>277</v>
      </c>
      <c r="C220" s="32">
        <v>174</v>
      </c>
      <c r="D220" s="32">
        <v>236</v>
      </c>
      <c r="E220" s="32">
        <f>D220-C220</f>
        <v>62</v>
      </c>
      <c r="F220" s="98">
        <f>D220/C220-1</f>
        <v>0.35632183908045967</v>
      </c>
    </row>
    <row r="221" spans="1:6" ht="15" customHeight="1" x14ac:dyDescent="0.2">
      <c r="B221" s="57" t="s">
        <v>278</v>
      </c>
      <c r="C221" s="32">
        <v>260</v>
      </c>
      <c r="D221" s="32">
        <v>443</v>
      </c>
      <c r="E221" s="32">
        <f>D221-C221</f>
        <v>183</v>
      </c>
      <c r="F221" s="98">
        <f>D221/C221-1</f>
        <v>0.70384615384615379</v>
      </c>
    </row>
    <row r="222" spans="1:6" ht="15" customHeight="1" x14ac:dyDescent="0.2">
      <c r="B222" s="57" t="s">
        <v>279</v>
      </c>
      <c r="C222" s="32">
        <v>481</v>
      </c>
      <c r="D222" s="32">
        <v>816</v>
      </c>
      <c r="E222" s="32">
        <f>D222-C222</f>
        <v>335</v>
      </c>
      <c r="F222" s="98">
        <f>D222/C222-1</f>
        <v>0.69646569646569656</v>
      </c>
    </row>
    <row r="223" spans="1:6" ht="12" x14ac:dyDescent="0.2">
      <c r="B223" s="57" t="s">
        <v>280</v>
      </c>
      <c r="C223" s="32">
        <v>219</v>
      </c>
      <c r="D223" s="32">
        <v>291</v>
      </c>
      <c r="E223" s="32">
        <f>D223-C223</f>
        <v>72</v>
      </c>
      <c r="F223" s="98">
        <f>D223/C223-1</f>
        <v>0.32876712328767121</v>
      </c>
    </row>
    <row r="224" spans="1:6" x14ac:dyDescent="0.2">
      <c r="B224" s="138" t="s">
        <v>281</v>
      </c>
      <c r="C224" s="47">
        <v>66</v>
      </c>
      <c r="D224" s="135">
        <v>67</v>
      </c>
      <c r="E224" s="135">
        <f t="shared" si="36"/>
        <v>1</v>
      </c>
      <c r="F224" s="136">
        <f t="shared" si="37"/>
        <v>1.5151515151515138E-2</v>
      </c>
    </row>
    <row r="225" spans="2:6" ht="12" x14ac:dyDescent="0.2">
      <c r="B225" s="117" t="s">
        <v>282</v>
      </c>
      <c r="C225" s="32">
        <v>6</v>
      </c>
      <c r="D225" s="32">
        <v>7</v>
      </c>
      <c r="E225" s="32">
        <f t="shared" ref="E225:E231" si="38">D225-C225</f>
        <v>1</v>
      </c>
      <c r="F225" s="98">
        <f>D225/C225-1</f>
        <v>0.16666666666666674</v>
      </c>
    </row>
    <row r="226" spans="2:6" ht="13.5" customHeight="1" x14ac:dyDescent="0.2">
      <c r="B226" s="117" t="s">
        <v>284</v>
      </c>
      <c r="C226" s="32">
        <v>36</v>
      </c>
      <c r="D226" s="32">
        <v>35</v>
      </c>
      <c r="E226" s="32">
        <f t="shared" si="38"/>
        <v>-1</v>
      </c>
      <c r="F226" s="98">
        <f>D226/C226-1</f>
        <v>-2.777777777777779E-2</v>
      </c>
    </row>
    <row r="227" spans="2:6" ht="15.75" customHeight="1" x14ac:dyDescent="0.2">
      <c r="B227" s="117" t="s">
        <v>288</v>
      </c>
      <c r="C227" s="32">
        <v>0</v>
      </c>
      <c r="D227" s="32">
        <v>2</v>
      </c>
      <c r="E227" s="32">
        <f t="shared" si="38"/>
        <v>2</v>
      </c>
      <c r="F227" s="98"/>
    </row>
    <row r="228" spans="2:6" ht="15" customHeight="1" x14ac:dyDescent="0.2">
      <c r="B228" s="117" t="s">
        <v>287</v>
      </c>
      <c r="C228" s="32">
        <v>13</v>
      </c>
      <c r="D228" s="32">
        <v>14</v>
      </c>
      <c r="E228" s="32">
        <f t="shared" si="38"/>
        <v>1</v>
      </c>
      <c r="F228" s="98">
        <f>D228/C228-1</f>
        <v>7.6923076923076872E-2</v>
      </c>
    </row>
    <row r="229" spans="2:6" ht="15.75" customHeight="1" x14ac:dyDescent="0.2">
      <c r="B229" s="117" t="s">
        <v>285</v>
      </c>
      <c r="C229" s="32">
        <v>11</v>
      </c>
      <c r="D229" s="32">
        <v>6</v>
      </c>
      <c r="E229" s="32">
        <f t="shared" si="38"/>
        <v>-5</v>
      </c>
      <c r="F229" s="98">
        <f>D229/C229-1</f>
        <v>-0.45454545454545459</v>
      </c>
    </row>
    <row r="230" spans="2:6" ht="15.75" customHeight="1" x14ac:dyDescent="0.2">
      <c r="B230" s="117" t="s">
        <v>283</v>
      </c>
      <c r="C230" s="32">
        <v>0</v>
      </c>
      <c r="D230" s="32">
        <v>3</v>
      </c>
      <c r="E230" s="32">
        <f t="shared" si="38"/>
        <v>3</v>
      </c>
      <c r="F230" s="98"/>
    </row>
    <row r="231" spans="2:6" ht="12" x14ac:dyDescent="0.2">
      <c r="B231" s="117" t="s">
        <v>286</v>
      </c>
      <c r="C231" s="32">
        <v>0</v>
      </c>
      <c r="D231" s="32">
        <v>0</v>
      </c>
      <c r="E231" s="32">
        <f t="shared" si="38"/>
        <v>0</v>
      </c>
      <c r="F231" s="98"/>
    </row>
    <row r="232" spans="2:6" x14ac:dyDescent="0.2">
      <c r="B232" s="115" t="s">
        <v>289</v>
      </c>
      <c r="C232" s="44">
        <v>82904</v>
      </c>
      <c r="D232" s="44">
        <v>89665</v>
      </c>
      <c r="E232" s="44">
        <f t="shared" si="36"/>
        <v>6761</v>
      </c>
      <c r="F232" s="99">
        <f t="shared" si="37"/>
        <v>8.1552156711377055E-2</v>
      </c>
    </row>
    <row r="233" spans="2:6" ht="12" x14ac:dyDescent="0.2">
      <c r="B233" s="117" t="s">
        <v>290</v>
      </c>
      <c r="C233" s="32">
        <v>138</v>
      </c>
      <c r="D233" s="32">
        <v>151</v>
      </c>
      <c r="E233" s="32">
        <f t="shared" si="36"/>
        <v>13</v>
      </c>
      <c r="F233" s="98">
        <f t="shared" si="37"/>
        <v>9.4202898550724612E-2</v>
      </c>
    </row>
    <row r="234" spans="2:6" ht="12" x14ac:dyDescent="0.2">
      <c r="B234" s="79" t="s">
        <v>291</v>
      </c>
      <c r="C234" s="32">
        <v>81540</v>
      </c>
      <c r="D234" s="32">
        <v>88155</v>
      </c>
      <c r="E234" s="32">
        <f>D234-C234</f>
        <v>6615</v>
      </c>
      <c r="F234" s="98">
        <f>D234/C234-1</f>
        <v>8.1125827814569451E-2</v>
      </c>
    </row>
    <row r="235" spans="2:6" ht="15" customHeight="1" thickBot="1" x14ac:dyDescent="0.25">
      <c r="B235" s="122" t="s">
        <v>292</v>
      </c>
      <c r="C235" s="70">
        <v>1226</v>
      </c>
      <c r="D235" s="70">
        <v>1359</v>
      </c>
      <c r="E235" s="70">
        <f>D235-C235</f>
        <v>133</v>
      </c>
      <c r="F235" s="100">
        <f>D235/C235-1</f>
        <v>0.10848287112561183</v>
      </c>
    </row>
    <row r="239" spans="2:6" s="5" customFormat="1" ht="15" customHeight="1" x14ac:dyDescent="0.2">
      <c r="B239" s="141" t="s">
        <v>6</v>
      </c>
      <c r="C239" s="141"/>
      <c r="D239" s="141"/>
      <c r="E239" s="141"/>
      <c r="F239" s="141"/>
    </row>
    <row r="240" spans="2:6" ht="19.5" customHeight="1" x14ac:dyDescent="0.2"/>
  </sheetData>
  <sortState ref="B234:F235">
    <sortCondition ref="B233"/>
  </sortState>
  <mergeCells count="1">
    <mergeCell ref="B239:F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" sqref="B2:G2"/>
    </sheetView>
  </sheetViews>
  <sheetFormatPr defaultRowHeight="15" customHeight="1" x14ac:dyDescent="0.2"/>
  <cols>
    <col min="1" max="1" width="4.42578125" style="5" customWidth="1"/>
    <col min="2" max="2" width="6.7109375" style="5" customWidth="1"/>
    <col min="3" max="3" width="31" style="5" customWidth="1"/>
    <col min="4" max="5" width="17" style="5" customWidth="1"/>
    <col min="6" max="6" width="13.7109375" style="5" customWidth="1"/>
    <col min="7" max="7" width="14.85546875" style="5" customWidth="1"/>
    <col min="8" max="16384" width="9.140625" style="5"/>
  </cols>
  <sheetData>
    <row r="1" spans="1:7" ht="15" customHeight="1" thickBot="1" x14ac:dyDescent="0.25"/>
    <row r="2" spans="1:7" ht="21.75" customHeight="1" thickBot="1" x14ac:dyDescent="0.25">
      <c r="B2" s="143" t="s">
        <v>4</v>
      </c>
      <c r="C2" s="144"/>
      <c r="D2" s="144"/>
      <c r="E2" s="144"/>
      <c r="F2" s="144"/>
      <c r="G2" s="144"/>
    </row>
    <row r="3" spans="1:7" ht="15" customHeight="1" thickBot="1" x14ac:dyDescent="0.25">
      <c r="B3" s="6"/>
      <c r="C3" s="6"/>
      <c r="D3" s="6"/>
      <c r="E3" s="6"/>
      <c r="F3" s="6"/>
    </row>
    <row r="4" spans="1:7" ht="38.25" customHeight="1" thickBot="1" x14ac:dyDescent="0.25">
      <c r="A4" s="6"/>
      <c r="B4" s="35"/>
      <c r="C4" s="36" t="s">
        <v>5</v>
      </c>
      <c r="D4" s="37" t="s">
        <v>298</v>
      </c>
      <c r="E4" s="37" t="s">
        <v>299</v>
      </c>
      <c r="F4" s="37" t="s">
        <v>295</v>
      </c>
      <c r="G4" s="71" t="s">
        <v>296</v>
      </c>
    </row>
    <row r="5" spans="1:7" ht="15" customHeight="1" x14ac:dyDescent="0.2">
      <c r="A5"/>
      <c r="B5" s="31">
        <v>1</v>
      </c>
      <c r="C5" s="57" t="s">
        <v>297</v>
      </c>
      <c r="D5" s="14">
        <v>366136</v>
      </c>
      <c r="E5" s="60">
        <v>369395</v>
      </c>
      <c r="F5" s="14">
        <f t="shared" ref="F5:F19" si="0">E5-D5</f>
        <v>3259</v>
      </c>
      <c r="G5" s="61">
        <f t="shared" ref="G5:G19" si="1">E5/D5-1</f>
        <v>8.9010640854765288E-3</v>
      </c>
    </row>
    <row r="6" spans="1:7" s="84" customFormat="1" ht="15" customHeight="1" x14ac:dyDescent="0.2">
      <c r="A6" s="83"/>
      <c r="B6" s="89">
        <v>2</v>
      </c>
      <c r="C6" s="57" t="s">
        <v>103</v>
      </c>
      <c r="D6" s="87">
        <v>320845</v>
      </c>
      <c r="E6" s="87">
        <v>312051</v>
      </c>
      <c r="F6" s="14">
        <f t="shared" si="0"/>
        <v>-8794</v>
      </c>
      <c r="G6" s="61">
        <f t="shared" si="1"/>
        <v>-2.7408873443563131E-2</v>
      </c>
    </row>
    <row r="7" spans="1:7" s="84" customFormat="1" ht="15" customHeight="1" x14ac:dyDescent="0.2">
      <c r="A7" s="83"/>
      <c r="B7" s="89">
        <v>3</v>
      </c>
      <c r="C7" s="57" t="s">
        <v>104</v>
      </c>
      <c r="D7" s="87">
        <v>214573</v>
      </c>
      <c r="E7" s="87">
        <v>195861</v>
      </c>
      <c r="F7" s="14">
        <f t="shared" si="0"/>
        <v>-18712</v>
      </c>
      <c r="G7" s="61">
        <f t="shared" si="1"/>
        <v>-8.7205752820718407E-2</v>
      </c>
    </row>
    <row r="8" spans="1:7" s="84" customFormat="1" ht="12.75" x14ac:dyDescent="0.2">
      <c r="A8" s="83"/>
      <c r="B8" s="89">
        <v>4</v>
      </c>
      <c r="C8" s="57" t="s">
        <v>127</v>
      </c>
      <c r="D8" s="87">
        <v>61742</v>
      </c>
      <c r="E8" s="87">
        <v>79424</v>
      </c>
      <c r="F8" s="14">
        <f t="shared" si="0"/>
        <v>17682</v>
      </c>
      <c r="G8" s="61">
        <f t="shared" si="1"/>
        <v>0.28638528068413716</v>
      </c>
    </row>
    <row r="9" spans="1:7" s="84" customFormat="1" ht="15" customHeight="1" x14ac:dyDescent="0.2">
      <c r="A9" s="83"/>
      <c r="B9" s="89">
        <v>5</v>
      </c>
      <c r="C9" s="57" t="s">
        <v>99</v>
      </c>
      <c r="D9" s="87">
        <v>45424</v>
      </c>
      <c r="E9" s="87">
        <v>48006</v>
      </c>
      <c r="F9" s="14">
        <f t="shared" si="0"/>
        <v>2582</v>
      </c>
      <c r="G9" s="61">
        <f t="shared" si="1"/>
        <v>5.6842197957027052E-2</v>
      </c>
    </row>
    <row r="10" spans="1:7" s="84" customFormat="1" ht="15" customHeight="1" x14ac:dyDescent="0.2">
      <c r="A10" s="83"/>
      <c r="B10" s="89">
        <v>6</v>
      </c>
      <c r="C10" s="57" t="s">
        <v>108</v>
      </c>
      <c r="D10" s="87">
        <v>37853</v>
      </c>
      <c r="E10" s="87">
        <v>42424</v>
      </c>
      <c r="F10" s="14">
        <f t="shared" si="0"/>
        <v>4571</v>
      </c>
      <c r="G10" s="61">
        <f t="shared" si="1"/>
        <v>0.12075661110083735</v>
      </c>
    </row>
    <row r="11" spans="1:7" s="84" customFormat="1" ht="12.75" x14ac:dyDescent="0.2">
      <c r="A11" s="83"/>
      <c r="B11" s="89">
        <v>7</v>
      </c>
      <c r="C11" s="57" t="s">
        <v>203</v>
      </c>
      <c r="D11" s="87">
        <v>20775</v>
      </c>
      <c r="E11" s="87">
        <v>37102</v>
      </c>
      <c r="F11" s="14">
        <f t="shared" si="0"/>
        <v>16327</v>
      </c>
      <c r="G11" s="61">
        <f t="shared" si="1"/>
        <v>0.78589651022864015</v>
      </c>
    </row>
    <row r="12" spans="1:7" s="84" customFormat="1" ht="15" customHeight="1" x14ac:dyDescent="0.2">
      <c r="A12" s="83"/>
      <c r="B12" s="89">
        <v>8</v>
      </c>
      <c r="C12" s="57" t="s">
        <v>204</v>
      </c>
      <c r="D12" s="87">
        <v>29614</v>
      </c>
      <c r="E12" s="87">
        <v>33150</v>
      </c>
      <c r="F12" s="14">
        <f t="shared" si="0"/>
        <v>3536</v>
      </c>
      <c r="G12" s="61">
        <f t="shared" si="1"/>
        <v>0.11940298507462677</v>
      </c>
    </row>
    <row r="13" spans="1:7" ht="12.75" x14ac:dyDescent="0.2">
      <c r="A13"/>
      <c r="B13" s="10">
        <v>9</v>
      </c>
      <c r="C13" s="57" t="s">
        <v>107</v>
      </c>
      <c r="D13" s="14">
        <v>35351</v>
      </c>
      <c r="E13" s="14">
        <v>26855</v>
      </c>
      <c r="F13" s="14">
        <f t="shared" si="0"/>
        <v>-8496</v>
      </c>
      <c r="G13" s="61">
        <f t="shared" si="1"/>
        <v>-0.24033266385675089</v>
      </c>
    </row>
    <row r="14" spans="1:7" ht="15" customHeight="1" x14ac:dyDescent="0.2">
      <c r="A14"/>
      <c r="B14" s="10">
        <v>10</v>
      </c>
      <c r="C14" s="57" t="s">
        <v>100</v>
      </c>
      <c r="D14" s="14">
        <v>26170</v>
      </c>
      <c r="E14" s="14">
        <v>26432</v>
      </c>
      <c r="F14" s="14">
        <f t="shared" si="0"/>
        <v>262</v>
      </c>
      <c r="G14" s="61">
        <f t="shared" si="1"/>
        <v>1.001146350783344E-2</v>
      </c>
    </row>
    <row r="15" spans="1:7" ht="12.75" x14ac:dyDescent="0.2">
      <c r="A15"/>
      <c r="B15" s="10">
        <v>11</v>
      </c>
      <c r="C15" s="57" t="s">
        <v>180</v>
      </c>
      <c r="D15" s="14">
        <v>10119</v>
      </c>
      <c r="E15" s="14">
        <v>22948</v>
      </c>
      <c r="F15" s="14">
        <f t="shared" si="0"/>
        <v>12829</v>
      </c>
      <c r="G15" s="61">
        <f t="shared" si="1"/>
        <v>1.2678130250024706</v>
      </c>
    </row>
    <row r="16" spans="1:7" ht="12.75" x14ac:dyDescent="0.2">
      <c r="A16"/>
      <c r="B16" s="10">
        <v>12</v>
      </c>
      <c r="C16" s="57" t="s">
        <v>27</v>
      </c>
      <c r="D16" s="14">
        <v>17591</v>
      </c>
      <c r="E16" s="14">
        <v>20091</v>
      </c>
      <c r="F16" s="14">
        <f t="shared" si="0"/>
        <v>2500</v>
      </c>
      <c r="G16" s="61">
        <f t="shared" si="1"/>
        <v>0.14211812858848272</v>
      </c>
    </row>
    <row r="17" spans="1:7" ht="15" customHeight="1" x14ac:dyDescent="0.2">
      <c r="A17"/>
      <c r="B17" s="10">
        <v>13</v>
      </c>
      <c r="C17" s="57" t="s">
        <v>231</v>
      </c>
      <c r="D17" s="14">
        <v>10785</v>
      </c>
      <c r="E17" s="14">
        <v>16271</v>
      </c>
      <c r="F17" s="14">
        <f t="shared" si="0"/>
        <v>5486</v>
      </c>
      <c r="G17" s="61">
        <f t="shared" si="1"/>
        <v>0.50866944830783489</v>
      </c>
    </row>
    <row r="18" spans="1:7" ht="15" customHeight="1" x14ac:dyDescent="0.2">
      <c r="A18"/>
      <c r="B18" s="10">
        <v>14</v>
      </c>
      <c r="C18" s="57" t="s">
        <v>39</v>
      </c>
      <c r="D18" s="14">
        <v>25981</v>
      </c>
      <c r="E18" s="14">
        <v>15881</v>
      </c>
      <c r="F18" s="14">
        <f t="shared" si="0"/>
        <v>-10100</v>
      </c>
      <c r="G18" s="61">
        <f t="shared" si="1"/>
        <v>-0.3887456218005465</v>
      </c>
    </row>
    <row r="19" spans="1:7" ht="15" customHeight="1" thickBot="1" x14ac:dyDescent="0.25">
      <c r="A19"/>
      <c r="B19" s="11">
        <v>15</v>
      </c>
      <c r="C19" s="58" t="s">
        <v>106</v>
      </c>
      <c r="D19" s="16">
        <v>12171</v>
      </c>
      <c r="E19" s="16">
        <v>15798</v>
      </c>
      <c r="F19" s="16">
        <f t="shared" si="0"/>
        <v>3627</v>
      </c>
      <c r="G19" s="62">
        <f t="shared" si="1"/>
        <v>0.29800345082573321</v>
      </c>
    </row>
    <row r="20" spans="1:7" ht="15" customHeight="1" x14ac:dyDescent="0.2">
      <c r="A20"/>
      <c r="B20" s="34"/>
    </row>
    <row r="21" spans="1:7" ht="15" customHeight="1" x14ac:dyDescent="0.2">
      <c r="A21"/>
      <c r="B21" s="34"/>
    </row>
    <row r="22" spans="1:7" ht="15" customHeight="1" x14ac:dyDescent="0.2">
      <c r="E22" s="92"/>
    </row>
    <row r="23" spans="1:7" ht="15" customHeight="1" x14ac:dyDescent="0.2">
      <c r="B23" s="141" t="s">
        <v>6</v>
      </c>
      <c r="C23" s="141"/>
      <c r="D23" s="141"/>
      <c r="E23" s="141"/>
    </row>
    <row r="24" spans="1:7" ht="15" customHeight="1" x14ac:dyDescent="0.2">
      <c r="B24" s="142"/>
      <c r="C24" s="142"/>
      <c r="D24" s="142"/>
      <c r="E24" s="142"/>
      <c r="F24" s="74"/>
    </row>
  </sheetData>
  <mergeCells count="3">
    <mergeCell ref="B24:E24"/>
    <mergeCell ref="B2:G2"/>
    <mergeCell ref="B23:E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B2" sqref="B2:G2"/>
    </sheetView>
  </sheetViews>
  <sheetFormatPr defaultRowHeight="12.75" x14ac:dyDescent="0.2"/>
  <cols>
    <col min="1" max="1" width="3.85546875" customWidth="1"/>
    <col min="2" max="2" width="33.5703125" customWidth="1"/>
    <col min="3" max="4" width="14.85546875" customWidth="1"/>
    <col min="5" max="7" width="14.85546875" style="83" customWidth="1"/>
    <col min="8" max="8" width="9.140625" style="85"/>
  </cols>
  <sheetData>
    <row r="1" spans="2:8" ht="24" customHeight="1" thickBot="1" x14ac:dyDescent="0.25"/>
    <row r="2" spans="2:8" ht="23.25" customHeight="1" thickBot="1" x14ac:dyDescent="0.25">
      <c r="B2" s="143" t="s">
        <v>7</v>
      </c>
      <c r="C2" s="144"/>
      <c r="D2" s="144"/>
      <c r="E2" s="144"/>
      <c r="F2" s="144"/>
      <c r="G2" s="145"/>
    </row>
    <row r="3" spans="2:8" ht="13.5" thickBot="1" x14ac:dyDescent="0.25"/>
    <row r="4" spans="2:8" ht="36.75" customHeight="1" x14ac:dyDescent="0.2">
      <c r="B4" s="75" t="s">
        <v>8</v>
      </c>
      <c r="C4" s="37" t="s">
        <v>298</v>
      </c>
      <c r="D4" s="37" t="s">
        <v>299</v>
      </c>
      <c r="E4" s="37" t="s">
        <v>295</v>
      </c>
      <c r="F4" s="71" t="s">
        <v>296</v>
      </c>
      <c r="G4" s="76" t="s">
        <v>21</v>
      </c>
    </row>
    <row r="5" spans="2:8" ht="24" customHeight="1" x14ac:dyDescent="0.2">
      <c r="B5" s="77" t="s">
        <v>9</v>
      </c>
      <c r="C5" s="14">
        <v>1651655</v>
      </c>
      <c r="D5" s="14">
        <v>1720516</v>
      </c>
      <c r="E5" s="127">
        <f>D5-C5</f>
        <v>68861</v>
      </c>
      <c r="F5" s="128">
        <f>D5/C5-1</f>
        <v>4.1692120933245702E-2</v>
      </c>
      <c r="G5" s="129">
        <v>1</v>
      </c>
      <c r="H5" s="86"/>
    </row>
    <row r="6" spans="2:8" x14ac:dyDescent="0.2">
      <c r="B6" s="78" t="s">
        <v>10</v>
      </c>
      <c r="C6" s="14">
        <v>1463838</v>
      </c>
      <c r="D6" s="14">
        <v>1530580</v>
      </c>
      <c r="E6" s="127">
        <f t="shared" ref="E6:E9" si="0">D6-C6</f>
        <v>66742</v>
      </c>
      <c r="F6" s="128">
        <f t="shared" ref="F6:F9" si="1">D6/C6-1</f>
        <v>4.5593843034543502E-2</v>
      </c>
      <c r="G6" s="129">
        <f>D6/D5</f>
        <v>0.88960521145981786</v>
      </c>
      <c r="H6" s="86"/>
    </row>
    <row r="7" spans="2:8" x14ac:dyDescent="0.2">
      <c r="B7" s="79" t="s">
        <v>11</v>
      </c>
      <c r="C7" s="14">
        <v>1085151</v>
      </c>
      <c r="D7" s="14">
        <v>1185172</v>
      </c>
      <c r="E7" s="127">
        <f t="shared" si="0"/>
        <v>100021</v>
      </c>
      <c r="F7" s="128">
        <f t="shared" si="1"/>
        <v>9.2172425773002997E-2</v>
      </c>
      <c r="G7" s="129">
        <f>D7/D6</f>
        <v>0.77432868585764869</v>
      </c>
      <c r="H7" s="86"/>
    </row>
    <row r="8" spans="2:8" x14ac:dyDescent="0.2">
      <c r="B8" s="79" t="s">
        <v>12</v>
      </c>
      <c r="C8" s="14">
        <v>378687</v>
      </c>
      <c r="D8" s="14">
        <v>345408</v>
      </c>
      <c r="E8" s="127">
        <f t="shared" si="0"/>
        <v>-33279</v>
      </c>
      <c r="F8" s="128">
        <f t="shared" si="1"/>
        <v>-8.7879964192063675E-2</v>
      </c>
      <c r="G8" s="90">
        <f>D8/D6</f>
        <v>0.22567131414235125</v>
      </c>
      <c r="H8" s="86"/>
    </row>
    <row r="9" spans="2:8" ht="15.75" customHeight="1" thickBot="1" x14ac:dyDescent="0.25">
      <c r="B9" s="80" t="s">
        <v>13</v>
      </c>
      <c r="C9" s="16">
        <f t="shared" ref="C9:D9" si="2">C5-C6</f>
        <v>187817</v>
      </c>
      <c r="D9" s="16">
        <f t="shared" si="2"/>
        <v>189936</v>
      </c>
      <c r="E9" s="130">
        <f t="shared" si="0"/>
        <v>2119</v>
      </c>
      <c r="F9" s="131">
        <f t="shared" si="1"/>
        <v>1.1282258794464761E-2</v>
      </c>
      <c r="G9" s="101">
        <f>D9/D5</f>
        <v>0.11039478854018213</v>
      </c>
      <c r="H9" s="86"/>
    </row>
    <row r="10" spans="2:8" x14ac:dyDescent="0.2">
      <c r="E10" s="88"/>
      <c r="F10" s="88"/>
      <c r="G10" s="88"/>
    </row>
    <row r="11" spans="2:8" x14ac:dyDescent="0.2">
      <c r="E11" s="88"/>
      <c r="F11" s="88"/>
      <c r="G11" s="88"/>
    </row>
    <row r="12" spans="2:8" ht="12" customHeight="1" x14ac:dyDescent="0.2"/>
    <row r="13" spans="2:8" x14ac:dyDescent="0.2">
      <c r="B13" s="7" t="s">
        <v>6</v>
      </c>
      <c r="C13" s="5"/>
      <c r="D13" s="5"/>
      <c r="E13" s="84"/>
      <c r="F13" s="84"/>
      <c r="G13" s="84"/>
    </row>
    <row r="15" spans="2:8" x14ac:dyDescent="0.2">
      <c r="C15" s="93"/>
      <c r="D15" s="93"/>
    </row>
    <row r="16" spans="2:8" x14ac:dyDescent="0.2">
      <c r="C16" s="93"/>
      <c r="D16" s="93"/>
    </row>
    <row r="17" spans="3:4" x14ac:dyDescent="0.2">
      <c r="C17" s="93"/>
      <c r="D17" s="93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4" customWidth="1"/>
    <col min="2" max="2" width="29.85546875" customWidth="1"/>
    <col min="3" max="7" width="15.42578125" customWidth="1"/>
  </cols>
  <sheetData>
    <row r="1" spans="1:7" ht="23.25" customHeight="1" thickBot="1" x14ac:dyDescent="0.25"/>
    <row r="2" spans="1:7" ht="22.5" customHeight="1" thickBot="1" x14ac:dyDescent="0.25">
      <c r="B2" s="143" t="s">
        <v>10</v>
      </c>
      <c r="C2" s="144"/>
      <c r="D2" s="144"/>
      <c r="E2" s="144"/>
      <c r="F2" s="144"/>
      <c r="G2" s="14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14</v>
      </c>
      <c r="C4" s="37" t="s">
        <v>298</v>
      </c>
      <c r="D4" s="37" t="s">
        <v>299</v>
      </c>
      <c r="E4" s="37" t="s">
        <v>295</v>
      </c>
      <c r="F4" s="71" t="s">
        <v>296</v>
      </c>
      <c r="G4" s="76" t="s">
        <v>21</v>
      </c>
    </row>
    <row r="5" spans="1:7" ht="19.5" customHeight="1" x14ac:dyDescent="0.2">
      <c r="A5" s="2"/>
      <c r="B5" s="39" t="s">
        <v>15</v>
      </c>
      <c r="C5" s="40">
        <f>'[1]2024 II კვ'!C4</f>
        <v>1463838</v>
      </c>
      <c r="D5" s="40">
        <f>'[1]2024 II კვ'!D4</f>
        <v>1530580</v>
      </c>
      <c r="E5" s="40">
        <f>D5-C5</f>
        <v>66742</v>
      </c>
      <c r="F5" s="102">
        <f>D5/C5-1</f>
        <v>4.5593843034543502E-2</v>
      </c>
      <c r="G5" s="105">
        <f>D5/D5</f>
        <v>1</v>
      </c>
    </row>
    <row r="6" spans="1:7" ht="15" customHeight="1" x14ac:dyDescent="0.2">
      <c r="A6" s="2"/>
      <c r="B6" s="27" t="s">
        <v>16</v>
      </c>
      <c r="C6" s="19">
        <f>'[1]2024 II კვ'!C6</f>
        <v>1243810</v>
      </c>
      <c r="D6" s="19">
        <f>'[1]2024 II კვ'!D6</f>
        <v>1240952</v>
      </c>
      <c r="E6" s="19">
        <f>D6-C6</f>
        <v>-2858</v>
      </c>
      <c r="F6" s="103">
        <f>D6/C6-1</f>
        <v>-2.2977785996253219E-3</v>
      </c>
      <c r="G6" s="106">
        <f>D6/D5</f>
        <v>0.81077238693828479</v>
      </c>
    </row>
    <row r="7" spans="1:7" ht="15" customHeight="1" x14ac:dyDescent="0.2">
      <c r="A7" s="2"/>
      <c r="B7" s="27" t="s">
        <v>17</v>
      </c>
      <c r="C7" s="19">
        <f>'[1]2024 II კვ'!C66</f>
        <v>15263</v>
      </c>
      <c r="D7" s="19">
        <f>'[1]2024 II კვ'!D66</f>
        <v>18397</v>
      </c>
      <c r="E7" s="19">
        <f t="shared" ref="E7:E10" si="0">D7-C7</f>
        <v>3134</v>
      </c>
      <c r="F7" s="103">
        <f t="shared" ref="F7:F10" si="1">D7/C7-1</f>
        <v>0.20533315861888224</v>
      </c>
      <c r="G7" s="106">
        <f>D7/D5</f>
        <v>1.2019626546799252E-2</v>
      </c>
    </row>
    <row r="8" spans="1:7" ht="12.75" x14ac:dyDescent="0.2">
      <c r="A8" s="2"/>
      <c r="B8" s="28" t="s">
        <v>18</v>
      </c>
      <c r="C8" s="19">
        <f>'[1]2024 II კვ'!C114</f>
        <v>87038</v>
      </c>
      <c r="D8" s="19">
        <f>'[1]2024 II კვ'!D114</f>
        <v>131669</v>
      </c>
      <c r="E8" s="19">
        <f t="shared" si="0"/>
        <v>44631</v>
      </c>
      <c r="F8" s="103">
        <f>D8/C8-1</f>
        <v>0.5127760288609573</v>
      </c>
      <c r="G8" s="106">
        <f>D8/D5</f>
        <v>8.6025558938441632E-2</v>
      </c>
    </row>
    <row r="9" spans="1:7" ht="15" customHeight="1" x14ac:dyDescent="0.2">
      <c r="A9" s="2"/>
      <c r="B9" s="27" t="s">
        <v>19</v>
      </c>
      <c r="C9" s="19">
        <f>'[1]2024 II კვ'!C175</f>
        <v>2840</v>
      </c>
      <c r="D9" s="19">
        <f>'[1]2024 II კვ'!D175</f>
        <v>3895</v>
      </c>
      <c r="E9" s="19">
        <f t="shared" si="0"/>
        <v>1055</v>
      </c>
      <c r="F9" s="103">
        <f t="shared" si="1"/>
        <v>0.37147887323943651</v>
      </c>
      <c r="G9" s="106">
        <f>D9/D5</f>
        <v>2.5447869435116098E-3</v>
      </c>
    </row>
    <row r="10" spans="1:7" ht="15" customHeight="1" thickBot="1" x14ac:dyDescent="0.25">
      <c r="A10" s="2"/>
      <c r="B10" s="29" t="s">
        <v>20</v>
      </c>
      <c r="C10" s="20">
        <f>'[1]2024 II კვ'!C160</f>
        <v>31983</v>
      </c>
      <c r="D10" s="20">
        <f>'[1]2024 II კვ'!D160</f>
        <v>46002</v>
      </c>
      <c r="E10" s="20">
        <f t="shared" si="0"/>
        <v>14019</v>
      </c>
      <c r="F10" s="104">
        <f t="shared" si="1"/>
        <v>0.43832661101210024</v>
      </c>
      <c r="G10" s="107">
        <f>D10/D5</f>
        <v>3.0055273164421331E-2</v>
      </c>
    </row>
    <row r="11" spans="1:7" ht="15" customHeight="1" x14ac:dyDescent="0.2">
      <c r="B11" s="2"/>
      <c r="D11" s="2"/>
      <c r="E11" s="2"/>
      <c r="F11" s="2"/>
    </row>
    <row r="14" spans="1:7" ht="15" customHeight="1" x14ac:dyDescent="0.2">
      <c r="B14" s="1" t="s">
        <v>6</v>
      </c>
    </row>
    <row r="15" spans="1:7" ht="15" customHeight="1" x14ac:dyDescent="0.2">
      <c r="B15" s="146"/>
      <c r="C15" s="146"/>
      <c r="D15" s="146"/>
      <c r="E15" s="146"/>
      <c r="F15" s="146"/>
    </row>
    <row r="21" spans="3:6" ht="15" customHeight="1" x14ac:dyDescent="0.2">
      <c r="C21" s="3"/>
      <c r="D21" s="4"/>
      <c r="E21" s="4"/>
      <c r="F21" s="4"/>
    </row>
  </sheetData>
  <mergeCells count="2">
    <mergeCell ref="B15:F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2" sqref="B2:F2"/>
    </sheetView>
  </sheetViews>
  <sheetFormatPr defaultRowHeight="15" customHeight="1" x14ac:dyDescent="0.2"/>
  <cols>
    <col min="1" max="1" width="5.140625" customWidth="1"/>
    <col min="2" max="2" width="29.85546875" customWidth="1"/>
    <col min="3" max="6" width="16.42578125" customWidth="1"/>
  </cols>
  <sheetData>
    <row r="1" spans="1:7" ht="23.25" customHeight="1" thickBot="1" x14ac:dyDescent="0.25"/>
    <row r="2" spans="1:7" ht="22.5" customHeight="1" thickBot="1" x14ac:dyDescent="0.25">
      <c r="B2" s="143" t="s">
        <v>51</v>
      </c>
      <c r="C2" s="144"/>
      <c r="D2" s="144"/>
      <c r="E2" s="144"/>
      <c r="F2" s="14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22</v>
      </c>
      <c r="C4" s="37" t="s">
        <v>298</v>
      </c>
      <c r="D4" s="37" t="s">
        <v>299</v>
      </c>
      <c r="E4" s="37" t="s">
        <v>295</v>
      </c>
      <c r="F4" s="71" t="s">
        <v>296</v>
      </c>
    </row>
    <row r="5" spans="1:7" ht="19.5" customHeight="1" x14ac:dyDescent="0.2">
      <c r="A5" s="2"/>
      <c r="B5" s="39" t="s">
        <v>15</v>
      </c>
      <c r="C5" s="40">
        <f>SUM(C6:C33)</f>
        <v>107198</v>
      </c>
      <c r="D5" s="40">
        <f>SUM(D6:D33)</f>
        <v>106310</v>
      </c>
      <c r="E5" s="40">
        <f t="shared" ref="E5:E33" si="0">D5-C5</f>
        <v>-888</v>
      </c>
      <c r="F5" s="105">
        <f>D5/C5-1</f>
        <v>-8.2837366368775367E-3</v>
      </c>
    </row>
    <row r="6" spans="1:7" ht="15" customHeight="1" x14ac:dyDescent="0.2">
      <c r="B6" s="25" t="s">
        <v>23</v>
      </c>
      <c r="C6" s="13">
        <v>1983</v>
      </c>
      <c r="D6" s="13">
        <v>2271</v>
      </c>
      <c r="E6" s="13">
        <f t="shared" si="0"/>
        <v>288</v>
      </c>
      <c r="F6" s="61">
        <f t="shared" ref="F6:F33" si="1">D6/C6-1</f>
        <v>0.14523449319213322</v>
      </c>
      <c r="G6" s="91"/>
    </row>
    <row r="7" spans="1:7" ht="15" customHeight="1" x14ac:dyDescent="0.2">
      <c r="B7" s="25" t="s">
        <v>24</v>
      </c>
      <c r="C7" s="13">
        <v>1649</v>
      </c>
      <c r="D7" s="13">
        <v>2063</v>
      </c>
      <c r="E7" s="13">
        <f t="shared" si="0"/>
        <v>414</v>
      </c>
      <c r="F7" s="61">
        <f t="shared" si="1"/>
        <v>0.25106124924196482</v>
      </c>
    </row>
    <row r="8" spans="1:7" ht="15" customHeight="1" x14ac:dyDescent="0.2">
      <c r="B8" s="25" t="s">
        <v>25</v>
      </c>
      <c r="C8" s="13">
        <v>2910</v>
      </c>
      <c r="D8" s="13">
        <v>2926</v>
      </c>
      <c r="E8" s="13">
        <f t="shared" si="0"/>
        <v>16</v>
      </c>
      <c r="F8" s="61">
        <f t="shared" si="1"/>
        <v>5.4982817869415612E-3</v>
      </c>
    </row>
    <row r="9" spans="1:7" ht="15" customHeight="1" x14ac:dyDescent="0.2">
      <c r="B9" s="25" t="s">
        <v>26</v>
      </c>
      <c r="C9" s="13">
        <v>7624</v>
      </c>
      <c r="D9" s="13">
        <v>8540</v>
      </c>
      <c r="E9" s="13">
        <f t="shared" si="0"/>
        <v>916</v>
      </c>
      <c r="F9" s="61">
        <f t="shared" si="1"/>
        <v>0.12014690451206711</v>
      </c>
    </row>
    <row r="10" spans="1:7" ht="15" customHeight="1" x14ac:dyDescent="0.2">
      <c r="B10" s="25" t="s">
        <v>27</v>
      </c>
      <c r="C10" s="13">
        <v>17591</v>
      </c>
      <c r="D10" s="13">
        <v>20091</v>
      </c>
      <c r="E10" s="13">
        <f t="shared" si="0"/>
        <v>2500</v>
      </c>
      <c r="F10" s="61">
        <f t="shared" si="1"/>
        <v>0.14211812858848272</v>
      </c>
    </row>
    <row r="11" spans="1:7" ht="15" customHeight="1" x14ac:dyDescent="0.2">
      <c r="B11" s="25" t="s">
        <v>28</v>
      </c>
      <c r="C11" s="13">
        <v>1024</v>
      </c>
      <c r="D11" s="13">
        <v>1398</v>
      </c>
      <c r="E11" s="13">
        <f t="shared" si="0"/>
        <v>374</v>
      </c>
      <c r="F11" s="61">
        <f t="shared" si="1"/>
        <v>0.365234375</v>
      </c>
    </row>
    <row r="12" spans="1:7" ht="15" customHeight="1" x14ac:dyDescent="0.2">
      <c r="B12" s="25" t="s">
        <v>29</v>
      </c>
      <c r="C12" s="13">
        <v>3135</v>
      </c>
      <c r="D12" s="13">
        <v>3239</v>
      </c>
      <c r="E12" s="13">
        <f t="shared" si="0"/>
        <v>104</v>
      </c>
      <c r="F12" s="61">
        <f t="shared" si="1"/>
        <v>3.3173843700159411E-2</v>
      </c>
    </row>
    <row r="13" spans="1:7" ht="15" customHeight="1" x14ac:dyDescent="0.2">
      <c r="B13" s="25" t="s">
        <v>30</v>
      </c>
      <c r="C13" s="13">
        <v>2651</v>
      </c>
      <c r="D13" s="13">
        <v>2115</v>
      </c>
      <c r="E13" s="13">
        <f t="shared" si="0"/>
        <v>-536</v>
      </c>
      <c r="F13" s="61">
        <f t="shared" si="1"/>
        <v>-0.20218785364013581</v>
      </c>
    </row>
    <row r="14" spans="1:7" ht="15" customHeight="1" x14ac:dyDescent="0.2">
      <c r="B14" s="25" t="s">
        <v>31</v>
      </c>
      <c r="C14" s="13">
        <v>819</v>
      </c>
      <c r="D14" s="13">
        <v>1052</v>
      </c>
      <c r="E14" s="13">
        <f t="shared" si="0"/>
        <v>233</v>
      </c>
      <c r="F14" s="61">
        <f t="shared" si="1"/>
        <v>0.28449328449328459</v>
      </c>
    </row>
    <row r="15" spans="1:7" ht="15" customHeight="1" x14ac:dyDescent="0.2">
      <c r="B15" s="25" t="s">
        <v>32</v>
      </c>
      <c r="C15" s="13">
        <v>3608</v>
      </c>
      <c r="D15" s="13">
        <v>4926</v>
      </c>
      <c r="E15" s="13">
        <f t="shared" si="0"/>
        <v>1318</v>
      </c>
      <c r="F15" s="61">
        <f t="shared" si="1"/>
        <v>0.36529933481152987</v>
      </c>
    </row>
    <row r="16" spans="1:7" ht="15" customHeight="1" x14ac:dyDescent="0.2">
      <c r="B16" s="25" t="s">
        <v>33</v>
      </c>
      <c r="C16" s="13">
        <v>751</v>
      </c>
      <c r="D16" s="13">
        <v>944</v>
      </c>
      <c r="E16" s="13">
        <f t="shared" si="0"/>
        <v>193</v>
      </c>
      <c r="F16" s="61">
        <f t="shared" si="1"/>
        <v>0.25699067909454065</v>
      </c>
    </row>
    <row r="17" spans="2:6" ht="15" customHeight="1" x14ac:dyDescent="0.2">
      <c r="B17" s="25" t="s">
        <v>34</v>
      </c>
      <c r="C17" s="13">
        <v>6222</v>
      </c>
      <c r="D17" s="13">
        <v>5325</v>
      </c>
      <c r="E17" s="13">
        <f t="shared" si="0"/>
        <v>-897</v>
      </c>
      <c r="F17" s="61">
        <f t="shared" si="1"/>
        <v>-0.14416586306653811</v>
      </c>
    </row>
    <row r="18" spans="2:6" ht="15" customHeight="1" x14ac:dyDescent="0.2">
      <c r="B18" s="25" t="s">
        <v>35</v>
      </c>
      <c r="C18" s="13">
        <v>4603</v>
      </c>
      <c r="D18" s="13">
        <v>4790</v>
      </c>
      <c r="E18" s="13">
        <f t="shared" si="0"/>
        <v>187</v>
      </c>
      <c r="F18" s="61">
        <f t="shared" si="1"/>
        <v>4.0625678905061857E-2</v>
      </c>
    </row>
    <row r="19" spans="2:6" ht="15" customHeight="1" x14ac:dyDescent="0.2">
      <c r="B19" s="25" t="s">
        <v>36</v>
      </c>
      <c r="C19" s="13">
        <v>103</v>
      </c>
      <c r="D19" s="13">
        <v>161</v>
      </c>
      <c r="E19" s="13">
        <f t="shared" si="0"/>
        <v>58</v>
      </c>
      <c r="F19" s="61">
        <f t="shared" si="1"/>
        <v>0.56310679611650483</v>
      </c>
    </row>
    <row r="20" spans="2:6" ht="15" customHeight="1" x14ac:dyDescent="0.2">
      <c r="B20" s="25" t="s">
        <v>37</v>
      </c>
      <c r="C20" s="13">
        <v>96</v>
      </c>
      <c r="D20" s="13">
        <v>160</v>
      </c>
      <c r="E20" s="13">
        <f t="shared" si="0"/>
        <v>64</v>
      </c>
      <c r="F20" s="61">
        <f t="shared" si="1"/>
        <v>0.66666666666666674</v>
      </c>
    </row>
    <row r="21" spans="2:6" ht="15" customHeight="1" x14ac:dyDescent="0.2">
      <c r="B21" s="25" t="s">
        <v>38</v>
      </c>
      <c r="C21" s="13">
        <v>3599</v>
      </c>
      <c r="D21" s="13">
        <v>4625</v>
      </c>
      <c r="E21" s="13">
        <f t="shared" si="0"/>
        <v>1026</v>
      </c>
      <c r="F21" s="61">
        <f t="shared" si="1"/>
        <v>0.28507918866351756</v>
      </c>
    </row>
    <row r="22" spans="2:6" ht="15" customHeight="1" x14ac:dyDescent="0.2">
      <c r="B22" s="25" t="s">
        <v>39</v>
      </c>
      <c r="C22" s="139">
        <v>25981</v>
      </c>
      <c r="D22" s="139">
        <v>15881</v>
      </c>
      <c r="E22" s="139">
        <f t="shared" si="0"/>
        <v>-10100</v>
      </c>
      <c r="F22" s="90">
        <f t="shared" si="1"/>
        <v>-0.3887456218005465</v>
      </c>
    </row>
    <row r="23" spans="2:6" ht="15" customHeight="1" x14ac:dyDescent="0.2">
      <c r="B23" s="25" t="s">
        <v>40</v>
      </c>
      <c r="C23" s="13">
        <v>891</v>
      </c>
      <c r="D23" s="13">
        <v>1080</v>
      </c>
      <c r="E23" s="13">
        <f t="shared" si="0"/>
        <v>189</v>
      </c>
      <c r="F23" s="61">
        <f t="shared" si="1"/>
        <v>0.21212121212121215</v>
      </c>
    </row>
    <row r="24" spans="2:6" ht="15" customHeight="1" x14ac:dyDescent="0.2">
      <c r="B24" s="25" t="s">
        <v>41</v>
      </c>
      <c r="C24" s="13">
        <v>1739</v>
      </c>
      <c r="D24" s="13">
        <v>2065</v>
      </c>
      <c r="E24" s="13">
        <f t="shared" si="0"/>
        <v>326</v>
      </c>
      <c r="F24" s="61">
        <f t="shared" si="1"/>
        <v>0.18746405980448544</v>
      </c>
    </row>
    <row r="25" spans="2:6" ht="15" customHeight="1" x14ac:dyDescent="0.2">
      <c r="B25" s="25" t="s">
        <v>42</v>
      </c>
      <c r="C25" s="13">
        <v>4465</v>
      </c>
      <c r="D25" s="13">
        <v>5347</v>
      </c>
      <c r="E25" s="13">
        <f t="shared" si="0"/>
        <v>882</v>
      </c>
      <c r="F25" s="61">
        <f t="shared" si="1"/>
        <v>0.1975363941769317</v>
      </c>
    </row>
    <row r="26" spans="2:6" ht="15" customHeight="1" x14ac:dyDescent="0.2">
      <c r="B26" s="25" t="s">
        <v>43</v>
      </c>
      <c r="C26" s="13">
        <v>5734</v>
      </c>
      <c r="D26" s="13">
        <v>6793</v>
      </c>
      <c r="E26" s="13">
        <f t="shared" si="0"/>
        <v>1059</v>
      </c>
      <c r="F26" s="61">
        <f t="shared" si="1"/>
        <v>0.18468782699686082</v>
      </c>
    </row>
    <row r="27" spans="2:6" ht="15" customHeight="1" x14ac:dyDescent="0.2">
      <c r="B27" s="25" t="s">
        <v>44</v>
      </c>
      <c r="C27" s="13">
        <v>1281</v>
      </c>
      <c r="D27" s="13">
        <v>1584</v>
      </c>
      <c r="E27" s="13">
        <f t="shared" si="0"/>
        <v>303</v>
      </c>
      <c r="F27" s="61">
        <f t="shared" si="1"/>
        <v>0.2365339578454333</v>
      </c>
    </row>
    <row r="28" spans="2:6" ht="15" customHeight="1" x14ac:dyDescent="0.2">
      <c r="B28" s="25" t="s">
        <v>45</v>
      </c>
      <c r="C28" s="13">
        <v>555</v>
      </c>
      <c r="D28" s="13">
        <v>763</v>
      </c>
      <c r="E28" s="13">
        <f t="shared" si="0"/>
        <v>208</v>
      </c>
      <c r="F28" s="61">
        <f t="shared" si="1"/>
        <v>0.37477477477477472</v>
      </c>
    </row>
    <row r="29" spans="2:6" ht="15" customHeight="1" x14ac:dyDescent="0.2">
      <c r="B29" s="25" t="s">
        <v>46</v>
      </c>
      <c r="C29" s="13">
        <v>1965</v>
      </c>
      <c r="D29" s="13">
        <v>1917</v>
      </c>
      <c r="E29" s="13">
        <f t="shared" si="0"/>
        <v>-48</v>
      </c>
      <c r="F29" s="61">
        <f t="shared" si="1"/>
        <v>-2.4427480916030531E-2</v>
      </c>
    </row>
    <row r="30" spans="2:6" ht="15" customHeight="1" x14ac:dyDescent="0.2">
      <c r="B30" s="25" t="s">
        <v>47</v>
      </c>
      <c r="C30" s="13">
        <v>891</v>
      </c>
      <c r="D30" s="13">
        <v>975</v>
      </c>
      <c r="E30" s="13">
        <f t="shared" si="0"/>
        <v>84</v>
      </c>
      <c r="F30" s="61">
        <f t="shared" si="1"/>
        <v>9.4276094276094291E-2</v>
      </c>
    </row>
    <row r="31" spans="2:6" ht="15" customHeight="1" x14ac:dyDescent="0.2">
      <c r="B31" s="25" t="s">
        <v>48</v>
      </c>
      <c r="C31" s="13">
        <v>1297</v>
      </c>
      <c r="D31" s="13">
        <v>1737</v>
      </c>
      <c r="E31" s="13">
        <f t="shared" si="0"/>
        <v>440</v>
      </c>
      <c r="F31" s="61">
        <f t="shared" si="1"/>
        <v>0.3392444101773322</v>
      </c>
    </row>
    <row r="32" spans="2:6" ht="15" customHeight="1" x14ac:dyDescent="0.2">
      <c r="B32" s="25" t="s">
        <v>49</v>
      </c>
      <c r="C32" s="13">
        <v>3631</v>
      </c>
      <c r="D32" s="13">
        <v>3119</v>
      </c>
      <c r="E32" s="13">
        <f t="shared" si="0"/>
        <v>-512</v>
      </c>
      <c r="F32" s="61">
        <f t="shared" si="1"/>
        <v>-0.14100798678050119</v>
      </c>
    </row>
    <row r="33" spans="2:6" ht="15" customHeight="1" thickBot="1" x14ac:dyDescent="0.25">
      <c r="B33" s="26" t="s">
        <v>50</v>
      </c>
      <c r="C33" s="15">
        <v>400</v>
      </c>
      <c r="D33" s="15">
        <v>423</v>
      </c>
      <c r="E33" s="15">
        <f t="shared" si="0"/>
        <v>23</v>
      </c>
      <c r="F33" s="62">
        <f t="shared" si="1"/>
        <v>5.7500000000000107E-2</v>
      </c>
    </row>
    <row r="37" spans="2:6" ht="15" customHeight="1" x14ac:dyDescent="0.2">
      <c r="B37" s="30" t="s">
        <v>6</v>
      </c>
    </row>
  </sheetData>
  <mergeCells count="1">
    <mergeCell ref="B2:F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5.140625" customWidth="1"/>
    <col min="2" max="2" width="27.5703125" customWidth="1"/>
    <col min="3" max="7" width="15.42578125" customWidth="1"/>
  </cols>
  <sheetData>
    <row r="1" spans="1:7" ht="18" customHeight="1" thickBot="1" x14ac:dyDescent="0.25"/>
    <row r="2" spans="1:7" ht="22.5" customHeight="1" thickBot="1" x14ac:dyDescent="0.3">
      <c r="A2" s="18"/>
      <c r="B2" s="148" t="s">
        <v>10</v>
      </c>
      <c r="C2" s="149"/>
      <c r="D2" s="149"/>
      <c r="E2" s="149"/>
      <c r="F2" s="149"/>
      <c r="G2" s="150"/>
    </row>
    <row r="3" spans="1:7" ht="13.5" thickBot="1" x14ac:dyDescent="0.25"/>
    <row r="4" spans="1:7" ht="32.25" customHeight="1" x14ac:dyDescent="0.2">
      <c r="B4" s="65" t="s">
        <v>52</v>
      </c>
      <c r="C4" s="37" t="s">
        <v>298</v>
      </c>
      <c r="D4" s="37" t="s">
        <v>299</v>
      </c>
      <c r="E4" s="37" t="s">
        <v>295</v>
      </c>
      <c r="F4" s="132" t="s">
        <v>296</v>
      </c>
      <c r="G4" s="133" t="s">
        <v>21</v>
      </c>
    </row>
    <row r="5" spans="1:7" ht="17.25" customHeight="1" x14ac:dyDescent="0.2">
      <c r="B5" s="67" t="s">
        <v>53</v>
      </c>
      <c r="C5" s="13">
        <v>1008230</v>
      </c>
      <c r="D5" s="13">
        <v>946438</v>
      </c>
      <c r="E5" s="81">
        <f>D5-C5</f>
        <v>-61792</v>
      </c>
      <c r="F5" s="23">
        <f>D5/C5-1</f>
        <v>-6.1287603027087023E-2</v>
      </c>
      <c r="G5" s="63">
        <f>D5/'[1]2024 II კვ'!D4</f>
        <v>0.61835251995975382</v>
      </c>
    </row>
    <row r="6" spans="1:7" ht="16.5" customHeight="1" x14ac:dyDescent="0.2">
      <c r="B6" s="67" t="s">
        <v>54</v>
      </c>
      <c r="C6" s="13">
        <v>444483</v>
      </c>
      <c r="D6" s="13">
        <v>574733</v>
      </c>
      <c r="E6" s="81">
        <f t="shared" ref="E6:E8" si="0">D6-C6</f>
        <v>130250</v>
      </c>
      <c r="F6" s="23">
        <f t="shared" ref="F6:F7" si="1">D6/C6-1</f>
        <v>0.29303707903339382</v>
      </c>
      <c r="G6" s="63">
        <f>D6/'[1]2024 II კვ'!D4</f>
        <v>0.37550013720289038</v>
      </c>
    </row>
    <row r="7" spans="1:7" x14ac:dyDescent="0.2">
      <c r="B7" s="67" t="s">
        <v>56</v>
      </c>
      <c r="C7" s="13">
        <v>4627</v>
      </c>
      <c r="D7" s="13">
        <v>2260</v>
      </c>
      <c r="E7" s="81">
        <f t="shared" si="0"/>
        <v>-2367</v>
      </c>
      <c r="F7" s="23">
        <f t="shared" si="1"/>
        <v>-0.51156256753836171</v>
      </c>
      <c r="G7" s="63">
        <f>D7/'[1]2024 II კვ'!D4</f>
        <v>1.4765644396241948E-3</v>
      </c>
    </row>
    <row r="8" spans="1:7" ht="17.25" customHeight="1" thickBot="1" x14ac:dyDescent="0.25">
      <c r="B8" s="134" t="s">
        <v>55</v>
      </c>
      <c r="C8" s="15">
        <v>6498</v>
      </c>
      <c r="D8" s="15">
        <v>7149</v>
      </c>
      <c r="E8" s="82">
        <f t="shared" si="0"/>
        <v>651</v>
      </c>
      <c r="F8" s="24">
        <f>D8/C8-1</f>
        <v>0.10018467220683291</v>
      </c>
      <c r="G8" s="64">
        <f>D8/'[1]2024 II კვ'!D4</f>
        <v>4.670778397731579E-3</v>
      </c>
    </row>
    <row r="12" spans="1:7" x14ac:dyDescent="0.2">
      <c r="B12" s="30" t="s">
        <v>6</v>
      </c>
    </row>
    <row r="13" spans="1:7" x14ac:dyDescent="0.2">
      <c r="B13" s="147"/>
      <c r="C13" s="147"/>
      <c r="D13" s="147"/>
      <c r="E13" s="147"/>
      <c r="F13" s="147"/>
    </row>
  </sheetData>
  <mergeCells count="2">
    <mergeCell ref="B13:F13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2" sqref="B2:G2"/>
    </sheetView>
  </sheetViews>
  <sheetFormatPr defaultRowHeight="12.75" x14ac:dyDescent="0.2"/>
  <cols>
    <col min="1" max="1" width="7.28515625" customWidth="1"/>
    <col min="2" max="2" width="27.7109375" customWidth="1"/>
    <col min="3" max="7" width="16.140625" customWidth="1"/>
  </cols>
  <sheetData>
    <row r="1" spans="2:7" ht="21.75" customHeight="1" thickBot="1" x14ac:dyDescent="0.25"/>
    <row r="2" spans="2:7" ht="22.5" customHeight="1" thickBot="1" x14ac:dyDescent="0.25">
      <c r="B2" s="148" t="s">
        <v>10</v>
      </c>
      <c r="C2" s="149"/>
      <c r="D2" s="149"/>
      <c r="E2" s="149"/>
      <c r="F2" s="149"/>
      <c r="G2" s="150"/>
    </row>
    <row r="3" spans="2:7" ht="13.5" thickBot="1" x14ac:dyDescent="0.25"/>
    <row r="4" spans="2:7" ht="36.75" customHeight="1" x14ac:dyDescent="0.2">
      <c r="B4" s="73" t="s">
        <v>57</v>
      </c>
      <c r="C4" s="37" t="s">
        <v>298</v>
      </c>
      <c r="D4" s="37" t="s">
        <v>299</v>
      </c>
      <c r="E4" s="37" t="s">
        <v>295</v>
      </c>
      <c r="F4" s="71" t="s">
        <v>296</v>
      </c>
      <c r="G4" s="38" t="s">
        <v>21</v>
      </c>
    </row>
    <row r="5" spans="2:7" x14ac:dyDescent="0.2">
      <c r="B5" s="25" t="s">
        <v>58</v>
      </c>
      <c r="C5" s="13">
        <v>275107</v>
      </c>
      <c r="D5" s="13">
        <v>397261</v>
      </c>
      <c r="E5" s="81">
        <f>D5-C5</f>
        <v>122154</v>
      </c>
      <c r="F5" s="23">
        <f>D5/C5-1</f>
        <v>0.44402359809092462</v>
      </c>
      <c r="G5" s="21">
        <f>D5/'[1]2024 II კვ'!D$4</f>
        <v>0.25954932117236601</v>
      </c>
    </row>
    <row r="6" spans="2:7" x14ac:dyDescent="0.2">
      <c r="B6" s="25" t="s">
        <v>59</v>
      </c>
      <c r="C6" s="12">
        <v>371216</v>
      </c>
      <c r="D6" s="13">
        <v>349551</v>
      </c>
      <c r="E6" s="81">
        <f t="shared" ref="E6:E25" si="0">D6-C6</f>
        <v>-21665</v>
      </c>
      <c r="F6" s="23">
        <f t="shared" ref="F6:F23" si="1">D6/C6-1</f>
        <v>-5.8362247316925964E-2</v>
      </c>
      <c r="G6" s="21">
        <f>D6/'[1]2024 II კვ'!D$4</f>
        <v>0.22837813116596323</v>
      </c>
    </row>
    <row r="7" spans="2:7" x14ac:dyDescent="0.2">
      <c r="B7" s="25" t="s">
        <v>78</v>
      </c>
      <c r="C7" s="12">
        <v>264624</v>
      </c>
      <c r="D7" s="13">
        <v>249460</v>
      </c>
      <c r="E7" s="81">
        <f t="shared" si="0"/>
        <v>-15164</v>
      </c>
      <c r="F7" s="23">
        <f t="shared" si="1"/>
        <v>-5.7303948243545566E-2</v>
      </c>
      <c r="G7" s="21">
        <f>D7/'[1]2024 II კვ'!D$4</f>
        <v>0.16298396686223524</v>
      </c>
    </row>
    <row r="8" spans="2:7" x14ac:dyDescent="0.2">
      <c r="B8" s="25" t="s">
        <v>60</v>
      </c>
      <c r="C8" s="12">
        <v>209505</v>
      </c>
      <c r="D8" s="13">
        <v>175597</v>
      </c>
      <c r="E8" s="81">
        <f t="shared" si="0"/>
        <v>-33908</v>
      </c>
      <c r="F8" s="23">
        <f t="shared" si="1"/>
        <v>-0.16184816591489459</v>
      </c>
      <c r="G8" s="21">
        <f>D8/'[1]2024 II კვ'!D$4</f>
        <v>0.11472579022331404</v>
      </c>
    </row>
    <row r="9" spans="2:7" x14ac:dyDescent="0.2">
      <c r="B9" s="25" t="s">
        <v>62</v>
      </c>
      <c r="C9" s="12">
        <v>65338</v>
      </c>
      <c r="D9" s="13">
        <v>94609</v>
      </c>
      <c r="E9" s="81">
        <f t="shared" si="0"/>
        <v>29271</v>
      </c>
      <c r="F9" s="23">
        <f t="shared" si="1"/>
        <v>0.4479935106676054</v>
      </c>
      <c r="G9" s="21">
        <f>D9/'[1]2024 II კვ'!D$4</f>
        <v>6.1812515516993558E-2</v>
      </c>
    </row>
    <row r="10" spans="2:7" x14ac:dyDescent="0.2">
      <c r="B10" s="25" t="s">
        <v>61</v>
      </c>
      <c r="C10" s="12">
        <v>104038</v>
      </c>
      <c r="D10" s="13">
        <v>82863</v>
      </c>
      <c r="E10" s="81">
        <f t="shared" si="0"/>
        <v>-21175</v>
      </c>
      <c r="F10" s="23">
        <f t="shared" si="1"/>
        <v>-0.20353140198773523</v>
      </c>
      <c r="G10" s="21">
        <f>D10/'[1]2024 II კვ'!D$4</f>
        <v>5.4138300513530815E-2</v>
      </c>
    </row>
    <row r="11" spans="2:7" x14ac:dyDescent="0.2">
      <c r="B11" s="25" t="s">
        <v>65</v>
      </c>
      <c r="C11" s="12">
        <v>33194</v>
      </c>
      <c r="D11" s="13">
        <v>40239</v>
      </c>
      <c r="E11" s="81">
        <f t="shared" si="0"/>
        <v>7045</v>
      </c>
      <c r="F11" s="23">
        <f t="shared" si="1"/>
        <v>0.21223715129240217</v>
      </c>
      <c r="G11" s="21">
        <f>D11/'[1]2024 II კვ'!D$4</f>
        <v>2.6290033843379634E-2</v>
      </c>
    </row>
    <row r="12" spans="2:7" x14ac:dyDescent="0.2">
      <c r="B12" s="25" t="s">
        <v>64</v>
      </c>
      <c r="C12" s="12">
        <v>34859</v>
      </c>
      <c r="D12" s="13">
        <v>38712</v>
      </c>
      <c r="E12" s="81">
        <f t="shared" si="0"/>
        <v>3853</v>
      </c>
      <c r="F12" s="23">
        <f t="shared" si="1"/>
        <v>0.11053099629937746</v>
      </c>
      <c r="G12" s="21">
        <f>D12/'[1]2024 II კვ'!D$4</f>
        <v>2.5292372825987536E-2</v>
      </c>
    </row>
    <row r="13" spans="2:7" x14ac:dyDescent="0.2">
      <c r="B13" s="25" t="s">
        <v>63</v>
      </c>
      <c r="C13" s="12">
        <v>41353</v>
      </c>
      <c r="D13" s="13">
        <v>34328</v>
      </c>
      <c r="E13" s="81">
        <f t="shared" si="0"/>
        <v>-7025</v>
      </c>
      <c r="F13" s="23">
        <f t="shared" si="1"/>
        <v>-0.1698788479674993</v>
      </c>
      <c r="G13" s="21">
        <f>D13/'[1]2024 II კვ'!D$4</f>
        <v>2.2428099151955469E-2</v>
      </c>
    </row>
    <row r="14" spans="2:7" x14ac:dyDescent="0.2">
      <c r="B14" s="25" t="s">
        <v>67</v>
      </c>
      <c r="C14" s="12">
        <v>20855</v>
      </c>
      <c r="D14" s="13">
        <v>26026</v>
      </c>
      <c r="E14" s="81">
        <f t="shared" si="0"/>
        <v>5171</v>
      </c>
      <c r="F14" s="23">
        <f t="shared" si="1"/>
        <v>0.24795013186286252</v>
      </c>
      <c r="G14" s="21">
        <f>D14/'[1]2024 II კვ'!D$4</f>
        <v>1.7004011551176677E-2</v>
      </c>
    </row>
    <row r="15" spans="2:7" x14ac:dyDescent="0.2">
      <c r="B15" s="25" t="s">
        <v>66</v>
      </c>
      <c r="C15" s="12">
        <v>17030</v>
      </c>
      <c r="D15" s="13">
        <v>17114</v>
      </c>
      <c r="E15" s="81">
        <f t="shared" si="0"/>
        <v>84</v>
      </c>
      <c r="F15" s="23">
        <f t="shared" si="1"/>
        <v>4.9324721080445943E-3</v>
      </c>
      <c r="G15" s="21">
        <f>D15/'[1]2024 II კვ'!D$4</f>
        <v>1.1181382221118792E-2</v>
      </c>
    </row>
    <row r="16" spans="2:7" x14ac:dyDescent="0.2">
      <c r="B16" s="140" t="s">
        <v>68</v>
      </c>
      <c r="C16" s="12">
        <v>15580</v>
      </c>
      <c r="D16" s="13">
        <v>15399</v>
      </c>
      <c r="E16" s="81">
        <f t="shared" si="0"/>
        <v>-181</v>
      </c>
      <c r="F16" s="23">
        <f t="shared" si="1"/>
        <v>-1.1617458279845949E-2</v>
      </c>
      <c r="G16" s="21">
        <f>D16/'[1]2024 II კვ'!D$4</f>
        <v>1.0060891949457069E-2</v>
      </c>
    </row>
    <row r="17" spans="2:7" x14ac:dyDescent="0.2">
      <c r="B17" s="25" t="s">
        <v>71</v>
      </c>
      <c r="C17" s="12">
        <v>3159</v>
      </c>
      <c r="D17" s="13">
        <v>3675</v>
      </c>
      <c r="E17" s="81">
        <f t="shared" si="0"/>
        <v>516</v>
      </c>
      <c r="F17" s="23">
        <f t="shared" si="1"/>
        <v>0.16334283000949679</v>
      </c>
      <c r="G17" s="21">
        <f>D17/'[1]2024 II კვ'!D$4</f>
        <v>2.4010505821322635E-3</v>
      </c>
    </row>
    <row r="18" spans="2:7" x14ac:dyDescent="0.2">
      <c r="B18" s="25" t="s">
        <v>70</v>
      </c>
      <c r="C18" s="12">
        <v>2506</v>
      </c>
      <c r="D18" s="13">
        <v>2285</v>
      </c>
      <c r="E18" s="81">
        <f t="shared" si="0"/>
        <v>-221</v>
      </c>
      <c r="F18" s="23">
        <f t="shared" si="1"/>
        <v>-8.8188347964884284E-2</v>
      </c>
      <c r="G18" s="21">
        <f>D18/'[1]2024 II კვ'!D$4</f>
        <v>1.4928981170536659E-3</v>
      </c>
    </row>
    <row r="19" spans="2:7" x14ac:dyDescent="0.2">
      <c r="B19" s="25" t="s">
        <v>69</v>
      </c>
      <c r="C19" s="12">
        <v>4283</v>
      </c>
      <c r="D19" s="13">
        <v>1967</v>
      </c>
      <c r="E19" s="81">
        <f t="shared" si="0"/>
        <v>-2316</v>
      </c>
      <c r="F19" s="23">
        <f t="shared" si="1"/>
        <v>-0.54074247023114641</v>
      </c>
      <c r="G19" s="21">
        <f>D19/'[1]2024 II კვ'!D$4</f>
        <v>1.2851337401507926E-3</v>
      </c>
    </row>
    <row r="20" spans="2:7" x14ac:dyDescent="0.2">
      <c r="B20" s="25" t="s">
        <v>74</v>
      </c>
      <c r="C20" s="12">
        <v>833</v>
      </c>
      <c r="D20" s="13">
        <v>1189</v>
      </c>
      <c r="E20" s="81">
        <f t="shared" si="0"/>
        <v>356</v>
      </c>
      <c r="F20" s="23">
        <f t="shared" si="1"/>
        <v>0.42737094837935174</v>
      </c>
      <c r="G20" s="21">
        <f>D20/'[1]2024 II კვ'!D$4</f>
        <v>7.7682969854564932E-4</v>
      </c>
    </row>
    <row r="21" spans="2:7" x14ac:dyDescent="0.2">
      <c r="B21" s="25" t="s">
        <v>72</v>
      </c>
      <c r="C21" s="12">
        <v>240</v>
      </c>
      <c r="D21" s="13">
        <v>258</v>
      </c>
      <c r="E21" s="81">
        <f t="shared" si="0"/>
        <v>18</v>
      </c>
      <c r="F21" s="23">
        <f t="shared" si="1"/>
        <v>7.4999999999999956E-2</v>
      </c>
      <c r="G21" s="21">
        <f>D21/'[1]2024 II კვ'!D$4</f>
        <v>1.6856355107214258E-4</v>
      </c>
    </row>
    <row r="22" spans="2:7" x14ac:dyDescent="0.2">
      <c r="B22" s="25" t="s">
        <v>73</v>
      </c>
      <c r="C22" s="12">
        <v>104</v>
      </c>
      <c r="D22" s="13">
        <v>35</v>
      </c>
      <c r="E22" s="81">
        <f t="shared" si="0"/>
        <v>-69</v>
      </c>
      <c r="F22" s="23">
        <f t="shared" si="1"/>
        <v>-0.66346153846153844</v>
      </c>
      <c r="G22" s="21">
        <f>D22/'[1]2024 II კვ'!D$4</f>
        <v>2.2867148401259654E-5</v>
      </c>
    </row>
    <row r="23" spans="2:7" x14ac:dyDescent="0.2">
      <c r="B23" s="25" t="s">
        <v>75</v>
      </c>
      <c r="C23" s="12">
        <v>14</v>
      </c>
      <c r="D23" s="13">
        <v>12</v>
      </c>
      <c r="E23" s="81">
        <f t="shared" si="0"/>
        <v>-2</v>
      </c>
      <c r="F23" s="23">
        <f t="shared" si="1"/>
        <v>-0.1428571428571429</v>
      </c>
      <c r="G23" s="21">
        <f>D23/'[1]2024 II კვ'!D$4</f>
        <v>7.8401651661461674E-6</v>
      </c>
    </row>
    <row r="24" spans="2:7" x14ac:dyDescent="0.2">
      <c r="B24" s="25" t="s">
        <v>76</v>
      </c>
      <c r="C24" s="12">
        <v>0</v>
      </c>
      <c r="D24" s="13">
        <v>0</v>
      </c>
      <c r="E24" s="81">
        <f t="shared" si="0"/>
        <v>0</v>
      </c>
      <c r="F24" s="23"/>
      <c r="G24" s="21">
        <f>D24/'[1]2024 II კვ'!D$4</f>
        <v>0</v>
      </c>
    </row>
    <row r="25" spans="2:7" ht="13.5" thickBot="1" x14ac:dyDescent="0.25">
      <c r="B25" s="26" t="s">
        <v>77</v>
      </c>
      <c r="C25" s="59">
        <v>0</v>
      </c>
      <c r="D25" s="15">
        <v>0</v>
      </c>
      <c r="E25" s="82">
        <f t="shared" si="0"/>
        <v>0</v>
      </c>
      <c r="F25" s="24"/>
      <c r="G25" s="22">
        <f>D25/'[1]2024 II კვ'!D$4</f>
        <v>0</v>
      </c>
    </row>
    <row r="26" spans="2:7" x14ac:dyDescent="0.2">
      <c r="B26" s="33"/>
      <c r="C26" s="33"/>
    </row>
    <row r="27" spans="2:7" x14ac:dyDescent="0.2">
      <c r="B27" s="33"/>
      <c r="C27" s="33"/>
    </row>
    <row r="29" spans="2:7" x14ac:dyDescent="0.2">
      <c r="B29" s="30" t="s">
        <v>6</v>
      </c>
    </row>
    <row r="30" spans="2:7" x14ac:dyDescent="0.2">
      <c r="B30" s="147"/>
      <c r="C30" s="147"/>
      <c r="D30" s="147"/>
      <c r="E30" s="147"/>
      <c r="F30" s="147"/>
      <c r="G30" s="147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H2"/>
    </sheetView>
  </sheetViews>
  <sheetFormatPr defaultRowHeight="12.75" x14ac:dyDescent="0.2"/>
  <cols>
    <col min="1" max="1" width="2.85546875" customWidth="1"/>
    <col min="2" max="2" width="19.140625" customWidth="1"/>
    <col min="3" max="3" width="18.5703125" customWidth="1"/>
    <col min="4" max="8" width="15.140625" customWidth="1"/>
  </cols>
  <sheetData>
    <row r="1" spans="2:8" ht="21.75" customHeight="1" thickBot="1" x14ac:dyDescent="0.25"/>
    <row r="2" spans="2:8" ht="24.75" customHeight="1" thickBot="1" x14ac:dyDescent="0.25">
      <c r="B2" s="148" t="s">
        <v>84</v>
      </c>
      <c r="C2" s="149"/>
      <c r="D2" s="149"/>
      <c r="E2" s="149"/>
      <c r="F2" s="149"/>
      <c r="G2" s="149"/>
      <c r="H2" s="150"/>
    </row>
    <row r="3" spans="2:8" ht="13.5" thickBot="1" x14ac:dyDescent="0.25"/>
    <row r="4" spans="2:8" ht="33" customHeight="1" x14ac:dyDescent="0.2">
      <c r="B4" s="151" t="s">
        <v>79</v>
      </c>
      <c r="C4" s="152"/>
      <c r="D4" s="37" t="s">
        <v>298</v>
      </c>
      <c r="E4" s="37" t="s">
        <v>299</v>
      </c>
      <c r="F4" s="37" t="s">
        <v>295</v>
      </c>
      <c r="G4" s="71" t="s">
        <v>296</v>
      </c>
      <c r="H4" s="38" t="s">
        <v>21</v>
      </c>
    </row>
    <row r="5" spans="2:8" x14ac:dyDescent="0.2">
      <c r="B5" s="153" t="s">
        <v>80</v>
      </c>
      <c r="C5" s="108" t="s">
        <v>0</v>
      </c>
      <c r="D5" s="12">
        <v>361927</v>
      </c>
      <c r="E5" s="13">
        <v>358100</v>
      </c>
      <c r="F5" s="81">
        <f>E5-D5</f>
        <v>-3827</v>
      </c>
      <c r="G5" s="23">
        <f>E5/D5-1</f>
        <v>-1.0573955521417266E-2</v>
      </c>
      <c r="H5" s="63">
        <f>E5/'[1]2024 II კვ'!D4</f>
        <v>0.23396359549974519</v>
      </c>
    </row>
    <row r="6" spans="2:8" x14ac:dyDescent="0.2">
      <c r="B6" s="153"/>
      <c r="C6" s="13" t="s">
        <v>1</v>
      </c>
      <c r="D6" s="12">
        <v>716613</v>
      </c>
      <c r="E6" s="13">
        <v>732972</v>
      </c>
      <c r="F6" s="81">
        <f t="shared" ref="F6:F10" si="0">E6-D6</f>
        <v>16359</v>
      </c>
      <c r="G6" s="23">
        <f t="shared" ref="G6:G10" si="1">E6/D6-1</f>
        <v>2.2828221090044343E-2</v>
      </c>
      <c r="H6" s="63">
        <f>E6/'[1]2024 II კვ'!D$4</f>
        <v>0.478885128513374</v>
      </c>
    </row>
    <row r="7" spans="2:8" x14ac:dyDescent="0.2">
      <c r="B7" s="153"/>
      <c r="C7" s="13" t="s">
        <v>2</v>
      </c>
      <c r="D7" s="12">
        <v>355716</v>
      </c>
      <c r="E7" s="13">
        <v>400553</v>
      </c>
      <c r="F7" s="81">
        <f t="shared" si="0"/>
        <v>44837</v>
      </c>
      <c r="G7" s="23">
        <f t="shared" si="1"/>
        <v>0.12604718370835166</v>
      </c>
      <c r="H7" s="63">
        <f>E7/'[1]2024 II კვ'!D$4</f>
        <v>0.26170013981627882</v>
      </c>
    </row>
    <row r="8" spans="2:8" x14ac:dyDescent="0.2">
      <c r="B8" s="154"/>
      <c r="C8" s="13" t="s">
        <v>3</v>
      </c>
      <c r="D8" s="12">
        <v>29582</v>
      </c>
      <c r="E8" s="13">
        <v>38955</v>
      </c>
      <c r="F8" s="81">
        <f t="shared" si="0"/>
        <v>9373</v>
      </c>
      <c r="G8" s="23">
        <f t="shared" si="1"/>
        <v>0.31684808329389491</v>
      </c>
      <c r="H8" s="63">
        <f>E8/'[1]2024 II კვ'!D$4</f>
        <v>2.5451136170601994E-2</v>
      </c>
    </row>
    <row r="9" spans="2:8" x14ac:dyDescent="0.2">
      <c r="B9" s="155" t="s">
        <v>81</v>
      </c>
      <c r="C9" s="13" t="s">
        <v>82</v>
      </c>
      <c r="D9" s="12">
        <v>953905</v>
      </c>
      <c r="E9" s="13">
        <v>967700</v>
      </c>
      <c r="F9" s="81">
        <f t="shared" si="0"/>
        <v>13795</v>
      </c>
      <c r="G9" s="23">
        <f t="shared" si="1"/>
        <v>1.4461607812098709E-2</v>
      </c>
      <c r="H9" s="63">
        <f>E9/'[1]2024 II კვ'!D$4</f>
        <v>0.63224398593997044</v>
      </c>
    </row>
    <row r="10" spans="2:8" ht="13.5" thickBot="1" x14ac:dyDescent="0.25">
      <c r="B10" s="156"/>
      <c r="C10" s="15" t="s">
        <v>83</v>
      </c>
      <c r="D10" s="59">
        <v>509933</v>
      </c>
      <c r="E10" s="15">
        <v>562880</v>
      </c>
      <c r="F10" s="82">
        <f t="shared" si="0"/>
        <v>52947</v>
      </c>
      <c r="G10" s="24">
        <f t="shared" si="1"/>
        <v>0.10383128763974869</v>
      </c>
      <c r="H10" s="64">
        <f>E10/'[1]2024 II კვ'!D$4</f>
        <v>0.36775601406002956</v>
      </c>
    </row>
    <row r="14" spans="2:8" x14ac:dyDescent="0.2">
      <c r="B14" s="30" t="s">
        <v>6</v>
      </c>
    </row>
  </sheetData>
  <mergeCells count="4">
    <mergeCell ref="B4:C4"/>
    <mergeCell ref="B5:B8"/>
    <mergeCell ref="B9:B10"/>
    <mergeCell ref="B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2" sqref="C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0" t="s">
        <v>87</v>
      </c>
      <c r="C2" s="50" t="s">
        <v>88</v>
      </c>
    </row>
    <row r="3" spans="2:3" ht="66" customHeight="1" x14ac:dyDescent="0.2">
      <c r="B3" s="51" t="s">
        <v>89</v>
      </c>
      <c r="C3" s="52" t="s">
        <v>90</v>
      </c>
    </row>
    <row r="4" spans="2:3" ht="74.25" customHeight="1" x14ac:dyDescent="0.2">
      <c r="B4" s="51" t="s">
        <v>91</v>
      </c>
      <c r="C4" s="52" t="s">
        <v>92</v>
      </c>
    </row>
    <row r="5" spans="2:3" ht="26.25" customHeight="1" x14ac:dyDescent="0.2">
      <c r="B5" s="53" t="s">
        <v>93</v>
      </c>
      <c r="C5" s="113" t="s">
        <v>94</v>
      </c>
    </row>
    <row r="6" spans="2:3" ht="24.75" customHeight="1" x14ac:dyDescent="0.2">
      <c r="B6" s="53" t="s">
        <v>95</v>
      </c>
      <c r="C6" s="113" t="s">
        <v>96</v>
      </c>
    </row>
    <row r="7" spans="2:3" ht="56.25" customHeight="1" x14ac:dyDescent="0.2">
      <c r="B7" s="54" t="s">
        <v>97</v>
      </c>
      <c r="C7" s="5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 II-Q</vt:lpstr>
      <vt:lpstr>Top 15</vt:lpstr>
      <vt:lpstr>Trip Types</vt:lpstr>
      <vt:lpstr>Region</vt:lpstr>
      <vt:lpstr>EU</vt:lpstr>
      <vt:lpstr>Border Type</vt:lpstr>
      <vt:lpstr>Border</vt:lpstr>
      <vt:lpstr>Gender end Age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2022-08-03T08:32:50Z</cp:lastPrinted>
  <dcterms:created xsi:type="dcterms:W3CDTF">2012-06-01T06:45:51Z</dcterms:created>
  <dcterms:modified xsi:type="dcterms:W3CDTF">2024-10-22T08:19:47Z</dcterms:modified>
</cp:coreProperties>
</file>