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esktop\"/>
    </mc:Choice>
  </mc:AlternateContent>
  <bookViews>
    <workbookView xWindow="0" yWindow="0" windowWidth="28800" windowHeight="12300" tabRatio="746"/>
  </bookViews>
  <sheets>
    <sheet name="2024 I-III-Q" sheetId="19" r:id="rId1"/>
    <sheet name="Top 15" sheetId="2" r:id="rId2"/>
    <sheet name="Trip Types" sheetId="12" r:id="rId3"/>
    <sheet name="Region" sheetId="3" r:id="rId4"/>
    <sheet name="EU" sheetId="16" r:id="rId5"/>
    <sheet name="Border Type" sheetId="10" r:id="rId6"/>
    <sheet name="Border" sheetId="11" r:id="rId7"/>
    <sheet name="Gender end Age" sheetId="18" r:id="rId8"/>
    <sheet name="Definitions" sheetId="1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H10" i="18" l="1"/>
  <c r="G10" i="18"/>
  <c r="F10" i="18"/>
  <c r="H9" i="18"/>
  <c r="G9" i="18"/>
  <c r="F9" i="18"/>
  <c r="H8" i="18"/>
  <c r="G8" i="18"/>
  <c r="F8" i="18"/>
  <c r="H7" i="18"/>
  <c r="G7" i="18"/>
  <c r="F7" i="18"/>
  <c r="H6" i="18"/>
  <c r="G6" i="18"/>
  <c r="F6" i="18"/>
  <c r="H5" i="18"/>
  <c r="G5" i="18"/>
  <c r="F5" i="18"/>
  <c r="G25" i="11"/>
  <c r="E25" i="11"/>
  <c r="G24" i="11"/>
  <c r="E24" i="11"/>
  <c r="G23" i="11"/>
  <c r="F23" i="11"/>
  <c r="E23" i="11"/>
  <c r="G22" i="11"/>
  <c r="F22" i="11"/>
  <c r="E22" i="11"/>
  <c r="G21" i="11"/>
  <c r="F21" i="11"/>
  <c r="E21" i="11"/>
  <c r="G20" i="11"/>
  <c r="F20" i="11"/>
  <c r="E20" i="11"/>
  <c r="G19" i="11"/>
  <c r="F19" i="11"/>
  <c r="E19" i="11"/>
  <c r="G18" i="11"/>
  <c r="F18" i="11"/>
  <c r="E18" i="11"/>
  <c r="G17" i="11"/>
  <c r="F17" i="11"/>
  <c r="E17" i="11"/>
  <c r="G16" i="11"/>
  <c r="F16" i="11"/>
  <c r="E16" i="11"/>
  <c r="G15" i="11"/>
  <c r="F15" i="11"/>
  <c r="E15" i="11"/>
  <c r="G14" i="11"/>
  <c r="F14" i="11"/>
  <c r="E14" i="11"/>
  <c r="G13" i="11"/>
  <c r="F13" i="11"/>
  <c r="E13" i="11"/>
  <c r="G12" i="11"/>
  <c r="F12" i="11"/>
  <c r="E12" i="11"/>
  <c r="G11" i="11"/>
  <c r="F11" i="11"/>
  <c r="E11" i="11"/>
  <c r="G10" i="11"/>
  <c r="F10" i="11"/>
  <c r="E10" i="11"/>
  <c r="G9" i="11"/>
  <c r="F9" i="11"/>
  <c r="E9" i="11"/>
  <c r="G8" i="11"/>
  <c r="F8" i="11"/>
  <c r="E8" i="11"/>
  <c r="G7" i="11"/>
  <c r="F7" i="11"/>
  <c r="E7" i="11"/>
  <c r="G6" i="11"/>
  <c r="F6" i="11"/>
  <c r="E6" i="11"/>
  <c r="G5" i="11"/>
  <c r="F5" i="11"/>
  <c r="E5" i="11"/>
  <c r="G8" i="10"/>
  <c r="F8" i="10"/>
  <c r="E8" i="10"/>
  <c r="G7" i="10"/>
  <c r="F7" i="10"/>
  <c r="E7" i="10"/>
  <c r="G6" i="10"/>
  <c r="F6" i="10"/>
  <c r="E6" i="10"/>
  <c r="G5" i="10"/>
  <c r="F5" i="10"/>
  <c r="E5" i="10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D5" i="16"/>
  <c r="F5" i="16" s="1"/>
  <c r="C5" i="16"/>
  <c r="F10" i="3"/>
  <c r="E10" i="3"/>
  <c r="D10" i="3"/>
  <c r="G10" i="3" s="1"/>
  <c r="C10" i="3"/>
  <c r="D9" i="3"/>
  <c r="G9" i="3" s="1"/>
  <c r="C9" i="3"/>
  <c r="G8" i="3"/>
  <c r="F8" i="3"/>
  <c r="D8" i="3"/>
  <c r="E8" i="3" s="1"/>
  <c r="C8" i="3"/>
  <c r="D7" i="3"/>
  <c r="G7" i="3" s="1"/>
  <c r="C7" i="3"/>
  <c r="D6" i="3"/>
  <c r="E6" i="3" s="1"/>
  <c r="C6" i="3"/>
  <c r="G5" i="3"/>
  <c r="D5" i="3"/>
  <c r="E5" i="3" s="1"/>
  <c r="C5" i="3"/>
  <c r="F5" i="3" s="1"/>
  <c r="F9" i="12"/>
  <c r="E9" i="12"/>
  <c r="F8" i="12"/>
  <c r="E8" i="12"/>
  <c r="F7" i="12"/>
  <c r="E7" i="12"/>
  <c r="F6" i="12"/>
  <c r="E6" i="12"/>
  <c r="F5" i="12"/>
  <c r="E5" i="1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F235" i="19"/>
  <c r="E235" i="19"/>
  <c r="F234" i="19"/>
  <c r="E234" i="19"/>
  <c r="F233" i="19"/>
  <c r="E233" i="19"/>
  <c r="F232" i="19"/>
  <c r="E232" i="19"/>
  <c r="F227" i="19"/>
  <c r="E227" i="19"/>
  <c r="F228" i="19"/>
  <c r="E228" i="19"/>
  <c r="E231" i="19"/>
  <c r="F229" i="19"/>
  <c r="E229" i="19"/>
  <c r="F226" i="19"/>
  <c r="E226" i="19"/>
  <c r="F230" i="19"/>
  <c r="E230" i="19"/>
  <c r="F225" i="19"/>
  <c r="E225" i="19"/>
  <c r="F224" i="19"/>
  <c r="E224" i="19"/>
  <c r="F223" i="19"/>
  <c r="E223" i="19"/>
  <c r="F222" i="19"/>
  <c r="E222" i="19"/>
  <c r="F221" i="19"/>
  <c r="E221" i="19"/>
  <c r="F220" i="19"/>
  <c r="E220" i="19"/>
  <c r="F219" i="19"/>
  <c r="E219" i="19"/>
  <c r="F218" i="19"/>
  <c r="E218" i="19"/>
  <c r="F217" i="19"/>
  <c r="E217" i="19"/>
  <c r="F216" i="19"/>
  <c r="E216" i="19"/>
  <c r="F215" i="19"/>
  <c r="E215" i="19"/>
  <c r="F214" i="19"/>
  <c r="E214" i="19"/>
  <c r="F213" i="19"/>
  <c r="E213" i="19"/>
  <c r="F212" i="19"/>
  <c r="E212" i="19"/>
  <c r="F211" i="19"/>
  <c r="E211" i="19"/>
  <c r="F210" i="19"/>
  <c r="E210" i="19"/>
  <c r="F209" i="19"/>
  <c r="E209" i="19"/>
  <c r="F208" i="19"/>
  <c r="E208" i="19"/>
  <c r="F206" i="19"/>
  <c r="E206" i="19"/>
  <c r="F207" i="19"/>
  <c r="E207" i="19"/>
  <c r="F205" i="19"/>
  <c r="E205" i="19"/>
  <c r="F200" i="19"/>
  <c r="E200" i="19"/>
  <c r="F199" i="19"/>
  <c r="E199" i="19"/>
  <c r="F204" i="19"/>
  <c r="E204" i="19"/>
  <c r="F203" i="19"/>
  <c r="E203" i="19"/>
  <c r="F202" i="19"/>
  <c r="E202" i="19"/>
  <c r="F201" i="19"/>
  <c r="E201" i="19"/>
  <c r="F198" i="19"/>
  <c r="E198" i="19"/>
  <c r="F197" i="19"/>
  <c r="E197" i="19"/>
  <c r="F196" i="19"/>
  <c r="E196" i="19"/>
  <c r="F179" i="19"/>
  <c r="E179" i="19"/>
  <c r="F193" i="19"/>
  <c r="E193" i="19"/>
  <c r="F192" i="19"/>
  <c r="E192" i="19"/>
  <c r="F191" i="19"/>
  <c r="E191" i="19"/>
  <c r="F190" i="19"/>
  <c r="E190" i="19"/>
  <c r="F189" i="19"/>
  <c r="E189" i="19"/>
  <c r="E188" i="19"/>
  <c r="F187" i="19"/>
  <c r="E187" i="19"/>
  <c r="F184" i="19"/>
  <c r="E184" i="19"/>
  <c r="E186" i="19"/>
  <c r="F185" i="19"/>
  <c r="E185" i="19"/>
  <c r="F183" i="19"/>
  <c r="E183" i="19"/>
  <c r="F178" i="19"/>
  <c r="E178" i="19"/>
  <c r="F182" i="19"/>
  <c r="E182" i="19"/>
  <c r="F195" i="19"/>
  <c r="E195" i="19"/>
  <c r="F194" i="19"/>
  <c r="E194" i="19"/>
  <c r="F180" i="19"/>
  <c r="E180" i="19"/>
  <c r="F181" i="19"/>
  <c r="E181" i="19"/>
  <c r="F177" i="19"/>
  <c r="E177" i="19"/>
  <c r="F176" i="19"/>
  <c r="E176" i="19"/>
  <c r="F175" i="19"/>
  <c r="E175" i="19"/>
  <c r="F165" i="19"/>
  <c r="E165" i="19"/>
  <c r="F172" i="19"/>
  <c r="E172" i="19"/>
  <c r="F171" i="19"/>
  <c r="E171" i="19"/>
  <c r="F169" i="19"/>
  <c r="E169" i="19"/>
  <c r="F168" i="19"/>
  <c r="E168" i="19"/>
  <c r="F167" i="19"/>
  <c r="E167" i="19"/>
  <c r="F166" i="19"/>
  <c r="E166" i="19"/>
  <c r="F170" i="19"/>
  <c r="E170" i="19"/>
  <c r="F164" i="19"/>
  <c r="E164" i="19"/>
  <c r="F174" i="19"/>
  <c r="E174" i="19"/>
  <c r="F163" i="19"/>
  <c r="E163" i="19"/>
  <c r="F162" i="19"/>
  <c r="E162" i="19"/>
  <c r="F161" i="19"/>
  <c r="E161" i="19"/>
  <c r="F173" i="19"/>
  <c r="E173" i="19"/>
  <c r="F160" i="19"/>
  <c r="E160" i="19"/>
  <c r="F156" i="19"/>
  <c r="E156" i="19"/>
  <c r="F158" i="19"/>
  <c r="E158" i="19"/>
  <c r="F157" i="19"/>
  <c r="E157" i="19"/>
  <c r="F155" i="19"/>
  <c r="E155" i="19"/>
  <c r="F154" i="19"/>
  <c r="E154" i="19"/>
  <c r="F153" i="19"/>
  <c r="E153" i="19"/>
  <c r="F151" i="19"/>
  <c r="E151" i="19"/>
  <c r="F152" i="19"/>
  <c r="E152" i="19"/>
  <c r="F159" i="19"/>
  <c r="E159" i="19"/>
  <c r="F150" i="19"/>
  <c r="E150" i="19"/>
  <c r="F149" i="19"/>
  <c r="E149" i="19"/>
  <c r="F148" i="19"/>
  <c r="E148" i="19"/>
  <c r="F147" i="19"/>
  <c r="E147" i="19"/>
  <c r="F146" i="19"/>
  <c r="E146" i="19"/>
  <c r="F145" i="19"/>
  <c r="E145" i="19"/>
  <c r="F144" i="19"/>
  <c r="E144" i="19"/>
  <c r="F143" i="19"/>
  <c r="E143" i="19"/>
  <c r="F142" i="19"/>
  <c r="E142" i="19"/>
  <c r="F141" i="19"/>
  <c r="E141" i="19"/>
  <c r="F140" i="19"/>
  <c r="E140" i="19"/>
  <c r="F139" i="19"/>
  <c r="E139" i="19"/>
  <c r="F126" i="19"/>
  <c r="E126" i="19"/>
  <c r="E136" i="19"/>
  <c r="F135" i="19"/>
  <c r="E135" i="19"/>
  <c r="E134" i="19"/>
  <c r="F127" i="19"/>
  <c r="E127" i="19"/>
  <c r="E133" i="19"/>
  <c r="F132" i="19"/>
  <c r="E132" i="19"/>
  <c r="E131" i="19"/>
  <c r="E129" i="19"/>
  <c r="F128" i="19"/>
  <c r="E128" i="19"/>
  <c r="E138" i="19"/>
  <c r="F137" i="19"/>
  <c r="E137" i="19"/>
  <c r="F130" i="19"/>
  <c r="E130" i="19"/>
  <c r="E124" i="19"/>
  <c r="F125" i="19"/>
  <c r="E125" i="19"/>
  <c r="F123" i="19"/>
  <c r="E123" i="19"/>
  <c r="F117" i="19"/>
  <c r="E117" i="19"/>
  <c r="E120" i="19"/>
  <c r="F116" i="19"/>
  <c r="E116" i="19"/>
  <c r="F122" i="19"/>
  <c r="E122" i="19"/>
  <c r="F119" i="19"/>
  <c r="E119" i="19"/>
  <c r="F121" i="19"/>
  <c r="E121" i="19"/>
  <c r="F118" i="19"/>
  <c r="E118" i="19"/>
  <c r="F115" i="19"/>
  <c r="E115" i="19"/>
  <c r="F114" i="19"/>
  <c r="E114" i="19"/>
  <c r="F104" i="19"/>
  <c r="E104" i="19"/>
  <c r="F112" i="19"/>
  <c r="E112" i="19"/>
  <c r="F111" i="19"/>
  <c r="E111" i="19"/>
  <c r="E107" i="19"/>
  <c r="F110" i="19"/>
  <c r="E110" i="19"/>
  <c r="F109" i="19"/>
  <c r="E109" i="19"/>
  <c r="F105" i="19"/>
  <c r="E105" i="19"/>
  <c r="F113" i="19"/>
  <c r="E113" i="19"/>
  <c r="F106" i="19"/>
  <c r="E106" i="19"/>
  <c r="F108" i="19"/>
  <c r="E108" i="19"/>
  <c r="F103" i="19"/>
  <c r="E103" i="19"/>
  <c r="F102" i="19"/>
  <c r="E102" i="19"/>
  <c r="F101" i="19"/>
  <c r="E101" i="19"/>
  <c r="F100" i="19"/>
  <c r="E100" i="19"/>
  <c r="F98" i="19"/>
  <c r="E98" i="19"/>
  <c r="F97" i="19"/>
  <c r="E97" i="19"/>
  <c r="F99" i="19"/>
  <c r="E99" i="19"/>
  <c r="F96" i="19"/>
  <c r="E96" i="19"/>
  <c r="F93" i="19"/>
  <c r="E93" i="19"/>
  <c r="F91" i="19"/>
  <c r="E91" i="19"/>
  <c r="F95" i="19"/>
  <c r="E95" i="19"/>
  <c r="F94" i="19"/>
  <c r="E94" i="19"/>
  <c r="F90" i="19"/>
  <c r="E90" i="19"/>
  <c r="F92" i="19"/>
  <c r="E92" i="19"/>
  <c r="F89" i="19"/>
  <c r="E89" i="19"/>
  <c r="F88" i="19"/>
  <c r="E88" i="19"/>
  <c r="F79" i="19"/>
  <c r="E79" i="19"/>
  <c r="F85" i="19"/>
  <c r="E85" i="19"/>
  <c r="E86" i="19"/>
  <c r="F83" i="19"/>
  <c r="E83" i="19"/>
  <c r="F77" i="19"/>
  <c r="E77" i="19"/>
  <c r="F84" i="19"/>
  <c r="E84" i="19"/>
  <c r="E82" i="19"/>
  <c r="E81" i="19"/>
  <c r="F74" i="19"/>
  <c r="E74" i="19"/>
  <c r="E73" i="19"/>
  <c r="F80" i="19"/>
  <c r="E80" i="19"/>
  <c r="E72" i="19"/>
  <c r="E87" i="19"/>
  <c r="F76" i="19"/>
  <c r="E76" i="19"/>
  <c r="F75" i="19"/>
  <c r="E75" i="19"/>
  <c r="F78" i="19"/>
  <c r="E78" i="19"/>
  <c r="F70" i="19"/>
  <c r="E70" i="19"/>
  <c r="F71" i="19"/>
  <c r="E71" i="19"/>
  <c r="F69" i="19"/>
  <c r="E69" i="19"/>
  <c r="E68" i="19"/>
  <c r="F67" i="19"/>
  <c r="E67" i="19"/>
  <c r="F66" i="19"/>
  <c r="E66" i="19"/>
  <c r="F63" i="19"/>
  <c r="E63" i="19"/>
  <c r="F64" i="19"/>
  <c r="E64" i="19"/>
  <c r="F65" i="19"/>
  <c r="E65" i="19"/>
  <c r="F62" i="19"/>
  <c r="E62" i="19"/>
  <c r="F61" i="19"/>
  <c r="E61" i="19"/>
  <c r="F55" i="19"/>
  <c r="E55" i="19"/>
  <c r="F60" i="19"/>
  <c r="E60" i="19"/>
  <c r="F59" i="19"/>
  <c r="E59" i="19"/>
  <c r="F58" i="19"/>
  <c r="E58" i="19"/>
  <c r="F57" i="19"/>
  <c r="E57" i="19"/>
  <c r="F56" i="19"/>
  <c r="E56" i="19"/>
  <c r="F54" i="19"/>
  <c r="E54" i="19"/>
  <c r="F53" i="19"/>
  <c r="E53" i="19"/>
  <c r="F52" i="19"/>
  <c r="E52" i="19"/>
  <c r="F40" i="19"/>
  <c r="E40" i="19"/>
  <c r="F50" i="19"/>
  <c r="E50" i="19"/>
  <c r="F49" i="19"/>
  <c r="E49" i="19"/>
  <c r="F48" i="19"/>
  <c r="E48" i="19"/>
  <c r="F41" i="19"/>
  <c r="E41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51" i="19"/>
  <c r="E51" i="19"/>
  <c r="F39" i="19"/>
  <c r="E39" i="19"/>
  <c r="F38" i="19"/>
  <c r="E38" i="19"/>
  <c r="F37" i="19"/>
  <c r="E37" i="19"/>
  <c r="F36" i="19"/>
  <c r="E36" i="19"/>
  <c r="F34" i="19"/>
  <c r="E34" i="19"/>
  <c r="F30" i="19"/>
  <c r="E30" i="19"/>
  <c r="F33" i="19"/>
  <c r="E33" i="19"/>
  <c r="F31" i="19"/>
  <c r="E31" i="19"/>
  <c r="F32" i="19"/>
  <c r="E32" i="19"/>
  <c r="F29" i="19"/>
  <c r="E29" i="19"/>
  <c r="F35" i="19"/>
  <c r="E35" i="19"/>
  <c r="F28" i="19"/>
  <c r="E28" i="19"/>
  <c r="F12" i="19"/>
  <c r="E12" i="19"/>
  <c r="F16" i="19"/>
  <c r="E16" i="19"/>
  <c r="F15" i="19"/>
  <c r="E15" i="19"/>
  <c r="F14" i="19"/>
  <c r="E14" i="19"/>
  <c r="F26" i="19"/>
  <c r="E26" i="19"/>
  <c r="F27" i="19"/>
  <c r="E27" i="19"/>
  <c r="F24" i="19"/>
  <c r="E24" i="19"/>
  <c r="F8" i="19"/>
  <c r="E8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25" i="19"/>
  <c r="E25" i="19"/>
  <c r="F13" i="19"/>
  <c r="E13" i="19"/>
  <c r="F11" i="19"/>
  <c r="E11" i="19"/>
  <c r="F10" i="19"/>
  <c r="E10" i="19"/>
  <c r="F9" i="19"/>
  <c r="E9" i="19"/>
  <c r="F7" i="19"/>
  <c r="E7" i="19"/>
  <c r="F6" i="19"/>
  <c r="E6" i="19"/>
  <c r="F4" i="19"/>
  <c r="E4" i="19"/>
  <c r="F3" i="19"/>
  <c r="E3" i="19"/>
  <c r="F2" i="19"/>
  <c r="E2" i="19"/>
  <c r="E5" i="16" l="1"/>
  <c r="F6" i="3"/>
  <c r="G6" i="3"/>
  <c r="E9" i="3"/>
  <c r="F9" i="3"/>
  <c r="E7" i="3"/>
  <c r="F7" i="3"/>
</calcChain>
</file>

<file path=xl/sharedStrings.xml><?xml version="1.0" encoding="utf-8"?>
<sst xmlns="http://schemas.openxmlformats.org/spreadsheetml/2006/main" count="394" uniqueCount="302">
  <si>
    <t>15-30</t>
  </si>
  <si>
    <t>31-50</t>
  </si>
  <si>
    <t>51-70</t>
  </si>
  <si>
    <t>71+</t>
  </si>
  <si>
    <t>Top 15 Countries by International Visitor Trips</t>
  </si>
  <si>
    <t>Country</t>
  </si>
  <si>
    <t>Source : Information Centre, Information and Analytical Department, Ministry of Internal Affairs of Georgia</t>
  </si>
  <si>
    <t>International Travel Classification</t>
  </si>
  <si>
    <t>Trip Types</t>
  </si>
  <si>
    <t>International Traveller Trips</t>
  </si>
  <si>
    <t>International Visitor Trips</t>
  </si>
  <si>
    <t>Tourist (Overnight) Trips</t>
  </si>
  <si>
    <t>Same Day Trips</t>
  </si>
  <si>
    <t>Other  (non-tourism)</t>
  </si>
  <si>
    <t>Region</t>
  </si>
  <si>
    <t>Total</t>
  </si>
  <si>
    <t>Europe</t>
  </si>
  <si>
    <t>AMERICAS</t>
  </si>
  <si>
    <t>EAST ASIA/PACIFIC</t>
  </si>
  <si>
    <t>AFRICA</t>
  </si>
  <si>
    <t>MIDDLE EAST</t>
  </si>
  <si>
    <t>Share %</t>
  </si>
  <si>
    <t>EU member countries</t>
  </si>
  <si>
    <t>Austria</t>
  </si>
  <si>
    <t>Belgium</t>
  </si>
  <si>
    <t>Bulgaria</t>
  </si>
  <si>
    <t>United Kingdom</t>
  </si>
  <si>
    <t>Germany</t>
  </si>
  <si>
    <t>Denmark</t>
  </si>
  <si>
    <t>Spain</t>
  </si>
  <si>
    <t>Estonia</t>
  </si>
  <si>
    <t>Ireland</t>
  </si>
  <si>
    <t>Italy</t>
  </si>
  <si>
    <t>Cyprus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</si>
  <si>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</si>
  <si>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</si>
  <si>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</si>
  <si>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</si>
  <si>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</si>
  <si>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</si>
  <si>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</si>
  <si>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</si>
  <si>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Greece</t>
  </si>
  <si>
    <t>France</t>
  </si>
  <si>
    <t>Slovakia</t>
  </si>
  <si>
    <t>Slovenia</t>
  </si>
  <si>
    <t>Hungary</t>
  </si>
  <si>
    <t>Finland</t>
  </si>
  <si>
    <t>Sweden</t>
  </si>
  <si>
    <t>Czechia</t>
  </si>
  <si>
    <t>Croatia</t>
  </si>
  <si>
    <t>International Visitor Trips/EU</t>
  </si>
  <si>
    <t>Type</t>
  </si>
  <si>
    <t>Land</t>
  </si>
  <si>
    <t>Air</t>
  </si>
  <si>
    <t>Sea</t>
  </si>
  <si>
    <t>Railway</t>
  </si>
  <si>
    <t>Border</t>
  </si>
  <si>
    <t>Airport Tbilisi</t>
  </si>
  <si>
    <t>Sarpi</t>
  </si>
  <si>
    <t>Sadakhlo</t>
  </si>
  <si>
    <t>Airport Kutaisi</t>
  </si>
  <si>
    <t>Airport Batumi</t>
  </si>
  <si>
    <t>Tsiteli Khidi</t>
  </si>
  <si>
    <t xml:space="preserve"> Kartsakhi </t>
  </si>
  <si>
    <t>Ninotsminda</t>
  </si>
  <si>
    <t>Guguti</t>
  </si>
  <si>
    <t>Vale</t>
  </si>
  <si>
    <t>Tsodna</t>
  </si>
  <si>
    <t>Railway Sadakhlo</t>
  </si>
  <si>
    <t>Port Batumi</t>
  </si>
  <si>
    <t>Port Poti</t>
  </si>
  <si>
    <t>Railway Gardabani</t>
  </si>
  <si>
    <t>Railway  Kartsakhi</t>
  </si>
  <si>
    <t>Port Kulevi</t>
  </si>
  <si>
    <t>Akhkerpi</t>
  </si>
  <si>
    <t>Vakhtangisi</t>
  </si>
  <si>
    <t>Samtatskaro</t>
  </si>
  <si>
    <t>Kazbegi</t>
  </si>
  <si>
    <t>Categorry</t>
  </si>
  <si>
    <t>Age</t>
  </si>
  <si>
    <t>Gender</t>
  </si>
  <si>
    <t>Male</t>
  </si>
  <si>
    <t>Female</t>
  </si>
  <si>
    <t>Visitors Gender and Age</t>
  </si>
  <si>
    <t>International Traveler Trips</t>
  </si>
  <si>
    <t>Including:</t>
  </si>
  <si>
    <t>Concept</t>
  </si>
  <si>
    <t>Definition</t>
  </si>
  <si>
    <t>International Traveler*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</si>
  <si>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</si>
  <si>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Visitor* Trips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</si>
  <si>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</si>
  <si>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t>Tourist (Overnight) Trips*</t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</si>
  <si>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</si>
  <si>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t>Same Day Trips*</t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</si>
  <si>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</si>
  <si>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Other  (non-tourism)*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</si>
  <si>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</si>
  <si>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</si>
  <si>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</si>
  <si>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</si>
  <si>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</si>
  <si>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</si>
  <si>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</si>
  <si>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</si>
  <si>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</si>
  <si>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</si>
  <si>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</si>
  <si>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Kyrgyzstan</t>
  </si>
  <si>
    <t>Czech Republic</t>
  </si>
  <si>
    <t>Northern Europe</t>
  </si>
  <si>
    <t>Iceland</t>
  </si>
  <si>
    <t>Norway</t>
  </si>
  <si>
    <t>Southern Europe</t>
  </si>
  <si>
    <t>Albania</t>
  </si>
  <si>
    <t>Andorra</t>
  </si>
  <si>
    <t>Bosnia and Herzegovina</t>
  </si>
  <si>
    <t>Holy See</t>
  </si>
  <si>
    <t>Montenegro</t>
  </si>
  <si>
    <t>San Marino</t>
  </si>
  <si>
    <t>Serbia</t>
  </si>
  <si>
    <t>Western Europe</t>
  </si>
  <si>
    <t>Liechtenstein</t>
  </si>
  <si>
    <t>Monaco</t>
  </si>
  <si>
    <t>Switzerland</t>
  </si>
  <si>
    <t>East/Med Europe</t>
  </si>
  <si>
    <t>Israel</t>
  </si>
  <si>
    <t>Caribbean</t>
  </si>
  <si>
    <t>Anguilla</t>
  </si>
  <si>
    <t>Antigua and Barbuda</t>
  </si>
  <si>
    <t>Barbados</t>
  </si>
  <si>
    <t>Bahamas</t>
  </si>
  <si>
    <t>Grenada</t>
  </si>
  <si>
    <t>Dominica</t>
  </si>
  <si>
    <t>Dominican Republic</t>
  </si>
  <si>
    <t>US Virgin Islands</t>
  </si>
  <si>
    <t>British Virgin Islands</t>
  </si>
  <si>
    <t>Jamaica</t>
  </si>
  <si>
    <t>Cayman Islands</t>
  </si>
  <si>
    <t>Cuba</t>
  </si>
  <si>
    <t>Netherlands Antilles</t>
  </si>
  <si>
    <t>Puerto Rico</t>
  </si>
  <si>
    <t>Saint Vincent and the Grenadines</t>
  </si>
  <si>
    <t>Federation of Saint Kitts and Nevis</t>
  </si>
  <si>
    <t>Saint Lucia</t>
  </si>
  <si>
    <t>Turks and Caicos Islands</t>
  </si>
  <si>
    <t>Trinidad and Tobago</t>
  </si>
  <si>
    <t>Haiti</t>
  </si>
  <si>
    <t>Central Amer.</t>
  </si>
  <si>
    <t>Belize</t>
  </si>
  <si>
    <t>Guatemala</t>
  </si>
  <si>
    <t>Costa-Rica</t>
  </si>
  <si>
    <t>Nicaragua</t>
  </si>
  <si>
    <t>Panama</t>
  </si>
  <si>
    <t>El Salvador</t>
  </si>
  <si>
    <t>Honduras</t>
  </si>
  <si>
    <t>North Amer.</t>
  </si>
  <si>
    <t>United States of America</t>
  </si>
  <si>
    <t>Canada</t>
  </si>
  <si>
    <t>Mexico</t>
  </si>
  <si>
    <t>South Amer.</t>
  </si>
  <si>
    <t>Argentina</t>
  </si>
  <si>
    <t>Bolivia</t>
  </si>
  <si>
    <t>Brazil</t>
  </si>
  <si>
    <t>Guyana</t>
  </si>
  <si>
    <t>Ecuador</t>
  </si>
  <si>
    <t>Venezuela</t>
  </si>
  <si>
    <t>Colombia</t>
  </si>
  <si>
    <t>Paraguay</t>
  </si>
  <si>
    <t>Peru</t>
  </si>
  <si>
    <t>French Guiana</t>
  </si>
  <si>
    <t>Suriname</t>
  </si>
  <si>
    <t>Uruguay</t>
  </si>
  <si>
    <t>Chile</t>
  </si>
  <si>
    <t>North-East Asia</t>
  </si>
  <si>
    <t>Japan</t>
  </si>
  <si>
    <t>Republic of Korea</t>
  </si>
  <si>
    <t>Mongolia</t>
  </si>
  <si>
    <t>Taiwan (Province of China)</t>
  </si>
  <si>
    <t>China</t>
  </si>
  <si>
    <t>North Korea</t>
  </si>
  <si>
    <t>Hong Kong (China)</t>
  </si>
  <si>
    <t>Oceania</t>
  </si>
  <si>
    <t>Australia</t>
  </si>
  <si>
    <t>American Samoa</t>
  </si>
  <si>
    <t>New Zealand</t>
  </si>
  <si>
    <t>Vanuatu</t>
  </si>
  <si>
    <t>Wallis and Futuna</t>
  </si>
  <si>
    <t>Marshall Islands</t>
  </si>
  <si>
    <t>Nauru</t>
  </si>
  <si>
    <t>Palau</t>
  </si>
  <si>
    <t>Papua New Guinea</t>
  </si>
  <si>
    <t>Samoa</t>
  </si>
  <si>
    <t>French Polynesia</t>
  </si>
  <si>
    <t>Solomon Islands</t>
  </si>
  <si>
    <t>Tonga</t>
  </si>
  <si>
    <t>Tuvalu</t>
  </si>
  <si>
    <t>Fiji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</si>
  <si>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</si>
  <si>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</si>
  <si>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</si>
  <si>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</si>
  <si>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</si>
  <si>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</si>
  <si>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</si>
  <si>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</si>
  <si>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</si>
  <si>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</si>
  <si>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South-East Asia</t>
  </si>
  <si>
    <t>Brunei Darussalam</t>
  </si>
  <si>
    <t>Vietnam</t>
  </si>
  <si>
    <t>Indonesia</t>
  </si>
  <si>
    <t>Cambodia</t>
  </si>
  <si>
    <t>Laos</t>
  </si>
  <si>
    <t>Malaysia</t>
  </si>
  <si>
    <t>Myanmar</t>
  </si>
  <si>
    <t>Singapore</t>
  </si>
  <si>
    <t>Thailand</t>
  </si>
  <si>
    <t>Philippines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</si>
  <si>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</si>
  <si>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</si>
  <si>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</si>
  <si>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</si>
  <si>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</si>
  <si>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</si>
  <si>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</si>
  <si>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</si>
  <si>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</si>
  <si>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</si>
  <si>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</si>
  <si>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</si>
  <si>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</si>
  <si>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</si>
  <si>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East Africa</t>
  </si>
  <si>
    <t>Burundi</t>
  </si>
  <si>
    <t>Ethiopia</t>
  </si>
  <si>
    <t>Eritrea</t>
  </si>
  <si>
    <t>Zambia</t>
  </si>
  <si>
    <t>Zimbabwe</t>
  </si>
  <si>
    <t>Kenya</t>
  </si>
  <si>
    <t>Comoros Islands</t>
  </si>
  <si>
    <t>Madagascar</t>
  </si>
  <si>
    <t>Mauritius</t>
  </si>
  <si>
    <t>Mayotte</t>
  </si>
  <si>
    <t>Malawi</t>
  </si>
  <si>
    <t>Mozambique</t>
  </si>
  <si>
    <t>Reunion</t>
  </si>
  <si>
    <t>Rwanda</t>
  </si>
  <si>
    <t>Seychelles</t>
  </si>
  <si>
    <t>Somalia</t>
  </si>
  <si>
    <t>Tanzania</t>
  </si>
  <si>
    <t>Uganda</t>
  </si>
  <si>
    <t>Djibouti</t>
  </si>
  <si>
    <t>West Africa</t>
  </si>
  <si>
    <t>Benin</t>
  </si>
  <si>
    <t>Burkina Faso</t>
  </si>
  <si>
    <t>Gambia</t>
  </si>
  <si>
    <t>Ghana</t>
  </si>
  <si>
    <t>Guinea</t>
  </si>
  <si>
    <t>Guinea-Bissau</t>
  </si>
  <si>
    <t>Cape Verde</t>
  </si>
  <si>
    <t>Cote d'lvoire</t>
  </si>
  <si>
    <t>Liberia</t>
  </si>
  <si>
    <t>Mauritania</t>
  </si>
  <si>
    <t>Mali</t>
  </si>
  <si>
    <t>Niger</t>
  </si>
  <si>
    <t>Nigeria</t>
  </si>
  <si>
    <t>Senegal</t>
  </si>
  <si>
    <t>Sierra Leone</t>
  </si>
  <si>
    <t>Togo</t>
  </si>
  <si>
    <t>South Africa</t>
  </si>
  <si>
    <t>Botswana</t>
  </si>
  <si>
    <t>Lesotho</t>
  </si>
  <si>
    <t>Namibia</t>
  </si>
  <si>
    <t>Swaziland</t>
  </si>
  <si>
    <t>North Africa</t>
  </si>
  <si>
    <t>Algeria</t>
  </si>
  <si>
    <t>Morocco</t>
  </si>
  <si>
    <t>Sudan</t>
  </si>
  <si>
    <t>Tunisia</t>
  </si>
  <si>
    <t>Central Africa</t>
  </si>
  <si>
    <t>Angola</t>
  </si>
  <si>
    <t>Gabon</t>
  </si>
  <si>
    <t>Cameroon</t>
  </si>
  <si>
    <t>Congo</t>
  </si>
  <si>
    <t>Sao Tome and Principe</t>
  </si>
  <si>
    <t>Chad</t>
  </si>
  <si>
    <t>Central African Republic</t>
  </si>
  <si>
    <t>OTHER</t>
  </si>
  <si>
    <t>UN</t>
  </si>
  <si>
    <t>Georgia (Nonresident)</t>
  </si>
  <si>
    <t>Other</t>
  </si>
  <si>
    <t xml:space="preserve">EUROPE </t>
  </si>
  <si>
    <t>Central and Eastern Europe</t>
  </si>
  <si>
    <t>Change     2023/2024</t>
  </si>
  <si>
    <t>Change    2023/2024 %</t>
  </si>
  <si>
    <t>Türkiye</t>
  </si>
  <si>
    <t>Macedonia</t>
  </si>
  <si>
    <t>Turkey</t>
  </si>
  <si>
    <t>2023:                            I-III-Quarter</t>
  </si>
  <si>
    <t>2024:                            I-III-Quarter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</si>
</sst>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164" fontId="8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" borderId="11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58">
    <xf numFmtId="0" fontId="0" fillId="0" borderId="0" xfId="0">
      <alignment vertic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0" fillId="0" borderId="0" xfId="0" applyAlignment="1"/>
    <xf numFmtId="3" fontId="13" fillId="0" borderId="8" xfId="2" applyNumberFormat="1" applyFont="1" applyFill="1" applyBorder="1" applyAlignment="1">
      <alignment horizont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NumberFormat="1" applyFont="1" applyFill="1" applyAlignment="1"/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2" borderId="13" xfId="3" applyNumberFormat="1" applyFont="1" applyFill="1" applyBorder="1" applyAlignment="1">
      <alignment horizontal="center" vertical="center"/>
    </xf>
    <xf numFmtId="165" fontId="11" fillId="2" borderId="14" xfId="3" applyNumberFormat="1" applyFont="1" applyFill="1" applyBorder="1" applyAlignment="1">
      <alignment horizontal="center" vertical="center"/>
    </xf>
    <xf numFmtId="165" fontId="10" fillId="0" borderId="15" xfId="3" applyNumberFormat="1" applyFont="1" applyFill="1" applyBorder="1" applyAlignment="1">
      <alignment horizontal="center" vertical="center"/>
    </xf>
    <xf numFmtId="165" fontId="10" fillId="0" borderId="16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4" fillId="0" borderId="19" xfId="2" applyFont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8" fillId="8" borderId="17" xfId="7" applyNumberFormat="1" applyFill="1" applyBorder="1" applyAlignment="1">
      <alignment horizontal="center" vertical="center" wrapText="1"/>
    </xf>
    <xf numFmtId="0" fontId="23" fillId="8" borderId="18" xfId="7" applyNumberFormat="1" applyFont="1" applyFill="1" applyBorder="1" applyAlignment="1">
      <alignment horizontal="center" vertical="center" wrapText="1"/>
    </xf>
    <xf numFmtId="0" fontId="23" fillId="8" borderId="21" xfId="7" applyNumberFormat="1" applyFont="1" applyFill="1" applyBorder="1" applyAlignment="1">
      <alignment horizontal="center" vertical="center" wrapText="1"/>
    </xf>
    <xf numFmtId="0" fontId="23" fillId="8" borderId="7" xfId="7" applyNumberFormat="1" applyFont="1" applyFill="1" applyBorder="1" applyAlignment="1">
      <alignment horizontal="center" vertical="center" wrapText="1"/>
    </xf>
    <xf numFmtId="0" fontId="22" fillId="9" borderId="12" xfId="6" applyNumberFormat="1" applyFont="1" applyFill="1" applyBorder="1" applyAlignment="1">
      <alignment horizontal="center" vertical="center"/>
    </xf>
    <xf numFmtId="3" fontId="22" fillId="9" borderId="11" xfId="6" applyNumberFormat="1" applyFont="1" applyFill="1" applyBorder="1" applyAlignment="1">
      <alignment horizontal="center" vertical="center"/>
    </xf>
    <xf numFmtId="3" fontId="22" fillId="9" borderId="20" xfId="6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 wrapText="1"/>
    </xf>
    <xf numFmtId="3" fontId="22" fillId="10" borderId="20" xfId="6" applyNumberFormat="1" applyFont="1" applyFill="1" applyBorder="1" applyAlignment="1">
      <alignment horizontal="center" vertical="center"/>
    </xf>
    <xf numFmtId="3" fontId="24" fillId="10" borderId="20" xfId="0" applyNumberFormat="1" applyFont="1" applyFill="1" applyBorder="1" applyAlignment="1">
      <alignment horizontal="center" vertical="center"/>
    </xf>
    <xf numFmtId="3" fontId="25" fillId="11" borderId="20" xfId="9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/>
    </xf>
    <xf numFmtId="3" fontId="25" fillId="11" borderId="20" xfId="0" applyNumberFormat="1" applyFont="1" applyFill="1" applyBorder="1" applyAlignment="1">
      <alignment horizontal="center" vertical="center"/>
    </xf>
    <xf numFmtId="3" fontId="23" fillId="8" borderId="20" xfId="7" applyNumberFormat="1" applyFont="1" applyFill="1" applyBorder="1" applyAlignment="1">
      <alignment horizontal="center" vertical="center" wrapText="1"/>
    </xf>
    <xf numFmtId="3" fontId="23" fillId="12" borderId="20" xfId="7" applyNumberFormat="1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top" wrapText="1"/>
    </xf>
    <xf numFmtId="3" fontId="14" fillId="0" borderId="20" xfId="2" applyNumberFormat="1" applyFont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/>
    </xf>
    <xf numFmtId="0" fontId="29" fillId="0" borderId="20" xfId="0" applyFont="1" applyBorder="1" applyAlignment="1">
      <alignment horizontal="justify" vertical="center"/>
    </xf>
    <xf numFmtId="165" fontId="10" fillId="0" borderId="0" xfId="3" applyNumberFormat="1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22" xfId="4" applyNumberFormat="1" applyFont="1" applyBorder="1" applyAlignment="1">
      <alignment horizontal="center" vertical="center"/>
    </xf>
    <xf numFmtId="165" fontId="14" fillId="0" borderId="5" xfId="3" applyNumberFormat="1" applyFont="1" applyBorder="1" applyAlignment="1">
      <alignment horizontal="center" vertical="center"/>
    </xf>
    <xf numFmtId="165" fontId="14" fillId="0" borderId="6" xfId="3" applyNumberFormat="1" applyFont="1" applyBorder="1" applyAlignment="1">
      <alignment horizontal="center" vertical="center"/>
    </xf>
    <xf numFmtId="165" fontId="10" fillId="0" borderId="5" xfId="3" applyNumberFormat="1" applyFont="1" applyFill="1" applyBorder="1" applyAlignment="1">
      <alignment horizontal="center" vertical="center"/>
    </xf>
    <xf numFmtId="165" fontId="10" fillId="0" borderId="6" xfId="3" applyNumberFormat="1" applyFont="1" applyFill="1" applyBorder="1" applyAlignment="1">
      <alignment horizontal="center" vertical="center"/>
    </xf>
    <xf numFmtId="0" fontId="23" fillId="8" borderId="27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4" xfId="0" applyNumberFormat="1" applyFont="1" applyFill="1" applyBorder="1" applyAlignment="1">
      <alignment horizontal="center" vertical="center"/>
    </xf>
    <xf numFmtId="165" fontId="23" fillId="8" borderId="28" xfId="3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23" fillId="8" borderId="35" xfId="7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23" fillId="8" borderId="36" xfId="7" applyNumberFormat="1" applyFont="1" applyFill="1" applyBorder="1" applyAlignment="1">
      <alignment horizontal="center" vertical="center" wrapText="1"/>
    </xf>
    <xf numFmtId="0" fontId="23" fillId="8" borderId="37" xfId="7" applyNumberFormat="1" applyFont="1" applyFill="1" applyBorder="1" applyAlignment="1">
      <alignment horizontal="center" vertical="center" wrapText="1"/>
    </xf>
    <xf numFmtId="3" fontId="26" fillId="0" borderId="2" xfId="4" applyNumberFormat="1" applyFont="1" applyBorder="1" applyAlignment="1">
      <alignment horizontal="left" vertical="center"/>
    </xf>
    <xf numFmtId="3" fontId="26" fillId="0" borderId="2" xfId="4" applyNumberFormat="1" applyFont="1" applyBorder="1" applyAlignment="1">
      <alignment horizontal="left" vertical="center" wrapText="1"/>
    </xf>
    <xf numFmtId="3" fontId="14" fillId="0" borderId="2" xfId="4" applyNumberFormat="1" applyFont="1" applyBorder="1" applyAlignment="1">
      <alignment horizontal="center" vertical="center"/>
    </xf>
    <xf numFmtId="3" fontId="26" fillId="0" borderId="3" xfId="4" applyNumberFormat="1" applyFont="1" applyBorder="1" applyAlignment="1">
      <alignment horizontal="left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9" fontId="0" fillId="0" borderId="0" xfId="3" applyNumberFormat="1" applyFont="1" applyAlignment="1">
      <alignment horizontal="left" vertical="center"/>
    </xf>
    <xf numFmtId="3" fontId="14" fillId="0" borderId="1" xfId="4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165" fontId="14" fillId="0" borderId="5" xfId="3" applyNumberFormat="1" applyFont="1" applyFill="1" applyBorder="1" applyAlignment="1">
      <alignment horizontal="center" vertical="center"/>
    </xf>
    <xf numFmtId="165" fontId="0" fillId="0" borderId="0" xfId="3" applyNumberFormat="1" applyFont="1">
      <alignment vertical="center"/>
    </xf>
    <xf numFmtId="3" fontId="12" fillId="0" borderId="0" xfId="0" applyNumberFormat="1" applyFont="1">
      <alignment vertical="center"/>
    </xf>
    <xf numFmtId="165" fontId="0" fillId="0" borderId="0" xfId="3" applyNumberFormat="1" applyFont="1" applyAlignment="1">
      <alignment vertical="center"/>
    </xf>
    <xf numFmtId="165" fontId="23" fillId="8" borderId="40" xfId="3" applyNumberFormat="1" applyFont="1" applyFill="1" applyBorder="1" applyAlignment="1">
      <alignment horizontal="center" vertical="center" wrapText="1"/>
    </xf>
    <xf numFmtId="165" fontId="23" fillId="12" borderId="40" xfId="3" applyNumberFormat="1" applyFont="1" applyFill="1" applyBorder="1" applyAlignment="1">
      <alignment horizontal="center" vertical="center" wrapText="1"/>
    </xf>
    <xf numFmtId="165" fontId="22" fillId="9" borderId="40" xfId="3" applyNumberFormat="1" applyFont="1" applyFill="1" applyBorder="1" applyAlignment="1">
      <alignment horizontal="center" vertical="center"/>
    </xf>
    <xf numFmtId="165" fontId="22" fillId="10" borderId="40" xfId="3" applyNumberFormat="1" applyFont="1" applyFill="1" applyBorder="1" applyAlignment="1">
      <alignment horizontal="center" vertical="center"/>
    </xf>
    <xf numFmtId="165" fontId="16" fillId="2" borderId="40" xfId="3" applyNumberFormat="1" applyFont="1" applyFill="1" applyBorder="1" applyAlignment="1">
      <alignment horizontal="center" vertical="center"/>
    </xf>
    <xf numFmtId="165" fontId="24" fillId="10" borderId="40" xfId="3" applyNumberFormat="1" applyFont="1" applyFill="1" applyBorder="1" applyAlignment="1">
      <alignment horizontal="center" vertical="center"/>
    </xf>
    <xf numFmtId="165" fontId="16" fillId="2" borderId="41" xfId="3" applyNumberFormat="1" applyFont="1" applyFill="1" applyBorder="1" applyAlignment="1">
      <alignment horizontal="center" vertical="center"/>
    </xf>
    <xf numFmtId="165" fontId="14" fillId="0" borderId="6" xfId="3" applyNumberFormat="1" applyFont="1" applyFill="1" applyBorder="1" applyAlignment="1">
      <alignment horizontal="center" vertical="center"/>
    </xf>
    <xf numFmtId="165" fontId="22" fillId="9" borderId="11" xfId="3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11" fillId="0" borderId="4" xfId="3" applyNumberFormat="1" applyFont="1" applyFill="1" applyBorder="1" applyAlignment="1">
      <alignment horizontal="center" vertical="center"/>
    </xf>
    <xf numFmtId="165" fontId="22" fillId="9" borderId="26" xfId="3" applyNumberFormat="1" applyFont="1" applyFill="1" applyBorder="1" applyAlignment="1">
      <alignment horizontal="center" vertical="center"/>
    </xf>
    <xf numFmtId="165" fontId="11" fillId="0" borderId="5" xfId="3" applyNumberFormat="1" applyFont="1" applyFill="1" applyBorder="1" applyAlignment="1">
      <alignment horizontal="center" vertical="center"/>
    </xf>
    <xf numFmtId="165" fontId="11" fillId="0" borderId="6" xfId="3" applyNumberFormat="1" applyFont="1" applyFill="1" applyBorder="1" applyAlignment="1">
      <alignment horizontal="center" vertical="center"/>
    </xf>
    <xf numFmtId="3" fontId="14" fillId="0" borderId="22" xfId="2" applyNumberFormat="1" applyFont="1" applyBorder="1" applyAlignment="1">
      <alignment horizontal="center" vertical="center"/>
    </xf>
    <xf numFmtId="0" fontId="23" fillId="8" borderId="20" xfId="7" applyNumberFormat="1" applyFont="1" applyFill="1" applyBorder="1" applyAlignment="1">
      <alignment horizontal="center" vertical="center" wrapText="1"/>
    </xf>
    <xf numFmtId="0" fontId="23" fillId="8" borderId="33" xfId="7" applyNumberFormat="1" applyFont="1" applyFill="1" applyBorder="1" applyAlignment="1">
      <alignment horizontal="center" vertical="center" wrapText="1"/>
    </xf>
    <xf numFmtId="3" fontId="23" fillId="12" borderId="33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8" fillId="10" borderId="12" xfId="8" applyNumberFormat="1" applyFill="1" applyBorder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2" xfId="1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165" fontId="16" fillId="0" borderId="40" xfId="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 wrapText="1"/>
    </xf>
    <xf numFmtId="165" fontId="14" fillId="0" borderId="38" xfId="3" applyNumberFormat="1" applyFont="1" applyFill="1" applyBorder="1" applyAlignment="1">
      <alignment horizontal="center" vertical="center" wrapText="1"/>
    </xf>
    <xf numFmtId="165" fontId="14" fillId="0" borderId="5" xfId="3" applyNumberFormat="1" applyFont="1" applyFill="1" applyBorder="1" applyAlignment="1">
      <alignment horizontal="center" vertical="center" wrapText="1"/>
    </xf>
    <xf numFmtId="3" fontId="14" fillId="0" borderId="4" xfId="4" applyNumberFormat="1" applyFont="1" applyFill="1" applyBorder="1" applyAlignment="1">
      <alignment horizontal="center" vertical="center" wrapText="1"/>
    </xf>
    <xf numFmtId="165" fontId="14" fillId="0" borderId="39" xfId="3" applyNumberFormat="1" applyFont="1" applyFill="1" applyBorder="1" applyAlignment="1">
      <alignment horizontal="center" vertical="center" wrapText="1"/>
    </xf>
    <xf numFmtId="165" fontId="23" fillId="8" borderId="21" xfId="3" applyNumberFormat="1" applyFont="1" applyFill="1" applyBorder="1" applyAlignment="1">
      <alignment horizontal="center" vertical="center" wrapText="1"/>
    </xf>
    <xf numFmtId="0" fontId="23" fillId="8" borderId="28" xfId="7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30" xfId="2" applyNumberFormat="1" applyFont="1" applyFill="1" applyBorder="1" applyAlignment="1">
      <alignment horizontal="center" vertical="center"/>
    </xf>
    <xf numFmtId="3" fontId="1" fillId="11" borderId="20" xfId="9" applyNumberFormat="1" applyFont="1" applyFill="1" applyBorder="1" applyAlignment="1">
      <alignment horizontal="center" vertical="center"/>
    </xf>
    <xf numFmtId="165" fontId="1" fillId="11" borderId="40" xfId="3" applyNumberFormat="1" applyFont="1" applyFill="1" applyBorder="1" applyAlignment="1">
      <alignment horizontal="center" vertical="center"/>
    </xf>
    <xf numFmtId="0" fontId="1" fillId="11" borderId="20" xfId="9" applyNumberFormat="1" applyFont="1" applyFill="1" applyBorder="1" applyAlignment="1">
      <alignment horizontal="center" vertical="center"/>
    </xf>
    <xf numFmtId="0" fontId="1" fillId="11" borderId="2" xfId="1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8" borderId="42" xfId="7" applyNumberFormat="1" applyFont="1" applyFill="1" applyBorder="1" applyAlignment="1">
      <alignment horizontal="center" vertical="center" wrapText="1"/>
    </xf>
    <xf numFmtId="0" fontId="23" fillId="8" borderId="43" xfId="7" applyNumberFormat="1" applyFont="1" applyFill="1" applyBorder="1" applyAlignment="1">
      <alignment horizontal="center" vertical="center" wrapText="1"/>
    </xf>
    <xf numFmtId="3" fontId="14" fillId="0" borderId="30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3" fontId="14" fillId="0" borderId="31" xfId="2" applyNumberFormat="1" applyFont="1" applyBorder="1" applyAlignment="1">
      <alignment horizontal="center" vertical="center"/>
    </xf>
    <xf numFmtId="3" fontId="14" fillId="0" borderId="32" xfId="2" applyNumberFormat="1" applyFont="1" applyBorder="1" applyAlignment="1">
      <alignment horizontal="center" vertical="center"/>
    </xf>
  </cellXfs>
  <cellStyles count="11">
    <cellStyle name="20% - Accent6" xfId="9" builtinId="50"/>
    <cellStyle name="20% - Accent6 3" xfId="1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4</xdr:row>
      <xdr:rowOff>104775</xdr:rowOff>
    </xdr:from>
    <xdr:to>
      <xdr:col>2</xdr:col>
      <xdr:colOff>647700</xdr:colOff>
      <xdr:row>4</xdr:row>
      <xdr:rowOff>276225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9815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466725</xdr:colOff>
      <xdr:row>4</xdr:row>
      <xdr:rowOff>76200</xdr:rowOff>
    </xdr:from>
    <xdr:to>
      <xdr:col>5</xdr:col>
      <xdr:colOff>657225</xdr:colOff>
      <xdr:row>4</xdr:row>
      <xdr:rowOff>247650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07061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419100</xdr:colOff>
      <xdr:row>4</xdr:row>
      <xdr:rowOff>95250</xdr:rowOff>
    </xdr:from>
    <xdr:to>
      <xdr:col>3</xdr:col>
      <xdr:colOff>609600</xdr:colOff>
      <xdr:row>4</xdr:row>
      <xdr:rowOff>266700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4943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457200</xdr:colOff>
      <xdr:row>4</xdr:row>
      <xdr:rowOff>95250</xdr:rowOff>
    </xdr:from>
    <xdr:to>
      <xdr:col>4</xdr:col>
      <xdr:colOff>647700</xdr:colOff>
      <xdr:row>4</xdr:row>
      <xdr:rowOff>266700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61245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kavelashvili/Downloads/2024-I-III-&#4313;&#4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I-III კვ"/>
      <sheetName val="ტოპ 15"/>
      <sheetName val="ვიზიტის ტიპები"/>
      <sheetName val="რეგიონები"/>
      <sheetName val="ევროკავშირის ქვეყნები"/>
      <sheetName val="საზღვრის ტიპი"/>
      <sheetName val="საზღვარი"/>
      <sheetName val="დემოგრაფია"/>
      <sheetName val="ტერმინები"/>
    </sheetNames>
    <sheetDataSet>
      <sheetData sheetId="0">
        <row r="4">
          <cell r="C4">
            <v>4828237</v>
          </cell>
          <cell r="D4">
            <v>5043663</v>
          </cell>
        </row>
        <row r="6">
          <cell r="C6">
            <v>4068832</v>
          </cell>
          <cell r="D6">
            <v>4107146</v>
          </cell>
        </row>
        <row r="66">
          <cell r="C66">
            <v>47482</v>
          </cell>
          <cell r="D66">
            <v>54528</v>
          </cell>
        </row>
        <row r="114">
          <cell r="C114">
            <v>265437</v>
          </cell>
          <cell r="D114">
            <v>370443</v>
          </cell>
        </row>
        <row r="160">
          <cell r="C160">
            <v>150938</v>
          </cell>
          <cell r="D160">
            <v>185448</v>
          </cell>
        </row>
        <row r="175">
          <cell r="C175">
            <v>11158</v>
          </cell>
          <cell r="D175">
            <v>13912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abSelected="1" workbookViewId="0">
      <selection activeCell="B1" sqref="B1"/>
    </sheetView>
  </sheetViews>
  <sheetFormatPr defaultRowHeight="15" customHeight="1" x14ac:dyDescent="0.2"/>
  <cols>
    <col min="1" max="1" width="6.7109375" style="17" customWidth="1"/>
    <col min="2" max="2" width="44" style="17" customWidth="1"/>
    <col min="3" max="5" width="17.140625" style="17" customWidth="1"/>
    <col min="6" max="6" width="17.140625" style="56" customWidth="1"/>
    <col min="7" max="16384" width="9.140625" style="17"/>
  </cols>
  <sheetData>
    <row r="1" spans="2:7" ht="35.25" customHeight="1" x14ac:dyDescent="0.2">
      <c r="B1" s="109" t="s">
        <v>5</v>
      </c>
      <c r="C1" s="37" t="s">
        <v>300</v>
      </c>
      <c r="D1" s="37" t="s">
        <v>301</v>
      </c>
      <c r="E1" s="37" t="s">
        <v>295</v>
      </c>
      <c r="F1" s="71" t="s">
        <v>296</v>
      </c>
    </row>
    <row r="2" spans="2:7" ht="31.5" customHeight="1" x14ac:dyDescent="0.2">
      <c r="B2" s="110" t="s">
        <v>85</v>
      </c>
      <c r="C2" s="48">
        <v>5566980</v>
      </c>
      <c r="D2" s="48">
        <v>5794661</v>
      </c>
      <c r="E2" s="48">
        <f>D2-C2</f>
        <v>227681</v>
      </c>
      <c r="F2" s="94">
        <f>D2/C2-1</f>
        <v>4.089847637318611E-2</v>
      </c>
    </row>
    <row r="3" spans="2:7" ht="19.5" customHeight="1" x14ac:dyDescent="0.2">
      <c r="B3" s="111" t="s">
        <v>13</v>
      </c>
      <c r="C3" s="49">
        <v>738743</v>
      </c>
      <c r="D3" s="49">
        <v>750998</v>
      </c>
      <c r="E3" s="49">
        <f t="shared" ref="E3" si="0">D3-C3</f>
        <v>12255</v>
      </c>
      <c r="F3" s="95">
        <f t="shared" ref="F3:F4" si="1">D3/C3-1</f>
        <v>1.6588989675705879E-2</v>
      </c>
    </row>
    <row r="4" spans="2:7" ht="30.75" customHeight="1" x14ac:dyDescent="0.2">
      <c r="B4" s="112" t="s">
        <v>10</v>
      </c>
      <c r="C4" s="41">
        <v>4828237</v>
      </c>
      <c r="D4" s="41">
        <v>5043663</v>
      </c>
      <c r="E4" s="41">
        <f>D4-C4</f>
        <v>215426</v>
      </c>
      <c r="F4" s="96">
        <f t="shared" si="1"/>
        <v>4.4617942325532178E-2</v>
      </c>
    </row>
    <row r="5" spans="2:7" ht="30.75" customHeight="1" x14ac:dyDescent="0.2">
      <c r="B5" s="66" t="s">
        <v>86</v>
      </c>
      <c r="C5" s="41"/>
      <c r="D5" s="41"/>
      <c r="E5" s="41"/>
      <c r="F5" s="96"/>
      <c r="G5" s="72"/>
    </row>
    <row r="6" spans="2:7" ht="15" customHeight="1" x14ac:dyDescent="0.2">
      <c r="B6" s="115" t="s">
        <v>293</v>
      </c>
      <c r="C6" s="42">
        <v>4068832</v>
      </c>
      <c r="D6" s="43">
        <v>4107146</v>
      </c>
      <c r="E6" s="43">
        <f>D6-C6</f>
        <v>38314</v>
      </c>
      <c r="F6" s="97">
        <f>D6/C6-1</f>
        <v>9.4164615299918708E-3</v>
      </c>
    </row>
    <row r="7" spans="2:7" x14ac:dyDescent="0.2">
      <c r="B7" s="123" t="s">
        <v>294</v>
      </c>
      <c r="C7" s="137">
        <v>2611238</v>
      </c>
      <c r="D7" s="137">
        <v>2583283</v>
      </c>
      <c r="E7" s="137">
        <f t="shared" ref="E7:E68" si="2">D7-C7</f>
        <v>-27955</v>
      </c>
      <c r="F7" s="138">
        <f t="shared" ref="F7" si="3">D7/C7-1</f>
        <v>-1.0705649963733688E-2</v>
      </c>
    </row>
    <row r="8" spans="2:7" ht="14.25" customHeight="1" x14ac:dyDescent="0.2">
      <c r="B8" s="68" t="s">
        <v>104</v>
      </c>
      <c r="C8" s="32">
        <v>736086</v>
      </c>
      <c r="D8" s="32">
        <v>732271</v>
      </c>
      <c r="E8" s="32">
        <f t="shared" ref="E8:E27" si="4">D8-C8</f>
        <v>-3815</v>
      </c>
      <c r="F8" s="98">
        <f t="shared" ref="F8:F27" si="5">D8/C8-1</f>
        <v>-5.1828183119907445E-3</v>
      </c>
    </row>
    <row r="9" spans="2:7" ht="12" x14ac:dyDescent="0.2">
      <c r="B9" s="67" t="s">
        <v>99</v>
      </c>
      <c r="C9" s="32">
        <v>147195</v>
      </c>
      <c r="D9" s="32">
        <v>163207</v>
      </c>
      <c r="E9" s="32">
        <f t="shared" si="4"/>
        <v>16012</v>
      </c>
      <c r="F9" s="98">
        <f t="shared" si="5"/>
        <v>0.10878086891538441</v>
      </c>
    </row>
    <row r="10" spans="2:7" ht="12" x14ac:dyDescent="0.2">
      <c r="B10" s="67" t="s">
        <v>100</v>
      </c>
      <c r="C10" s="32">
        <v>109178</v>
      </c>
      <c r="D10" s="32">
        <v>118192</v>
      </c>
      <c r="E10" s="32">
        <f t="shared" si="4"/>
        <v>9014</v>
      </c>
      <c r="F10" s="98">
        <f t="shared" si="5"/>
        <v>8.2562421000567987E-2</v>
      </c>
    </row>
    <row r="11" spans="2:7" ht="15" customHeight="1" x14ac:dyDescent="0.2">
      <c r="B11" s="67" t="s">
        <v>25</v>
      </c>
      <c r="C11" s="32">
        <v>8053</v>
      </c>
      <c r="D11" s="32">
        <v>8083</v>
      </c>
      <c r="E11" s="32">
        <f t="shared" si="4"/>
        <v>30</v>
      </c>
      <c r="F11" s="98">
        <f t="shared" si="5"/>
        <v>3.7253197566124996E-3</v>
      </c>
    </row>
    <row r="12" spans="2:7" ht="15" customHeight="1" x14ac:dyDescent="0.2">
      <c r="B12" s="119" t="s">
        <v>110</v>
      </c>
      <c r="C12" s="32">
        <v>11781</v>
      </c>
      <c r="D12" s="32">
        <v>11536</v>
      </c>
      <c r="E12" s="32">
        <f t="shared" si="4"/>
        <v>-245</v>
      </c>
      <c r="F12" s="98">
        <f t="shared" si="5"/>
        <v>-2.0796197266785499E-2</v>
      </c>
    </row>
    <row r="13" spans="2:7" ht="15" customHeight="1" x14ac:dyDescent="0.2">
      <c r="B13" s="68" t="s">
        <v>30</v>
      </c>
      <c r="C13" s="32">
        <v>8028</v>
      </c>
      <c r="D13" s="32">
        <v>6919</v>
      </c>
      <c r="E13" s="32">
        <f t="shared" si="4"/>
        <v>-1109</v>
      </c>
      <c r="F13" s="98">
        <f t="shared" si="5"/>
        <v>-0.13814150473343301</v>
      </c>
    </row>
    <row r="14" spans="2:7" ht="15" customHeight="1" x14ac:dyDescent="0.2">
      <c r="B14" s="67" t="s">
        <v>46</v>
      </c>
      <c r="C14" s="32">
        <v>5286</v>
      </c>
      <c r="D14" s="32">
        <v>5688</v>
      </c>
      <c r="E14" s="32">
        <f t="shared" si="4"/>
        <v>402</v>
      </c>
      <c r="F14" s="98">
        <f t="shared" si="5"/>
        <v>7.6049943246311091E-2</v>
      </c>
    </row>
    <row r="15" spans="2:7" ht="15" customHeight="1" x14ac:dyDescent="0.2">
      <c r="B15" s="68" t="s">
        <v>108</v>
      </c>
      <c r="C15" s="124">
        <v>129913</v>
      </c>
      <c r="D15" s="124">
        <v>146949</v>
      </c>
      <c r="E15" s="124">
        <f t="shared" si="4"/>
        <v>17036</v>
      </c>
      <c r="F15" s="125">
        <f t="shared" si="5"/>
        <v>0.13113391269541919</v>
      </c>
    </row>
    <row r="16" spans="2:7" ht="15" customHeight="1" x14ac:dyDescent="0.2">
      <c r="B16" s="67" t="s">
        <v>109</v>
      </c>
      <c r="C16" s="32">
        <v>12238</v>
      </c>
      <c r="D16" s="32">
        <v>13670</v>
      </c>
      <c r="E16" s="32">
        <f t="shared" si="4"/>
        <v>1432</v>
      </c>
      <c r="F16" s="98">
        <f t="shared" si="5"/>
        <v>0.1170125837555156</v>
      </c>
    </row>
    <row r="17" spans="2:6" ht="15" customHeight="1" x14ac:dyDescent="0.2">
      <c r="B17" s="68" t="s">
        <v>34</v>
      </c>
      <c r="C17" s="32">
        <v>17319</v>
      </c>
      <c r="D17" s="32">
        <v>17041</v>
      </c>
      <c r="E17" s="32">
        <f t="shared" si="4"/>
        <v>-278</v>
      </c>
      <c r="F17" s="98">
        <f t="shared" si="5"/>
        <v>-1.6051735088631003E-2</v>
      </c>
    </row>
    <row r="18" spans="2:6" ht="15" customHeight="1" x14ac:dyDescent="0.2">
      <c r="B18" s="68" t="s">
        <v>35</v>
      </c>
      <c r="C18" s="32">
        <v>15570</v>
      </c>
      <c r="D18" s="32">
        <v>15846</v>
      </c>
      <c r="E18" s="32">
        <f t="shared" si="4"/>
        <v>276</v>
      </c>
      <c r="F18" s="98">
        <f t="shared" si="5"/>
        <v>1.772639691714839E-2</v>
      </c>
    </row>
    <row r="19" spans="2:6" ht="15" customHeight="1" x14ac:dyDescent="0.2">
      <c r="B19" s="67" t="s">
        <v>102</v>
      </c>
      <c r="C19" s="32">
        <v>9157</v>
      </c>
      <c r="D19" s="32">
        <v>11108</v>
      </c>
      <c r="E19" s="32">
        <f t="shared" si="4"/>
        <v>1951</v>
      </c>
      <c r="F19" s="98">
        <f t="shared" si="5"/>
        <v>0.21306104619416844</v>
      </c>
    </row>
    <row r="20" spans="2:6" ht="15" customHeight="1" x14ac:dyDescent="0.2">
      <c r="B20" s="67" t="s">
        <v>39</v>
      </c>
      <c r="C20" s="32">
        <v>73129</v>
      </c>
      <c r="D20" s="32">
        <v>53245</v>
      </c>
      <c r="E20" s="32">
        <f t="shared" si="4"/>
        <v>-19884</v>
      </c>
      <c r="F20" s="98">
        <f t="shared" si="5"/>
        <v>-0.27190307538732927</v>
      </c>
    </row>
    <row r="21" spans="2:6" ht="15" customHeight="1" x14ac:dyDescent="0.2">
      <c r="B21" s="68" t="s">
        <v>41</v>
      </c>
      <c r="C21" s="32">
        <v>4824</v>
      </c>
      <c r="D21" s="32">
        <v>6528</v>
      </c>
      <c r="E21" s="32">
        <f t="shared" si="4"/>
        <v>1704</v>
      </c>
      <c r="F21" s="98">
        <f t="shared" si="5"/>
        <v>0.3532338308457712</v>
      </c>
    </row>
    <row r="22" spans="2:6" ht="15" customHeight="1" x14ac:dyDescent="0.2">
      <c r="B22" s="68" t="s">
        <v>103</v>
      </c>
      <c r="C22" s="32">
        <v>1149053</v>
      </c>
      <c r="D22" s="32">
        <v>1111004</v>
      </c>
      <c r="E22" s="32">
        <f t="shared" si="4"/>
        <v>-38049</v>
      </c>
      <c r="F22" s="98">
        <f t="shared" si="5"/>
        <v>-3.3113355084578355E-2</v>
      </c>
    </row>
    <row r="23" spans="2:6" ht="15" customHeight="1" x14ac:dyDescent="0.2">
      <c r="B23" s="57" t="s">
        <v>44</v>
      </c>
      <c r="C23" s="32">
        <v>3905</v>
      </c>
      <c r="D23" s="32">
        <v>4629</v>
      </c>
      <c r="E23" s="32">
        <f t="shared" si="4"/>
        <v>724</v>
      </c>
      <c r="F23" s="98">
        <f t="shared" si="5"/>
        <v>0.18540332906530099</v>
      </c>
    </row>
    <row r="24" spans="2:6" ht="15" customHeight="1" x14ac:dyDescent="0.2">
      <c r="B24" s="68" t="s">
        <v>105</v>
      </c>
      <c r="C24" s="32">
        <v>4973</v>
      </c>
      <c r="D24" s="32">
        <v>5059</v>
      </c>
      <c r="E24" s="32">
        <f t="shared" si="4"/>
        <v>86</v>
      </c>
      <c r="F24" s="98">
        <f t="shared" si="5"/>
        <v>1.7293384275085533E-2</v>
      </c>
    </row>
    <row r="25" spans="2:6" s="126" customFormat="1" ht="15" customHeight="1" x14ac:dyDescent="0.2">
      <c r="B25" s="68" t="s">
        <v>101</v>
      </c>
      <c r="C25" s="32">
        <v>9786</v>
      </c>
      <c r="D25" s="32">
        <v>12460</v>
      </c>
      <c r="E25" s="32">
        <f t="shared" si="4"/>
        <v>2674</v>
      </c>
      <c r="F25" s="98">
        <f t="shared" si="5"/>
        <v>0.27324749642346213</v>
      </c>
    </row>
    <row r="26" spans="2:6" ht="15" customHeight="1" x14ac:dyDescent="0.2">
      <c r="B26" s="68" t="s">
        <v>107</v>
      </c>
      <c r="C26" s="32">
        <v>115815</v>
      </c>
      <c r="D26" s="32">
        <v>89398</v>
      </c>
      <c r="E26" s="32">
        <f t="shared" si="4"/>
        <v>-26417</v>
      </c>
      <c r="F26" s="98">
        <f t="shared" si="5"/>
        <v>-0.22809653326425761</v>
      </c>
    </row>
    <row r="27" spans="2:6" ht="15" customHeight="1" x14ac:dyDescent="0.2">
      <c r="B27" s="67" t="s">
        <v>106</v>
      </c>
      <c r="C27" s="32">
        <v>39949</v>
      </c>
      <c r="D27" s="32">
        <v>50450</v>
      </c>
      <c r="E27" s="32">
        <f t="shared" si="4"/>
        <v>10501</v>
      </c>
      <c r="F27" s="98">
        <f t="shared" si="5"/>
        <v>0.26286014668702595</v>
      </c>
    </row>
    <row r="28" spans="2:6" ht="15" customHeight="1" x14ac:dyDescent="0.2">
      <c r="B28" s="140" t="s">
        <v>111</v>
      </c>
      <c r="C28" s="137">
        <v>38992</v>
      </c>
      <c r="D28" s="137">
        <v>46267</v>
      </c>
      <c r="E28" s="137">
        <f t="shared" si="2"/>
        <v>7275</v>
      </c>
      <c r="F28" s="138">
        <f t="shared" ref="F28:F67" si="6">D28/C28-1</f>
        <v>0.18657673368896188</v>
      </c>
    </row>
    <row r="29" spans="2:6" ht="15" customHeight="1" x14ac:dyDescent="0.2">
      <c r="B29" s="68" t="s">
        <v>28</v>
      </c>
      <c r="C29" s="32">
        <v>3225</v>
      </c>
      <c r="D29" s="32">
        <v>4960</v>
      </c>
      <c r="E29" s="32">
        <f t="shared" ref="E29:E35" si="7">D29-C29</f>
        <v>1735</v>
      </c>
      <c r="F29" s="98">
        <f t="shared" ref="F29:F35" si="8">D29/C29-1</f>
        <v>0.53798449612403099</v>
      </c>
    </row>
    <row r="30" spans="2:6" ht="15" customHeight="1" x14ac:dyDescent="0.2">
      <c r="B30" s="68" t="s">
        <v>47</v>
      </c>
      <c r="C30" s="32">
        <v>2506</v>
      </c>
      <c r="D30" s="32">
        <v>2651</v>
      </c>
      <c r="E30" s="32">
        <f t="shared" si="7"/>
        <v>145</v>
      </c>
      <c r="F30" s="98">
        <f t="shared" si="8"/>
        <v>5.7861133280127763E-2</v>
      </c>
    </row>
    <row r="31" spans="2:6" ht="15" customHeight="1" x14ac:dyDescent="0.2">
      <c r="B31" s="68" t="s">
        <v>112</v>
      </c>
      <c r="C31" s="32">
        <v>313</v>
      </c>
      <c r="D31" s="32">
        <v>317</v>
      </c>
      <c r="E31" s="32">
        <f t="shared" si="7"/>
        <v>4</v>
      </c>
      <c r="F31" s="98">
        <f t="shared" si="8"/>
        <v>1.2779552715654896E-2</v>
      </c>
    </row>
    <row r="32" spans="2:6" ht="15" customHeight="1" x14ac:dyDescent="0.2">
      <c r="B32" s="68" t="s">
        <v>31</v>
      </c>
      <c r="C32" s="32">
        <v>2660</v>
      </c>
      <c r="D32" s="32">
        <v>3209</v>
      </c>
      <c r="E32" s="32">
        <f t="shared" si="7"/>
        <v>549</v>
      </c>
      <c r="F32" s="98">
        <f t="shared" si="8"/>
        <v>0.20639097744360901</v>
      </c>
    </row>
    <row r="33" spans="2:6" ht="15" customHeight="1" x14ac:dyDescent="0.2">
      <c r="B33" s="68" t="s">
        <v>113</v>
      </c>
      <c r="C33" s="32">
        <v>3474</v>
      </c>
      <c r="D33" s="32">
        <v>3999</v>
      </c>
      <c r="E33" s="32">
        <f t="shared" si="7"/>
        <v>525</v>
      </c>
      <c r="F33" s="98">
        <f t="shared" si="8"/>
        <v>0.15112262521588948</v>
      </c>
    </row>
    <row r="34" spans="2:6" ht="15" customHeight="1" x14ac:dyDescent="0.2">
      <c r="B34" s="67" t="s">
        <v>48</v>
      </c>
      <c r="C34" s="32">
        <v>4206</v>
      </c>
      <c r="D34" s="32">
        <v>5700</v>
      </c>
      <c r="E34" s="32">
        <f t="shared" si="7"/>
        <v>1494</v>
      </c>
      <c r="F34" s="98">
        <f t="shared" si="8"/>
        <v>0.3552068473609129</v>
      </c>
    </row>
    <row r="35" spans="2:6" ht="15" customHeight="1" x14ac:dyDescent="0.2">
      <c r="B35" s="67" t="s">
        <v>26</v>
      </c>
      <c r="C35" s="32">
        <v>22608</v>
      </c>
      <c r="D35" s="32">
        <v>25431</v>
      </c>
      <c r="E35" s="32">
        <f t="shared" si="7"/>
        <v>2823</v>
      </c>
      <c r="F35" s="98">
        <f t="shared" si="8"/>
        <v>0.12486730360934173</v>
      </c>
    </row>
    <row r="36" spans="2:6" ht="15" customHeight="1" x14ac:dyDescent="0.2">
      <c r="B36" s="140" t="s">
        <v>114</v>
      </c>
      <c r="C36" s="137">
        <v>49039</v>
      </c>
      <c r="D36" s="137">
        <v>60593</v>
      </c>
      <c r="E36" s="137">
        <f t="shared" si="2"/>
        <v>11554</v>
      </c>
      <c r="F36" s="138">
        <f t="shared" si="6"/>
        <v>0.2356083933196027</v>
      </c>
    </row>
    <row r="37" spans="2:6" ht="15" customHeight="1" x14ac:dyDescent="0.2">
      <c r="B37" s="114" t="s">
        <v>115</v>
      </c>
      <c r="C37" s="32">
        <v>483</v>
      </c>
      <c r="D37" s="32">
        <v>548</v>
      </c>
      <c r="E37" s="32">
        <f t="shared" ref="E37:E51" si="9">D37-C37</f>
        <v>65</v>
      </c>
      <c r="F37" s="98">
        <f t="shared" ref="F37:F51" si="10">D37/C37-1</f>
        <v>0.13457556935817805</v>
      </c>
    </row>
    <row r="38" spans="2:6" ht="15" customHeight="1" x14ac:dyDescent="0.2">
      <c r="B38" s="114" t="s">
        <v>116</v>
      </c>
      <c r="C38" s="32">
        <v>24</v>
      </c>
      <c r="D38" s="32">
        <v>28</v>
      </c>
      <c r="E38" s="32">
        <f t="shared" si="9"/>
        <v>4</v>
      </c>
      <c r="F38" s="98">
        <f t="shared" si="10"/>
        <v>0.16666666666666674</v>
      </c>
    </row>
    <row r="39" spans="2:6" ht="12" x14ac:dyDescent="0.2">
      <c r="B39" s="114" t="s">
        <v>117</v>
      </c>
      <c r="C39" s="32">
        <v>447</v>
      </c>
      <c r="D39" s="32">
        <v>468</v>
      </c>
      <c r="E39" s="32">
        <f t="shared" si="9"/>
        <v>21</v>
      </c>
      <c r="F39" s="98">
        <f t="shared" si="10"/>
        <v>4.6979865771812124E-2</v>
      </c>
    </row>
    <row r="40" spans="2:6" ht="15" customHeight="1" x14ac:dyDescent="0.2">
      <c r="B40" s="67" t="s">
        <v>50</v>
      </c>
      <c r="C40" s="32">
        <v>1053</v>
      </c>
      <c r="D40" s="32">
        <v>1238</v>
      </c>
      <c r="E40" s="32">
        <f t="shared" si="9"/>
        <v>185</v>
      </c>
      <c r="F40" s="98">
        <f t="shared" si="10"/>
        <v>0.1756885090218423</v>
      </c>
    </row>
    <row r="41" spans="2:6" ht="15" customHeight="1" x14ac:dyDescent="0.2">
      <c r="B41" s="67" t="s">
        <v>42</v>
      </c>
      <c r="C41" s="32">
        <v>16493</v>
      </c>
      <c r="D41" s="32">
        <v>20500</v>
      </c>
      <c r="E41" s="32">
        <f t="shared" si="9"/>
        <v>4007</v>
      </c>
      <c r="F41" s="98">
        <f t="shared" si="10"/>
        <v>0.24295155520523859</v>
      </c>
    </row>
    <row r="42" spans="2:6" ht="15" customHeight="1" x14ac:dyDescent="0.2">
      <c r="B42" s="67" t="s">
        <v>118</v>
      </c>
      <c r="C42" s="32">
        <v>15</v>
      </c>
      <c r="D42" s="32">
        <v>1</v>
      </c>
      <c r="E42" s="32">
        <f t="shared" si="9"/>
        <v>-14</v>
      </c>
      <c r="F42" s="98">
        <f t="shared" si="10"/>
        <v>-0.93333333333333335</v>
      </c>
    </row>
    <row r="43" spans="2:6" ht="15" customHeight="1" x14ac:dyDescent="0.2">
      <c r="B43" s="57" t="s">
        <v>32</v>
      </c>
      <c r="C43" s="32">
        <v>12360</v>
      </c>
      <c r="D43" s="32">
        <v>15898</v>
      </c>
      <c r="E43" s="32">
        <f t="shared" si="9"/>
        <v>3538</v>
      </c>
      <c r="F43" s="98">
        <f t="shared" si="10"/>
        <v>0.28624595469255665</v>
      </c>
    </row>
    <row r="44" spans="2:6" ht="15" customHeight="1" x14ac:dyDescent="0.2">
      <c r="B44" s="57" t="s">
        <v>298</v>
      </c>
      <c r="C44" s="32">
        <v>546</v>
      </c>
      <c r="D44" s="32">
        <v>609</v>
      </c>
      <c r="E44" s="32">
        <f t="shared" si="9"/>
        <v>63</v>
      </c>
      <c r="F44" s="98">
        <f t="shared" si="10"/>
        <v>0.11538461538461542</v>
      </c>
    </row>
    <row r="45" spans="2:6" ht="12" x14ac:dyDescent="0.2">
      <c r="B45" s="57" t="s">
        <v>37</v>
      </c>
      <c r="C45" s="32">
        <v>480</v>
      </c>
      <c r="D45" s="32">
        <v>491</v>
      </c>
      <c r="E45" s="32">
        <f t="shared" si="9"/>
        <v>11</v>
      </c>
      <c r="F45" s="98">
        <f t="shared" si="10"/>
        <v>2.2916666666666696E-2</v>
      </c>
    </row>
    <row r="46" spans="2:6" ht="12" x14ac:dyDescent="0.2">
      <c r="B46" s="67" t="s">
        <v>119</v>
      </c>
      <c r="C46" s="32">
        <v>249</v>
      </c>
      <c r="D46" s="32">
        <v>346</v>
      </c>
      <c r="E46" s="32">
        <f t="shared" si="9"/>
        <v>97</v>
      </c>
      <c r="F46" s="98">
        <f t="shared" si="10"/>
        <v>0.38955823293172687</v>
      </c>
    </row>
    <row r="47" spans="2:6" ht="12" x14ac:dyDescent="0.2">
      <c r="B47" s="57" t="s">
        <v>40</v>
      </c>
      <c r="C47" s="32">
        <v>2561</v>
      </c>
      <c r="D47" s="32">
        <v>3398</v>
      </c>
      <c r="E47" s="32">
        <f t="shared" si="9"/>
        <v>837</v>
      </c>
      <c r="F47" s="98">
        <f t="shared" si="10"/>
        <v>0.32682545880515423</v>
      </c>
    </row>
    <row r="48" spans="2:6" ht="12" x14ac:dyDescent="0.2">
      <c r="B48" s="57" t="s">
        <v>120</v>
      </c>
      <c r="C48" s="32">
        <v>21</v>
      </c>
      <c r="D48" s="32">
        <v>10</v>
      </c>
      <c r="E48" s="32">
        <f t="shared" si="9"/>
        <v>-11</v>
      </c>
      <c r="F48" s="98">
        <f t="shared" si="10"/>
        <v>-0.52380952380952384</v>
      </c>
    </row>
    <row r="49" spans="1:6" ht="15" customHeight="1" x14ac:dyDescent="0.2">
      <c r="B49" s="57" t="s">
        <v>121</v>
      </c>
      <c r="C49" s="32">
        <v>2149</v>
      </c>
      <c r="D49" s="32">
        <v>2876</v>
      </c>
      <c r="E49" s="32">
        <f t="shared" si="9"/>
        <v>727</v>
      </c>
      <c r="F49" s="98">
        <f t="shared" si="10"/>
        <v>0.33829688227082366</v>
      </c>
    </row>
    <row r="50" spans="1:6" ht="15" customHeight="1" x14ac:dyDescent="0.2">
      <c r="B50" s="57" t="s">
        <v>45</v>
      </c>
      <c r="C50" s="32">
        <v>2067</v>
      </c>
      <c r="D50" s="32">
        <v>2141</v>
      </c>
      <c r="E50" s="32">
        <f t="shared" si="9"/>
        <v>74</v>
      </c>
      <c r="F50" s="98">
        <f t="shared" si="10"/>
        <v>3.5800677310111162E-2</v>
      </c>
    </row>
    <row r="51" spans="1:6" ht="15" customHeight="1" x14ac:dyDescent="0.2">
      <c r="B51" s="67" t="s">
        <v>29</v>
      </c>
      <c r="C51" s="32">
        <v>10091</v>
      </c>
      <c r="D51" s="32">
        <v>12041</v>
      </c>
      <c r="E51" s="32">
        <f t="shared" si="9"/>
        <v>1950</v>
      </c>
      <c r="F51" s="98">
        <f t="shared" si="10"/>
        <v>0.19324150232880788</v>
      </c>
    </row>
    <row r="52" spans="1:6" ht="15" customHeight="1" x14ac:dyDescent="0.2">
      <c r="B52" s="140" t="s">
        <v>122</v>
      </c>
      <c r="C52" s="137">
        <v>102924</v>
      </c>
      <c r="D52" s="137">
        <v>123112</v>
      </c>
      <c r="E52" s="137">
        <f t="shared" si="2"/>
        <v>20188</v>
      </c>
      <c r="F52" s="138">
        <f t="shared" si="6"/>
        <v>0.19614472814892547</v>
      </c>
    </row>
    <row r="53" spans="1:6" ht="15" customHeight="1" x14ac:dyDescent="0.2">
      <c r="A53" s="8"/>
      <c r="B53" s="114" t="s">
        <v>23</v>
      </c>
      <c r="C53" s="32">
        <v>6402</v>
      </c>
      <c r="D53" s="32">
        <v>7500</v>
      </c>
      <c r="E53" s="32">
        <f t="shared" ref="E53:E61" si="11">D53-C53</f>
        <v>1098</v>
      </c>
      <c r="F53" s="98">
        <f t="shared" ref="F53:F61" si="12">D53/C53-1</f>
        <v>0.17150890346766645</v>
      </c>
    </row>
    <row r="54" spans="1:6" ht="15" customHeight="1" x14ac:dyDescent="0.2">
      <c r="A54" s="8"/>
      <c r="B54" s="114" t="s">
        <v>24</v>
      </c>
      <c r="C54" s="32">
        <v>6259</v>
      </c>
      <c r="D54" s="32">
        <v>8185</v>
      </c>
      <c r="E54" s="32">
        <f t="shared" si="11"/>
        <v>1926</v>
      </c>
      <c r="F54" s="98">
        <f t="shared" si="12"/>
        <v>0.30771688768173822</v>
      </c>
    </row>
    <row r="55" spans="1:6" ht="15" customHeight="1" x14ac:dyDescent="0.2">
      <c r="A55" s="8"/>
      <c r="B55" s="57" t="s">
        <v>43</v>
      </c>
      <c r="C55" s="32">
        <v>18771</v>
      </c>
      <c r="D55" s="32">
        <v>22768</v>
      </c>
      <c r="E55" s="32">
        <f t="shared" si="11"/>
        <v>3997</v>
      </c>
      <c r="F55" s="98">
        <f t="shared" si="12"/>
        <v>0.21293484630547121</v>
      </c>
    </row>
    <row r="56" spans="1:6" ht="12.75" x14ac:dyDescent="0.2">
      <c r="A56" s="8"/>
      <c r="B56" s="57" t="s">
        <v>27</v>
      </c>
      <c r="C56" s="32">
        <v>54332</v>
      </c>
      <c r="D56" s="32">
        <v>62804</v>
      </c>
      <c r="E56" s="32">
        <f t="shared" si="11"/>
        <v>8472</v>
      </c>
      <c r="F56" s="98">
        <f t="shared" si="12"/>
        <v>0.15593020687624226</v>
      </c>
    </row>
    <row r="57" spans="1:6" ht="12.75" x14ac:dyDescent="0.2">
      <c r="A57" s="8"/>
      <c r="B57" s="57" t="s">
        <v>123</v>
      </c>
      <c r="C57" s="32">
        <v>16</v>
      </c>
      <c r="D57" s="32">
        <v>36</v>
      </c>
      <c r="E57" s="32">
        <f t="shared" si="11"/>
        <v>20</v>
      </c>
      <c r="F57" s="98">
        <f t="shared" si="12"/>
        <v>1.25</v>
      </c>
    </row>
    <row r="58" spans="1:6" ht="12.75" x14ac:dyDescent="0.2">
      <c r="A58" s="8"/>
      <c r="B58" s="57" t="s">
        <v>36</v>
      </c>
      <c r="C58" s="32">
        <v>306</v>
      </c>
      <c r="D58" s="32">
        <v>698</v>
      </c>
      <c r="E58" s="32">
        <f t="shared" si="11"/>
        <v>392</v>
      </c>
      <c r="F58" s="98">
        <f t="shared" si="12"/>
        <v>1.2810457516339868</v>
      </c>
    </row>
    <row r="59" spans="1:6" ht="12" customHeight="1" x14ac:dyDescent="0.2">
      <c r="A59" s="8"/>
      <c r="B59" s="67" t="s">
        <v>124</v>
      </c>
      <c r="C59" s="32">
        <v>9</v>
      </c>
      <c r="D59" s="32">
        <v>1</v>
      </c>
      <c r="E59" s="32">
        <f t="shared" si="11"/>
        <v>-8</v>
      </c>
      <c r="F59" s="98">
        <f t="shared" si="12"/>
        <v>-0.88888888888888884</v>
      </c>
    </row>
    <row r="60" spans="1:6" ht="15" customHeight="1" x14ac:dyDescent="0.2">
      <c r="A60" s="8"/>
      <c r="B60" s="57" t="s">
        <v>38</v>
      </c>
      <c r="C60" s="32">
        <v>12065</v>
      </c>
      <c r="D60" s="32">
        <v>15334</v>
      </c>
      <c r="E60" s="32">
        <f t="shared" si="11"/>
        <v>3269</v>
      </c>
      <c r="F60" s="98">
        <f t="shared" si="12"/>
        <v>0.27094902610857852</v>
      </c>
    </row>
    <row r="61" spans="1:6" ht="15" customHeight="1" x14ac:dyDescent="0.2">
      <c r="A61" s="8"/>
      <c r="B61" s="67" t="s">
        <v>125</v>
      </c>
      <c r="C61" s="32">
        <v>4764</v>
      </c>
      <c r="D61" s="32">
        <v>5786</v>
      </c>
      <c r="E61" s="32">
        <f t="shared" si="11"/>
        <v>1022</v>
      </c>
      <c r="F61" s="98">
        <f t="shared" si="12"/>
        <v>0.21452560873215787</v>
      </c>
    </row>
    <row r="62" spans="1:6" ht="15" customHeight="1" x14ac:dyDescent="0.2">
      <c r="B62" s="140" t="s">
        <v>126</v>
      </c>
      <c r="C62" s="137">
        <v>1266639</v>
      </c>
      <c r="D62" s="137">
        <v>1293891</v>
      </c>
      <c r="E62" s="137">
        <f t="shared" si="2"/>
        <v>27252</v>
      </c>
      <c r="F62" s="138">
        <f t="shared" si="6"/>
        <v>2.1515206779516571E-2</v>
      </c>
    </row>
    <row r="63" spans="1:6" ht="15" customHeight="1" x14ac:dyDescent="0.2">
      <c r="B63" s="67" t="s">
        <v>33</v>
      </c>
      <c r="C63" s="32">
        <v>2569</v>
      </c>
      <c r="D63" s="32">
        <v>3867</v>
      </c>
      <c r="E63" s="32">
        <f>D63-C63</f>
        <v>1298</v>
      </c>
      <c r="F63" s="98">
        <f>D63/C63-1</f>
        <v>0.50525496302063067</v>
      </c>
    </row>
    <row r="64" spans="1:6" ht="15" customHeight="1" x14ac:dyDescent="0.2">
      <c r="B64" s="67" t="s">
        <v>127</v>
      </c>
      <c r="C64" s="32">
        <v>182651</v>
      </c>
      <c r="D64" s="32">
        <v>229739</v>
      </c>
      <c r="E64" s="32">
        <f>D64-C64</f>
        <v>47088</v>
      </c>
      <c r="F64" s="98">
        <f>D64/C64-1</f>
        <v>0.25780313275043665</v>
      </c>
    </row>
    <row r="65" spans="1:6" ht="15" customHeight="1" x14ac:dyDescent="0.2">
      <c r="B65" s="67" t="s">
        <v>299</v>
      </c>
      <c r="C65" s="32">
        <v>1081419</v>
      </c>
      <c r="D65" s="32">
        <v>1060285</v>
      </c>
      <c r="E65" s="32">
        <f>D65-C65</f>
        <v>-21134</v>
      </c>
      <c r="F65" s="98">
        <f>D65/C65-1</f>
        <v>-1.9542841396350541E-2</v>
      </c>
    </row>
    <row r="66" spans="1:6" ht="15" customHeight="1" x14ac:dyDescent="0.2">
      <c r="B66" s="115" t="s">
        <v>17</v>
      </c>
      <c r="C66" s="44">
        <v>47482</v>
      </c>
      <c r="D66" s="44">
        <v>54528</v>
      </c>
      <c r="E66" s="44">
        <f t="shared" si="2"/>
        <v>7046</v>
      </c>
      <c r="F66" s="99">
        <f t="shared" si="6"/>
        <v>0.14839307527062884</v>
      </c>
    </row>
    <row r="67" spans="1:6" x14ac:dyDescent="0.2">
      <c r="B67" s="140" t="s">
        <v>128</v>
      </c>
      <c r="C67" s="45">
        <v>759</v>
      </c>
      <c r="D67" s="137">
        <v>1017</v>
      </c>
      <c r="E67" s="137">
        <f t="shared" si="2"/>
        <v>258</v>
      </c>
      <c r="F67" s="138">
        <f t="shared" si="6"/>
        <v>0.33992094861660083</v>
      </c>
    </row>
    <row r="68" spans="1:6" ht="12.75" x14ac:dyDescent="0.2">
      <c r="A68" s="8"/>
      <c r="B68" s="116" t="s">
        <v>129</v>
      </c>
      <c r="C68" s="32">
        <v>0</v>
      </c>
      <c r="D68" s="32">
        <v>0</v>
      </c>
      <c r="E68" s="32">
        <f t="shared" si="2"/>
        <v>0</v>
      </c>
      <c r="F68" s="98"/>
    </row>
    <row r="69" spans="1:6" ht="15" customHeight="1" x14ac:dyDescent="0.2">
      <c r="A69" s="8"/>
      <c r="B69" s="117" t="s">
        <v>130</v>
      </c>
      <c r="C69" s="32">
        <v>36</v>
      </c>
      <c r="D69" s="32">
        <v>49</v>
      </c>
      <c r="E69" s="32">
        <f t="shared" ref="E69:E87" si="13">D69-C69</f>
        <v>13</v>
      </c>
      <c r="F69" s="98">
        <f>D69/C69-1</f>
        <v>0.36111111111111116</v>
      </c>
    </row>
    <row r="70" spans="1:6" ht="12.75" x14ac:dyDescent="0.2">
      <c r="A70" s="8"/>
      <c r="B70" s="117" t="s">
        <v>132</v>
      </c>
      <c r="C70" s="32">
        <v>11</v>
      </c>
      <c r="D70" s="32">
        <v>14</v>
      </c>
      <c r="E70" s="32">
        <f t="shared" si="13"/>
        <v>3</v>
      </c>
      <c r="F70" s="98">
        <f>D70/C70-1</f>
        <v>0.27272727272727271</v>
      </c>
    </row>
    <row r="71" spans="1:6" ht="12.75" x14ac:dyDescent="0.2">
      <c r="A71" s="8"/>
      <c r="B71" s="117" t="s">
        <v>131</v>
      </c>
      <c r="C71" s="32">
        <v>3</v>
      </c>
      <c r="D71" s="32">
        <v>7</v>
      </c>
      <c r="E71" s="32">
        <f t="shared" si="13"/>
        <v>4</v>
      </c>
      <c r="F71" s="98">
        <f>D71/C71-1</f>
        <v>1.3333333333333335</v>
      </c>
    </row>
    <row r="72" spans="1:6" ht="12.75" x14ac:dyDescent="0.2">
      <c r="A72" s="8"/>
      <c r="B72" s="69" t="s">
        <v>137</v>
      </c>
      <c r="C72" s="32">
        <v>0</v>
      </c>
      <c r="D72" s="32">
        <v>0</v>
      </c>
      <c r="E72" s="32">
        <f t="shared" si="13"/>
        <v>0</v>
      </c>
      <c r="F72" s="98"/>
    </row>
    <row r="73" spans="1:6" ht="15" customHeight="1" x14ac:dyDescent="0.2">
      <c r="A73" s="8"/>
      <c r="B73" s="117" t="s">
        <v>139</v>
      </c>
      <c r="C73" s="32">
        <v>0</v>
      </c>
      <c r="D73" s="32">
        <v>0</v>
      </c>
      <c r="E73" s="32">
        <f t="shared" si="13"/>
        <v>0</v>
      </c>
      <c r="F73" s="98"/>
    </row>
    <row r="74" spans="1:6" ht="15" customHeight="1" x14ac:dyDescent="0.2">
      <c r="A74" s="8"/>
      <c r="B74" s="117" t="s">
        <v>140</v>
      </c>
      <c r="C74" s="32">
        <v>126</v>
      </c>
      <c r="D74" s="32">
        <v>132</v>
      </c>
      <c r="E74" s="32">
        <f t="shared" si="13"/>
        <v>6</v>
      </c>
      <c r="F74" s="98">
        <f t="shared" ref="F74:F80" si="14">D74/C74-1</f>
        <v>4.7619047619047672E-2</v>
      </c>
    </row>
    <row r="75" spans="1:6" ht="12.75" x14ac:dyDescent="0.2">
      <c r="A75" s="8"/>
      <c r="B75" s="117" t="s">
        <v>134</v>
      </c>
      <c r="C75" s="32">
        <v>215</v>
      </c>
      <c r="D75" s="32">
        <v>293</v>
      </c>
      <c r="E75" s="32">
        <f t="shared" si="13"/>
        <v>78</v>
      </c>
      <c r="F75" s="98">
        <f t="shared" si="14"/>
        <v>0.36279069767441863</v>
      </c>
    </row>
    <row r="76" spans="1:6" ht="16.5" customHeight="1" x14ac:dyDescent="0.2">
      <c r="A76" s="8"/>
      <c r="B76" s="116" t="s">
        <v>135</v>
      </c>
      <c r="C76" s="32">
        <v>60</v>
      </c>
      <c r="D76" s="32">
        <v>81</v>
      </c>
      <c r="E76" s="32">
        <f t="shared" si="13"/>
        <v>21</v>
      </c>
      <c r="F76" s="98">
        <f t="shared" si="14"/>
        <v>0.35000000000000009</v>
      </c>
    </row>
    <row r="77" spans="1:6" ht="15" customHeight="1" x14ac:dyDescent="0.2">
      <c r="A77" s="8"/>
      <c r="B77" s="117" t="s">
        <v>144</v>
      </c>
      <c r="C77" s="32">
        <v>185</v>
      </c>
      <c r="D77" s="32">
        <v>255</v>
      </c>
      <c r="E77" s="32">
        <f t="shared" si="13"/>
        <v>70</v>
      </c>
      <c r="F77" s="98">
        <f t="shared" si="14"/>
        <v>0.37837837837837829</v>
      </c>
    </row>
    <row r="78" spans="1:6" ht="14.25" customHeight="1" x14ac:dyDescent="0.2">
      <c r="A78" s="8"/>
      <c r="B78" s="117" t="s">
        <v>133</v>
      </c>
      <c r="C78" s="32">
        <v>21</v>
      </c>
      <c r="D78" s="32">
        <v>75</v>
      </c>
      <c r="E78" s="32">
        <f t="shared" si="13"/>
        <v>54</v>
      </c>
      <c r="F78" s="98">
        <f t="shared" si="14"/>
        <v>2.5714285714285716</v>
      </c>
    </row>
    <row r="79" spans="1:6" ht="12.75" x14ac:dyDescent="0.2">
      <c r="A79" s="8"/>
      <c r="B79" s="117" t="s">
        <v>148</v>
      </c>
      <c r="C79" s="32">
        <v>14</v>
      </c>
      <c r="D79" s="32">
        <v>14</v>
      </c>
      <c r="E79" s="32">
        <f t="shared" si="13"/>
        <v>0</v>
      </c>
      <c r="F79" s="98">
        <f t="shared" si="14"/>
        <v>0</v>
      </c>
    </row>
    <row r="80" spans="1:6" ht="12.75" x14ac:dyDescent="0.2">
      <c r="A80" s="8"/>
      <c r="B80" s="117" t="s">
        <v>138</v>
      </c>
      <c r="C80" s="32">
        <v>36</v>
      </c>
      <c r="D80" s="32">
        <v>41</v>
      </c>
      <c r="E80" s="32">
        <f t="shared" si="13"/>
        <v>5</v>
      </c>
      <c r="F80" s="98">
        <f t="shared" si="14"/>
        <v>0.13888888888888884</v>
      </c>
    </row>
    <row r="81" spans="1:6" ht="12.75" x14ac:dyDescent="0.2">
      <c r="A81" s="8"/>
      <c r="B81" s="117" t="s">
        <v>141</v>
      </c>
      <c r="C81" s="32">
        <v>0</v>
      </c>
      <c r="D81" s="32">
        <v>0</v>
      </c>
      <c r="E81" s="32">
        <f t="shared" si="13"/>
        <v>0</v>
      </c>
      <c r="F81" s="98"/>
    </row>
    <row r="82" spans="1:6" ht="12.75" x14ac:dyDescent="0.2">
      <c r="A82" s="8"/>
      <c r="B82" s="117" t="s">
        <v>142</v>
      </c>
      <c r="C82" s="32">
        <v>0</v>
      </c>
      <c r="D82" s="32">
        <v>0</v>
      </c>
      <c r="E82" s="32">
        <f t="shared" si="13"/>
        <v>0</v>
      </c>
      <c r="F82" s="98"/>
    </row>
    <row r="83" spans="1:6" ht="12.75" x14ac:dyDescent="0.2">
      <c r="A83" s="8"/>
      <c r="B83" s="117" t="s">
        <v>145</v>
      </c>
      <c r="C83" s="32">
        <v>22</v>
      </c>
      <c r="D83" s="32">
        <v>20</v>
      </c>
      <c r="E83" s="32">
        <f t="shared" si="13"/>
        <v>-2</v>
      </c>
      <c r="F83" s="98">
        <f>D83/C83-1</f>
        <v>-9.0909090909090939E-2</v>
      </c>
    </row>
    <row r="84" spans="1:6" ht="15" customHeight="1" x14ac:dyDescent="0.2">
      <c r="A84" s="8"/>
      <c r="B84" s="117" t="s">
        <v>143</v>
      </c>
      <c r="C84" s="32">
        <v>5</v>
      </c>
      <c r="D84" s="32">
        <v>5</v>
      </c>
      <c r="E84" s="32">
        <f t="shared" si="13"/>
        <v>0</v>
      </c>
      <c r="F84" s="98">
        <f>D84/C84-1</f>
        <v>0</v>
      </c>
    </row>
    <row r="85" spans="1:6" ht="15" customHeight="1" x14ac:dyDescent="0.2">
      <c r="A85" s="8"/>
      <c r="B85" s="117" t="s">
        <v>147</v>
      </c>
      <c r="C85" s="32">
        <v>25</v>
      </c>
      <c r="D85" s="32">
        <v>31</v>
      </c>
      <c r="E85" s="32">
        <f t="shared" si="13"/>
        <v>6</v>
      </c>
      <c r="F85" s="98">
        <f>D85/C85-1</f>
        <v>0.24</v>
      </c>
    </row>
    <row r="86" spans="1:6" ht="15" customHeight="1" x14ac:dyDescent="0.2">
      <c r="A86" s="8"/>
      <c r="B86" s="117" t="s">
        <v>146</v>
      </c>
      <c r="C86" s="32">
        <v>0</v>
      </c>
      <c r="D86" s="32">
        <v>0</v>
      </c>
      <c r="E86" s="32">
        <f t="shared" si="13"/>
        <v>0</v>
      </c>
      <c r="F86" s="98"/>
    </row>
    <row r="87" spans="1:6" ht="15" customHeight="1" x14ac:dyDescent="0.2">
      <c r="A87" s="8"/>
      <c r="B87" s="69" t="s">
        <v>136</v>
      </c>
      <c r="C87" s="32">
        <v>0</v>
      </c>
      <c r="D87" s="32">
        <v>0</v>
      </c>
      <c r="E87" s="32">
        <f t="shared" si="13"/>
        <v>0</v>
      </c>
      <c r="F87" s="98"/>
    </row>
    <row r="88" spans="1:6" ht="15" customHeight="1" x14ac:dyDescent="0.2">
      <c r="B88" s="140" t="s">
        <v>149</v>
      </c>
      <c r="C88" s="137">
        <v>275</v>
      </c>
      <c r="D88" s="137">
        <v>418</v>
      </c>
      <c r="E88" s="137">
        <f t="shared" ref="E88:E123" si="15">D88-C88</f>
        <v>143</v>
      </c>
      <c r="F88" s="138">
        <f t="shared" ref="F88:F123" si="16">D88/C88-1</f>
        <v>0.52</v>
      </c>
    </row>
    <row r="89" spans="1:6" ht="15" customHeight="1" x14ac:dyDescent="0.2">
      <c r="B89" s="117" t="s">
        <v>150</v>
      </c>
      <c r="C89" s="32">
        <v>8</v>
      </c>
      <c r="D89" s="32">
        <v>19</v>
      </c>
      <c r="E89" s="32">
        <f t="shared" ref="E89:E95" si="17">D89-C89</f>
        <v>11</v>
      </c>
      <c r="F89" s="98">
        <f t="shared" ref="F89:F95" si="18">D89/C89-1</f>
        <v>1.375</v>
      </c>
    </row>
    <row r="90" spans="1:6" ht="15" customHeight="1" x14ac:dyDescent="0.2">
      <c r="B90" s="117" t="s">
        <v>152</v>
      </c>
      <c r="C90" s="32">
        <v>116</v>
      </c>
      <c r="D90" s="32">
        <v>202</v>
      </c>
      <c r="E90" s="32">
        <f t="shared" si="17"/>
        <v>86</v>
      </c>
      <c r="F90" s="98">
        <f t="shared" si="18"/>
        <v>0.74137931034482762</v>
      </c>
    </row>
    <row r="91" spans="1:6" ht="12" x14ac:dyDescent="0.2">
      <c r="B91" s="117" t="s">
        <v>155</v>
      </c>
      <c r="C91" s="32">
        <v>33</v>
      </c>
      <c r="D91" s="32">
        <v>54</v>
      </c>
      <c r="E91" s="32">
        <f t="shared" si="17"/>
        <v>21</v>
      </c>
      <c r="F91" s="98">
        <f t="shared" si="18"/>
        <v>0.63636363636363646</v>
      </c>
    </row>
    <row r="92" spans="1:6" ht="15" customHeight="1" x14ac:dyDescent="0.2">
      <c r="B92" s="117" t="s">
        <v>151</v>
      </c>
      <c r="C92" s="32">
        <v>24</v>
      </c>
      <c r="D92" s="32">
        <v>43</v>
      </c>
      <c r="E92" s="32">
        <f t="shared" si="17"/>
        <v>19</v>
      </c>
      <c r="F92" s="98">
        <f t="shared" si="18"/>
        <v>0.79166666666666674</v>
      </c>
    </row>
    <row r="93" spans="1:6" ht="12" x14ac:dyDescent="0.2">
      <c r="B93" s="117" t="s">
        <v>156</v>
      </c>
      <c r="C93" s="32">
        <v>46</v>
      </c>
      <c r="D93" s="32">
        <v>40</v>
      </c>
      <c r="E93" s="32">
        <f t="shared" si="17"/>
        <v>-6</v>
      </c>
      <c r="F93" s="98">
        <f t="shared" si="18"/>
        <v>-0.13043478260869568</v>
      </c>
    </row>
    <row r="94" spans="1:6" ht="15" customHeight="1" x14ac:dyDescent="0.2">
      <c r="B94" s="117" t="s">
        <v>153</v>
      </c>
      <c r="C94" s="32">
        <v>3</v>
      </c>
      <c r="D94" s="32">
        <v>7</v>
      </c>
      <c r="E94" s="32">
        <f t="shared" si="17"/>
        <v>4</v>
      </c>
      <c r="F94" s="98">
        <f t="shared" si="18"/>
        <v>1.3333333333333335</v>
      </c>
    </row>
    <row r="95" spans="1:6" ht="15" customHeight="1" x14ac:dyDescent="0.2">
      <c r="B95" s="117" t="s">
        <v>154</v>
      </c>
      <c r="C95" s="32">
        <v>45</v>
      </c>
      <c r="D95" s="32">
        <v>53</v>
      </c>
      <c r="E95" s="32">
        <f t="shared" si="17"/>
        <v>8</v>
      </c>
      <c r="F95" s="98">
        <f t="shared" si="18"/>
        <v>0.17777777777777781</v>
      </c>
    </row>
    <row r="96" spans="1:6" ht="15" customHeight="1" x14ac:dyDescent="0.2">
      <c r="A96" s="9"/>
      <c r="B96" s="140" t="s">
        <v>157</v>
      </c>
      <c r="C96" s="137">
        <v>42758</v>
      </c>
      <c r="D96" s="137">
        <v>48004</v>
      </c>
      <c r="E96" s="137">
        <f t="shared" si="15"/>
        <v>5246</v>
      </c>
      <c r="F96" s="138">
        <f t="shared" si="16"/>
        <v>0.12269049066841298</v>
      </c>
    </row>
    <row r="97" spans="2:6" ht="15" customHeight="1" x14ac:dyDescent="0.2">
      <c r="B97" s="57" t="s">
        <v>159</v>
      </c>
      <c r="C97" s="32">
        <v>5567</v>
      </c>
      <c r="D97" s="32">
        <v>6571</v>
      </c>
      <c r="E97" s="32">
        <f>D97-C97</f>
        <v>1004</v>
      </c>
      <c r="F97" s="98">
        <f>D97/C97-1</f>
        <v>0.18034848212681864</v>
      </c>
    </row>
    <row r="98" spans="2:6" ht="15" customHeight="1" x14ac:dyDescent="0.2">
      <c r="B98" s="57" t="s">
        <v>160</v>
      </c>
      <c r="C98" s="32">
        <v>719</v>
      </c>
      <c r="D98" s="32">
        <v>974</v>
      </c>
      <c r="E98" s="32">
        <f>D98-C98</f>
        <v>255</v>
      </c>
      <c r="F98" s="98">
        <f>D98/C98-1</f>
        <v>0.3546592489568845</v>
      </c>
    </row>
    <row r="99" spans="2:6" ht="15" customHeight="1" x14ac:dyDescent="0.2">
      <c r="B99" s="57" t="s">
        <v>158</v>
      </c>
      <c r="C99" s="32">
        <v>36472</v>
      </c>
      <c r="D99" s="32">
        <v>40459</v>
      </c>
      <c r="E99" s="32">
        <f>D99-C99</f>
        <v>3987</v>
      </c>
      <c r="F99" s="98">
        <f>D99/C99-1</f>
        <v>0.10931673612634341</v>
      </c>
    </row>
    <row r="100" spans="2:6" ht="15" customHeight="1" x14ac:dyDescent="0.2">
      <c r="B100" s="140" t="s">
        <v>161</v>
      </c>
      <c r="C100" s="137">
        <v>3690</v>
      </c>
      <c r="D100" s="137">
        <v>5089</v>
      </c>
      <c r="E100" s="137">
        <f t="shared" si="15"/>
        <v>1399</v>
      </c>
      <c r="F100" s="138">
        <f t="shared" si="16"/>
        <v>0.37913279132791322</v>
      </c>
    </row>
    <row r="101" spans="2:6" ht="15" customHeight="1" x14ac:dyDescent="0.2">
      <c r="B101" s="114" t="s">
        <v>162</v>
      </c>
      <c r="C101" s="32">
        <v>555</v>
      </c>
      <c r="D101" s="32">
        <v>762</v>
      </c>
      <c r="E101" s="32">
        <f t="shared" ref="E101:E113" si="19">D101-C101</f>
        <v>207</v>
      </c>
      <c r="F101" s="98">
        <f t="shared" ref="F101:F106" si="20">D101/C101-1</f>
        <v>0.37297297297297294</v>
      </c>
    </row>
    <row r="102" spans="2:6" ht="15" customHeight="1" x14ac:dyDescent="0.2">
      <c r="B102" s="114" t="s">
        <v>163</v>
      </c>
      <c r="C102" s="32">
        <v>29</v>
      </c>
      <c r="D102" s="32">
        <v>64</v>
      </c>
      <c r="E102" s="32">
        <f t="shared" si="19"/>
        <v>35</v>
      </c>
      <c r="F102" s="98">
        <f t="shared" si="20"/>
        <v>1.2068965517241379</v>
      </c>
    </row>
    <row r="103" spans="2:6" ht="15" customHeight="1" x14ac:dyDescent="0.2">
      <c r="B103" s="114" t="s">
        <v>164</v>
      </c>
      <c r="C103" s="32">
        <v>1674</v>
      </c>
      <c r="D103" s="32">
        <v>2365</v>
      </c>
      <c r="E103" s="32">
        <f t="shared" si="19"/>
        <v>691</v>
      </c>
      <c r="F103" s="98">
        <f t="shared" si="20"/>
        <v>0.41278375149342894</v>
      </c>
    </row>
    <row r="104" spans="2:6" ht="15" customHeight="1" x14ac:dyDescent="0.2">
      <c r="B104" s="114" t="s">
        <v>174</v>
      </c>
      <c r="C104" s="32">
        <v>210</v>
      </c>
      <c r="D104" s="32">
        <v>293</v>
      </c>
      <c r="E104" s="32">
        <f t="shared" si="19"/>
        <v>83</v>
      </c>
      <c r="F104" s="98">
        <f t="shared" si="20"/>
        <v>0.39523809523809517</v>
      </c>
    </row>
    <row r="105" spans="2:6" ht="15" customHeight="1" x14ac:dyDescent="0.2">
      <c r="B105" s="114" t="s">
        <v>168</v>
      </c>
      <c r="C105" s="32">
        <v>631</v>
      </c>
      <c r="D105" s="32">
        <v>784</v>
      </c>
      <c r="E105" s="32">
        <f t="shared" si="19"/>
        <v>153</v>
      </c>
      <c r="F105" s="98">
        <f t="shared" si="20"/>
        <v>0.24247226624405704</v>
      </c>
    </row>
    <row r="106" spans="2:6" ht="12" x14ac:dyDescent="0.2">
      <c r="B106" s="114" t="s">
        <v>166</v>
      </c>
      <c r="C106" s="32">
        <v>211</v>
      </c>
      <c r="D106" s="32">
        <v>317</v>
      </c>
      <c r="E106" s="32">
        <f t="shared" si="19"/>
        <v>106</v>
      </c>
      <c r="F106" s="98">
        <f t="shared" si="20"/>
        <v>0.50236966824644558</v>
      </c>
    </row>
    <row r="107" spans="2:6" ht="15" customHeight="1" x14ac:dyDescent="0.2">
      <c r="B107" s="117" t="s">
        <v>171</v>
      </c>
      <c r="C107" s="32">
        <v>0</v>
      </c>
      <c r="D107" s="32">
        <v>0</v>
      </c>
      <c r="E107" s="32">
        <f t="shared" si="19"/>
        <v>0</v>
      </c>
      <c r="F107" s="98"/>
    </row>
    <row r="108" spans="2:6" ht="15" customHeight="1" x14ac:dyDescent="0.2">
      <c r="B108" s="114" t="s">
        <v>165</v>
      </c>
      <c r="C108" s="32">
        <v>2</v>
      </c>
      <c r="D108" s="32">
        <v>8</v>
      </c>
      <c r="E108" s="32">
        <f t="shared" si="19"/>
        <v>6</v>
      </c>
      <c r="F108" s="98">
        <f t="shared" ref="F108:F113" si="21">D108/C108-1</f>
        <v>3</v>
      </c>
    </row>
    <row r="109" spans="2:6" ht="15" customHeight="1" x14ac:dyDescent="0.2">
      <c r="B109" s="114" t="s">
        <v>169</v>
      </c>
      <c r="C109" s="32">
        <v>21</v>
      </c>
      <c r="D109" s="32">
        <v>60</v>
      </c>
      <c r="E109" s="32">
        <f t="shared" si="19"/>
        <v>39</v>
      </c>
      <c r="F109" s="98">
        <f t="shared" si="21"/>
        <v>1.8571428571428572</v>
      </c>
    </row>
    <row r="110" spans="2:6" ht="15" customHeight="1" x14ac:dyDescent="0.2">
      <c r="B110" s="114" t="s">
        <v>170</v>
      </c>
      <c r="C110" s="32">
        <v>137</v>
      </c>
      <c r="D110" s="32">
        <v>175</v>
      </c>
      <c r="E110" s="32">
        <f t="shared" si="19"/>
        <v>38</v>
      </c>
      <c r="F110" s="98">
        <f t="shared" si="21"/>
        <v>0.27737226277372273</v>
      </c>
    </row>
    <row r="111" spans="2:6" ht="15" customHeight="1" x14ac:dyDescent="0.2">
      <c r="B111" s="116" t="s">
        <v>172</v>
      </c>
      <c r="C111" s="32">
        <v>7</v>
      </c>
      <c r="D111" s="32">
        <v>2</v>
      </c>
      <c r="E111" s="32">
        <f t="shared" si="19"/>
        <v>-5</v>
      </c>
      <c r="F111" s="98">
        <f t="shared" si="21"/>
        <v>-0.7142857142857143</v>
      </c>
    </row>
    <row r="112" spans="2:6" ht="15" customHeight="1" x14ac:dyDescent="0.2">
      <c r="B112" s="114" t="s">
        <v>173</v>
      </c>
      <c r="C112" s="32">
        <v>81</v>
      </c>
      <c r="D112" s="32">
        <v>101</v>
      </c>
      <c r="E112" s="32">
        <f t="shared" si="19"/>
        <v>20</v>
      </c>
      <c r="F112" s="98">
        <f t="shared" si="21"/>
        <v>0.24691358024691357</v>
      </c>
    </row>
    <row r="113" spans="2:6" ht="16.5" customHeight="1" x14ac:dyDescent="0.2">
      <c r="B113" s="114" t="s">
        <v>167</v>
      </c>
      <c r="C113" s="32">
        <v>132</v>
      </c>
      <c r="D113" s="32">
        <v>158</v>
      </c>
      <c r="E113" s="32">
        <f t="shared" si="19"/>
        <v>26</v>
      </c>
      <c r="F113" s="98">
        <f t="shared" si="21"/>
        <v>0.19696969696969702</v>
      </c>
    </row>
    <row r="114" spans="2:6" ht="33.75" customHeight="1" x14ac:dyDescent="0.2">
      <c r="B114" s="115" t="s">
        <v>18</v>
      </c>
      <c r="C114" s="44">
        <v>265437</v>
      </c>
      <c r="D114" s="44">
        <v>370443</v>
      </c>
      <c r="E114" s="44">
        <f t="shared" si="15"/>
        <v>105006</v>
      </c>
      <c r="F114" s="99">
        <f t="shared" si="16"/>
        <v>0.39559669526102237</v>
      </c>
    </row>
    <row r="115" spans="2:6" ht="21.75" customHeight="1" x14ac:dyDescent="0.2">
      <c r="B115" s="140" t="s">
        <v>175</v>
      </c>
      <c r="C115" s="137">
        <v>48510</v>
      </c>
      <c r="D115" s="137">
        <v>94481</v>
      </c>
      <c r="E115" s="137">
        <f t="shared" si="15"/>
        <v>45971</v>
      </c>
      <c r="F115" s="138">
        <f t="shared" si="16"/>
        <v>0.94766027623170479</v>
      </c>
    </row>
    <row r="116" spans="2:6" ht="12" x14ac:dyDescent="0.2">
      <c r="B116" s="114" t="s">
        <v>180</v>
      </c>
      <c r="C116" s="32">
        <v>33014</v>
      </c>
      <c r="D116" s="32">
        <v>66485</v>
      </c>
      <c r="E116" s="32">
        <f t="shared" ref="E116:E122" si="22">D116-C116</f>
        <v>33471</v>
      </c>
      <c r="F116" s="98">
        <f>D116/C116-1</f>
        <v>1.0138426122251167</v>
      </c>
    </row>
    <row r="117" spans="2:6" ht="15" customHeight="1" x14ac:dyDescent="0.2">
      <c r="B117" s="118" t="s">
        <v>182</v>
      </c>
      <c r="C117" s="32">
        <v>4</v>
      </c>
      <c r="D117" s="32">
        <v>6</v>
      </c>
      <c r="E117" s="32">
        <f t="shared" si="22"/>
        <v>2</v>
      </c>
      <c r="F117" s="98">
        <f>D117/C117-1</f>
        <v>0.5</v>
      </c>
    </row>
    <row r="118" spans="2:6" ht="12" x14ac:dyDescent="0.2">
      <c r="B118" s="118" t="s">
        <v>176</v>
      </c>
      <c r="C118" s="32">
        <v>3047</v>
      </c>
      <c r="D118" s="32">
        <v>4884</v>
      </c>
      <c r="E118" s="32">
        <f t="shared" si="22"/>
        <v>1837</v>
      </c>
      <c r="F118" s="98">
        <f>D118/C118-1</f>
        <v>0.60288808664259919</v>
      </c>
    </row>
    <row r="119" spans="2:6" ht="15" customHeight="1" x14ac:dyDescent="0.2">
      <c r="B119" s="118" t="s">
        <v>178</v>
      </c>
      <c r="C119" s="32">
        <v>354</v>
      </c>
      <c r="D119" s="32">
        <v>381</v>
      </c>
      <c r="E119" s="32">
        <f t="shared" si="22"/>
        <v>27</v>
      </c>
      <c r="F119" s="98">
        <f>D119/C119-1</f>
        <v>7.6271186440677985E-2</v>
      </c>
    </row>
    <row r="120" spans="2:6" ht="12" x14ac:dyDescent="0.2">
      <c r="B120" s="119" t="s">
        <v>181</v>
      </c>
      <c r="C120" s="32">
        <v>0</v>
      </c>
      <c r="D120" s="32">
        <v>0</v>
      </c>
      <c r="E120" s="32">
        <f t="shared" si="22"/>
        <v>0</v>
      </c>
      <c r="F120" s="98"/>
    </row>
    <row r="121" spans="2:6" ht="15" customHeight="1" x14ac:dyDescent="0.2">
      <c r="B121" s="119" t="s">
        <v>177</v>
      </c>
      <c r="C121" s="32">
        <v>11504</v>
      </c>
      <c r="D121" s="32">
        <v>22684</v>
      </c>
      <c r="E121" s="32">
        <f t="shared" si="22"/>
        <v>11180</v>
      </c>
      <c r="F121" s="98">
        <f>D121/C121-1</f>
        <v>0.97183588317107095</v>
      </c>
    </row>
    <row r="122" spans="2:6" ht="15" customHeight="1" x14ac:dyDescent="0.2">
      <c r="B122" s="119" t="s">
        <v>179</v>
      </c>
      <c r="C122" s="32">
        <v>587</v>
      </c>
      <c r="D122" s="32">
        <v>41</v>
      </c>
      <c r="E122" s="32">
        <f t="shared" si="22"/>
        <v>-546</v>
      </c>
      <c r="F122" s="98">
        <f>D122/C122-1</f>
        <v>-0.93015332197614997</v>
      </c>
    </row>
    <row r="123" spans="2:6" ht="15" customHeight="1" x14ac:dyDescent="0.2">
      <c r="B123" s="140" t="s">
        <v>183</v>
      </c>
      <c r="C123" s="137">
        <v>5569</v>
      </c>
      <c r="D123" s="137">
        <v>7183</v>
      </c>
      <c r="E123" s="137">
        <f t="shared" si="15"/>
        <v>1614</v>
      </c>
      <c r="F123" s="138">
        <f t="shared" si="16"/>
        <v>0.28981863889387682</v>
      </c>
    </row>
    <row r="124" spans="2:6" ht="17.25" customHeight="1" x14ac:dyDescent="0.2">
      <c r="B124" s="119" t="s">
        <v>185</v>
      </c>
      <c r="C124" s="32">
        <v>0</v>
      </c>
      <c r="D124" s="32">
        <v>0</v>
      </c>
      <c r="E124" s="32">
        <f t="shared" ref="E124:E138" si="23">D124-C124</f>
        <v>0</v>
      </c>
      <c r="F124" s="98"/>
    </row>
    <row r="125" spans="2:6" ht="15" customHeight="1" x14ac:dyDescent="0.2">
      <c r="B125" s="119" t="s">
        <v>184</v>
      </c>
      <c r="C125" s="32">
        <v>4681</v>
      </c>
      <c r="D125" s="32">
        <v>5930</v>
      </c>
      <c r="E125" s="32">
        <f t="shared" si="23"/>
        <v>1249</v>
      </c>
      <c r="F125" s="98">
        <f>D125/C125-1</f>
        <v>0.26682332834864342</v>
      </c>
    </row>
    <row r="126" spans="2:6" ht="15" customHeight="1" x14ac:dyDescent="0.2">
      <c r="B126" s="119" t="s">
        <v>198</v>
      </c>
      <c r="C126" s="32">
        <v>19</v>
      </c>
      <c r="D126" s="32">
        <v>88</v>
      </c>
      <c r="E126" s="32">
        <f t="shared" si="23"/>
        <v>69</v>
      </c>
      <c r="F126" s="98">
        <f>D126/C126-1</f>
        <v>3.6315789473684212</v>
      </c>
    </row>
    <row r="127" spans="2:6" ht="15" customHeight="1" x14ac:dyDescent="0.2">
      <c r="B127" s="119" t="s">
        <v>194</v>
      </c>
      <c r="C127" s="32">
        <v>1</v>
      </c>
      <c r="D127" s="32">
        <v>0</v>
      </c>
      <c r="E127" s="32">
        <f t="shared" si="23"/>
        <v>-1</v>
      </c>
      <c r="F127" s="98">
        <f>D127/C127-1</f>
        <v>-1</v>
      </c>
    </row>
    <row r="128" spans="2:6" ht="15" customHeight="1" x14ac:dyDescent="0.2">
      <c r="B128" s="119" t="s">
        <v>189</v>
      </c>
      <c r="C128" s="32">
        <v>1</v>
      </c>
      <c r="D128" s="32">
        <v>4</v>
      </c>
      <c r="E128" s="32">
        <f t="shared" si="23"/>
        <v>3</v>
      </c>
      <c r="F128" s="98">
        <f>D128/C128-1</f>
        <v>3</v>
      </c>
    </row>
    <row r="129" spans="1:6" ht="15" customHeight="1" x14ac:dyDescent="0.2">
      <c r="B129" s="119" t="s">
        <v>190</v>
      </c>
      <c r="C129" s="32">
        <v>0</v>
      </c>
      <c r="D129" s="32">
        <v>0</v>
      </c>
      <c r="E129" s="32">
        <f t="shared" si="23"/>
        <v>0</v>
      </c>
      <c r="F129" s="98"/>
    </row>
    <row r="130" spans="1:6" ht="15" customHeight="1" x14ac:dyDescent="0.2">
      <c r="B130" s="119" t="s">
        <v>186</v>
      </c>
      <c r="C130" s="32">
        <v>834</v>
      </c>
      <c r="D130" s="32">
        <v>1078</v>
      </c>
      <c r="E130" s="32">
        <f t="shared" si="23"/>
        <v>244</v>
      </c>
      <c r="F130" s="98">
        <f>D130/C130-1</f>
        <v>0.29256594724220619</v>
      </c>
    </row>
    <row r="131" spans="1:6" ht="15" customHeight="1" x14ac:dyDescent="0.2">
      <c r="B131" s="119" t="s">
        <v>191</v>
      </c>
      <c r="C131" s="32">
        <v>0</v>
      </c>
      <c r="D131" s="32">
        <v>4</v>
      </c>
      <c r="E131" s="32">
        <f t="shared" si="23"/>
        <v>4</v>
      </c>
      <c r="F131" s="98"/>
    </row>
    <row r="132" spans="1:6" ht="15" customHeight="1" x14ac:dyDescent="0.2">
      <c r="B132" s="119" t="s">
        <v>192</v>
      </c>
      <c r="C132" s="32">
        <v>1</v>
      </c>
      <c r="D132" s="32">
        <v>5</v>
      </c>
      <c r="E132" s="32">
        <f t="shared" si="23"/>
        <v>4</v>
      </c>
      <c r="F132" s="98">
        <f>D132/C132-1</f>
        <v>4</v>
      </c>
    </row>
    <row r="133" spans="1:6" ht="15" customHeight="1" x14ac:dyDescent="0.2">
      <c r="B133" s="119" t="s">
        <v>193</v>
      </c>
      <c r="C133" s="32">
        <v>0</v>
      </c>
      <c r="D133" s="32">
        <v>9</v>
      </c>
      <c r="E133" s="32">
        <f t="shared" si="23"/>
        <v>9</v>
      </c>
      <c r="F133" s="98"/>
    </row>
    <row r="134" spans="1:6" ht="15" customHeight="1" x14ac:dyDescent="0.2">
      <c r="B134" s="119" t="s">
        <v>195</v>
      </c>
      <c r="C134" s="32">
        <v>0</v>
      </c>
      <c r="D134" s="32">
        <v>3</v>
      </c>
      <c r="E134" s="32">
        <f t="shared" si="23"/>
        <v>3</v>
      </c>
      <c r="F134" s="98"/>
    </row>
    <row r="135" spans="1:6" ht="15" customHeight="1" x14ac:dyDescent="0.2">
      <c r="B135" s="119" t="s">
        <v>196</v>
      </c>
      <c r="C135" s="32">
        <v>3</v>
      </c>
      <c r="D135" s="32">
        <v>6</v>
      </c>
      <c r="E135" s="32">
        <f t="shared" si="23"/>
        <v>3</v>
      </c>
      <c r="F135" s="98">
        <f>D135/C135-1</f>
        <v>1</v>
      </c>
    </row>
    <row r="136" spans="1:6" ht="15" customHeight="1" x14ac:dyDescent="0.2">
      <c r="B136" s="119" t="s">
        <v>197</v>
      </c>
      <c r="C136" s="32">
        <v>0</v>
      </c>
      <c r="D136" s="32">
        <v>3</v>
      </c>
      <c r="E136" s="32">
        <f t="shared" si="23"/>
        <v>3</v>
      </c>
      <c r="F136" s="98"/>
    </row>
    <row r="137" spans="1:6" ht="15" customHeight="1" x14ac:dyDescent="0.2">
      <c r="B137" s="119" t="s">
        <v>187</v>
      </c>
      <c r="C137" s="32">
        <v>29</v>
      </c>
      <c r="D137" s="32">
        <v>53</v>
      </c>
      <c r="E137" s="32">
        <f t="shared" si="23"/>
        <v>24</v>
      </c>
      <c r="F137" s="98">
        <f>D137/C137-1</f>
        <v>0.82758620689655182</v>
      </c>
    </row>
    <row r="138" spans="1:6" ht="15" customHeight="1" x14ac:dyDescent="0.2">
      <c r="B138" s="119" t="s">
        <v>188</v>
      </c>
      <c r="C138" s="32">
        <v>0</v>
      </c>
      <c r="D138" s="32">
        <v>0</v>
      </c>
      <c r="E138" s="32">
        <f t="shared" si="23"/>
        <v>0</v>
      </c>
      <c r="F138" s="98"/>
    </row>
    <row r="139" spans="1:6" ht="15" customHeight="1" x14ac:dyDescent="0.2">
      <c r="B139" s="140" t="s">
        <v>199</v>
      </c>
      <c r="C139" s="137">
        <v>172114</v>
      </c>
      <c r="D139" s="137">
        <v>227006</v>
      </c>
      <c r="E139" s="137">
        <f t="shared" ref="E139:E197" si="24">D139-C139</f>
        <v>54892</v>
      </c>
      <c r="F139" s="138">
        <f t="shared" ref="F139:F197" si="25">D139/C139-1</f>
        <v>0.31892815227116911</v>
      </c>
    </row>
    <row r="140" spans="1:6" ht="15" customHeight="1" x14ac:dyDescent="0.2">
      <c r="A140" s="8"/>
      <c r="B140" s="114" t="s">
        <v>200</v>
      </c>
      <c r="C140" s="32">
        <v>303</v>
      </c>
      <c r="D140" s="32">
        <v>371</v>
      </c>
      <c r="E140" s="32">
        <f t="shared" ref="E140:E148" si="26">D140-C140</f>
        <v>68</v>
      </c>
      <c r="F140" s="98">
        <f t="shared" ref="F140:F148" si="27">D140/C140-1</f>
        <v>0.22442244224422447</v>
      </c>
    </row>
    <row r="141" spans="1:6" ht="15" customHeight="1" x14ac:dyDescent="0.2">
      <c r="A141" s="8"/>
      <c r="B141" s="114" t="s">
        <v>201</v>
      </c>
      <c r="C141" s="32">
        <v>1427</v>
      </c>
      <c r="D141" s="32">
        <v>1666</v>
      </c>
      <c r="E141" s="32">
        <f t="shared" si="26"/>
        <v>239</v>
      </c>
      <c r="F141" s="98">
        <f t="shared" si="27"/>
        <v>0.16748423265592161</v>
      </c>
    </row>
    <row r="142" spans="1:6" ht="15" customHeight="1" x14ac:dyDescent="0.2">
      <c r="A142" s="8"/>
      <c r="B142" s="114" t="s">
        <v>202</v>
      </c>
      <c r="C142" s="32">
        <v>41</v>
      </c>
      <c r="D142" s="32">
        <v>58</v>
      </c>
      <c r="E142" s="32">
        <f t="shared" si="26"/>
        <v>17</v>
      </c>
      <c r="F142" s="98">
        <f t="shared" si="27"/>
        <v>0.41463414634146334</v>
      </c>
    </row>
    <row r="143" spans="1:6" ht="15" customHeight="1" x14ac:dyDescent="0.2">
      <c r="A143" s="8"/>
      <c r="B143" s="114" t="s">
        <v>203</v>
      </c>
      <c r="C143" s="32">
        <v>59258</v>
      </c>
      <c r="D143" s="32">
        <v>87491</v>
      </c>
      <c r="E143" s="32">
        <f t="shared" si="26"/>
        <v>28233</v>
      </c>
      <c r="F143" s="98">
        <f t="shared" si="27"/>
        <v>0.4764419993924871</v>
      </c>
    </row>
    <row r="144" spans="1:6" ht="12.75" x14ac:dyDescent="0.2">
      <c r="A144" s="8"/>
      <c r="B144" s="114" t="s">
        <v>204</v>
      </c>
      <c r="C144" s="32">
        <v>98679</v>
      </c>
      <c r="D144" s="32">
        <v>120840</v>
      </c>
      <c r="E144" s="32">
        <f t="shared" si="26"/>
        <v>22161</v>
      </c>
      <c r="F144" s="98">
        <f t="shared" si="27"/>
        <v>0.22457665764752388</v>
      </c>
    </row>
    <row r="145" spans="1:6" ht="12.75" x14ac:dyDescent="0.2">
      <c r="A145" s="8"/>
      <c r="B145" s="114" t="s">
        <v>205</v>
      </c>
      <c r="C145" s="32">
        <v>80</v>
      </c>
      <c r="D145" s="32">
        <v>138</v>
      </c>
      <c r="E145" s="32">
        <f t="shared" si="26"/>
        <v>58</v>
      </c>
      <c r="F145" s="98">
        <f t="shared" si="27"/>
        <v>0.72500000000000009</v>
      </c>
    </row>
    <row r="146" spans="1:6" ht="15" customHeight="1" x14ac:dyDescent="0.2">
      <c r="A146" s="8"/>
      <c r="B146" s="117" t="s">
        <v>206</v>
      </c>
      <c r="C146" s="32">
        <v>901</v>
      </c>
      <c r="D146" s="32">
        <v>1542</v>
      </c>
      <c r="E146" s="32">
        <f t="shared" si="26"/>
        <v>641</v>
      </c>
      <c r="F146" s="98">
        <f t="shared" si="27"/>
        <v>0.71143174250832408</v>
      </c>
    </row>
    <row r="147" spans="1:6" ht="15" customHeight="1" x14ac:dyDescent="0.2">
      <c r="A147" s="8"/>
      <c r="B147" s="114" t="s">
        <v>207</v>
      </c>
      <c r="C147" s="32">
        <v>9377</v>
      </c>
      <c r="D147" s="32">
        <v>12317</v>
      </c>
      <c r="E147" s="32">
        <f t="shared" si="26"/>
        <v>2940</v>
      </c>
      <c r="F147" s="98">
        <f t="shared" si="27"/>
        <v>0.31353311293590691</v>
      </c>
    </row>
    <row r="148" spans="1:6" ht="15" customHeight="1" x14ac:dyDescent="0.2">
      <c r="A148" s="8"/>
      <c r="B148" s="114" t="s">
        <v>208</v>
      </c>
      <c r="C148" s="32">
        <v>2048</v>
      </c>
      <c r="D148" s="32">
        <v>2583</v>
      </c>
      <c r="E148" s="32">
        <f t="shared" si="26"/>
        <v>535</v>
      </c>
      <c r="F148" s="98">
        <f t="shared" si="27"/>
        <v>0.26123046875</v>
      </c>
    </row>
    <row r="149" spans="1:6" ht="15" customHeight="1" x14ac:dyDescent="0.2">
      <c r="A149" s="8"/>
      <c r="B149" s="140" t="s">
        <v>209</v>
      </c>
      <c r="C149" s="137">
        <v>39244</v>
      </c>
      <c r="D149" s="137">
        <v>41773</v>
      </c>
      <c r="E149" s="137">
        <f t="shared" si="24"/>
        <v>2529</v>
      </c>
      <c r="F149" s="138">
        <f t="shared" si="25"/>
        <v>6.4442972174090229E-2</v>
      </c>
    </row>
    <row r="150" spans="1:6" ht="15" customHeight="1" x14ac:dyDescent="0.2">
      <c r="B150" s="117" t="s">
        <v>210</v>
      </c>
      <c r="C150" s="32">
        <v>19</v>
      </c>
      <c r="D150" s="32">
        <v>29</v>
      </c>
      <c r="E150" s="32">
        <f t="shared" ref="E150:E159" si="28">D150-C150</f>
        <v>10</v>
      </c>
      <c r="F150" s="98">
        <f t="shared" ref="F150:F159" si="29">D150/C150-1</f>
        <v>0.52631578947368429</v>
      </c>
    </row>
    <row r="151" spans="1:6" ht="12" x14ac:dyDescent="0.2">
      <c r="B151" s="117" t="s">
        <v>213</v>
      </c>
      <c r="C151" s="32">
        <v>55</v>
      </c>
      <c r="D151" s="32">
        <v>50</v>
      </c>
      <c r="E151" s="32">
        <f t="shared" si="28"/>
        <v>-5</v>
      </c>
      <c r="F151" s="98">
        <f t="shared" si="29"/>
        <v>-9.0909090909090939E-2</v>
      </c>
    </row>
    <row r="152" spans="1:6" ht="15" customHeight="1" x14ac:dyDescent="0.2">
      <c r="B152" s="117" t="s">
        <v>212</v>
      </c>
      <c r="C152" s="32">
        <v>1177</v>
      </c>
      <c r="D152" s="32">
        <v>1556</v>
      </c>
      <c r="E152" s="32">
        <f t="shared" si="28"/>
        <v>379</v>
      </c>
      <c r="F152" s="98">
        <f t="shared" si="29"/>
        <v>0.32200509770603225</v>
      </c>
    </row>
    <row r="153" spans="1:6" ht="12" x14ac:dyDescent="0.2">
      <c r="B153" s="117" t="s">
        <v>214</v>
      </c>
      <c r="C153" s="32">
        <v>29</v>
      </c>
      <c r="D153" s="32">
        <v>65</v>
      </c>
      <c r="E153" s="32">
        <f t="shared" si="28"/>
        <v>36</v>
      </c>
      <c r="F153" s="98">
        <f t="shared" si="29"/>
        <v>1.2413793103448274</v>
      </c>
    </row>
    <row r="154" spans="1:6" ht="12" x14ac:dyDescent="0.2">
      <c r="B154" s="117" t="s">
        <v>215</v>
      </c>
      <c r="C154" s="32">
        <v>2221</v>
      </c>
      <c r="D154" s="32">
        <v>2662</v>
      </c>
      <c r="E154" s="32">
        <f t="shared" si="28"/>
        <v>441</v>
      </c>
      <c r="F154" s="98">
        <f t="shared" si="29"/>
        <v>0.19855920756416023</v>
      </c>
    </row>
    <row r="155" spans="1:6" ht="15" customHeight="1" x14ac:dyDescent="0.2">
      <c r="B155" s="117" t="s">
        <v>216</v>
      </c>
      <c r="C155" s="32">
        <v>403</v>
      </c>
      <c r="D155" s="32">
        <v>631</v>
      </c>
      <c r="E155" s="32">
        <f t="shared" si="28"/>
        <v>228</v>
      </c>
      <c r="F155" s="98">
        <f t="shared" si="29"/>
        <v>0.56575682382133996</v>
      </c>
    </row>
    <row r="156" spans="1:6" ht="15" customHeight="1" x14ac:dyDescent="0.2">
      <c r="B156" s="117" t="s">
        <v>219</v>
      </c>
      <c r="C156" s="32">
        <v>21443</v>
      </c>
      <c r="D156" s="32">
        <v>22588</v>
      </c>
      <c r="E156" s="32">
        <f t="shared" si="28"/>
        <v>1145</v>
      </c>
      <c r="F156" s="98">
        <f t="shared" si="29"/>
        <v>5.339737909807396E-2</v>
      </c>
    </row>
    <row r="157" spans="1:6" ht="15" customHeight="1" x14ac:dyDescent="0.2">
      <c r="B157" s="117" t="s">
        <v>217</v>
      </c>
      <c r="C157" s="32">
        <v>855</v>
      </c>
      <c r="D157" s="32">
        <v>1392</v>
      </c>
      <c r="E157" s="32">
        <f t="shared" si="28"/>
        <v>537</v>
      </c>
      <c r="F157" s="98">
        <f t="shared" si="29"/>
        <v>0.62807017543859645</v>
      </c>
    </row>
    <row r="158" spans="1:6" ht="15" customHeight="1" x14ac:dyDescent="0.2">
      <c r="B158" s="117" t="s">
        <v>218</v>
      </c>
      <c r="C158" s="32">
        <v>12564</v>
      </c>
      <c r="D158" s="32">
        <v>12211</v>
      </c>
      <c r="E158" s="32">
        <f t="shared" si="28"/>
        <v>-353</v>
      </c>
      <c r="F158" s="98">
        <f t="shared" si="29"/>
        <v>-2.8096147723654874E-2</v>
      </c>
    </row>
    <row r="159" spans="1:6" ht="15" customHeight="1" x14ac:dyDescent="0.2">
      <c r="B159" s="117" t="s">
        <v>211</v>
      </c>
      <c r="C159" s="32">
        <v>478</v>
      </c>
      <c r="D159" s="32">
        <v>589</v>
      </c>
      <c r="E159" s="32">
        <f t="shared" si="28"/>
        <v>111</v>
      </c>
      <c r="F159" s="98">
        <f t="shared" si="29"/>
        <v>0.23221757322175729</v>
      </c>
    </row>
    <row r="160" spans="1:6" ht="15" customHeight="1" x14ac:dyDescent="0.2">
      <c r="B160" s="115" t="s">
        <v>20</v>
      </c>
      <c r="C160" s="46">
        <v>150938</v>
      </c>
      <c r="D160" s="44">
        <v>185448</v>
      </c>
      <c r="E160" s="44">
        <f t="shared" si="24"/>
        <v>34510</v>
      </c>
      <c r="F160" s="99">
        <f t="shared" si="25"/>
        <v>0.22863692377002476</v>
      </c>
    </row>
    <row r="161" spans="2:6" ht="15" customHeight="1" x14ac:dyDescent="0.2">
      <c r="B161" s="114" t="s">
        <v>221</v>
      </c>
      <c r="C161" s="32">
        <v>1691</v>
      </c>
      <c r="D161" s="32">
        <v>2978</v>
      </c>
      <c r="E161" s="32">
        <f t="shared" ref="E161:E174" si="30">D161-C161</f>
        <v>1287</v>
      </c>
      <c r="F161" s="98">
        <f t="shared" ref="F161:F174" si="31">D161/C161-1</f>
        <v>0.76108811354228267</v>
      </c>
    </row>
    <row r="162" spans="2:6" ht="15" customHeight="1" x14ac:dyDescent="0.2">
      <c r="B162" s="114" t="s">
        <v>222</v>
      </c>
      <c r="C162" s="32">
        <v>8185</v>
      </c>
      <c r="D162" s="32">
        <v>10114</v>
      </c>
      <c r="E162" s="32">
        <f t="shared" si="30"/>
        <v>1929</v>
      </c>
      <c r="F162" s="98">
        <f t="shared" si="31"/>
        <v>0.23567501527183876</v>
      </c>
    </row>
    <row r="163" spans="2:6" ht="15" customHeight="1" x14ac:dyDescent="0.2">
      <c r="B163" s="120" t="s">
        <v>223</v>
      </c>
      <c r="C163" s="32">
        <v>4972</v>
      </c>
      <c r="D163" s="32">
        <v>7022</v>
      </c>
      <c r="E163" s="32">
        <f t="shared" si="30"/>
        <v>2050</v>
      </c>
      <c r="F163" s="98">
        <f t="shared" si="31"/>
        <v>0.41230893000804514</v>
      </c>
    </row>
    <row r="164" spans="2:6" ht="15" customHeight="1" x14ac:dyDescent="0.2">
      <c r="B164" s="121" t="s">
        <v>225</v>
      </c>
      <c r="C164" s="32">
        <v>21500</v>
      </c>
      <c r="D164" s="32">
        <v>21162</v>
      </c>
      <c r="E164" s="32">
        <f t="shared" si="30"/>
        <v>-338</v>
      </c>
      <c r="F164" s="98">
        <f t="shared" si="31"/>
        <v>-1.5720930232558161E-2</v>
      </c>
    </row>
    <row r="165" spans="2:6" ht="15" customHeight="1" x14ac:dyDescent="0.2">
      <c r="B165" s="121" t="s">
        <v>233</v>
      </c>
      <c r="C165" s="32">
        <v>15814</v>
      </c>
      <c r="D165" s="32">
        <v>23415</v>
      </c>
      <c r="E165" s="32">
        <f t="shared" si="30"/>
        <v>7601</v>
      </c>
      <c r="F165" s="98">
        <f t="shared" si="31"/>
        <v>0.48065005691159723</v>
      </c>
    </row>
    <row r="166" spans="2:6" ht="15" customHeight="1" x14ac:dyDescent="0.2">
      <c r="B166" s="121" t="s">
        <v>227</v>
      </c>
      <c r="C166" s="32">
        <v>7086</v>
      </c>
      <c r="D166" s="32">
        <v>9453</v>
      </c>
      <c r="E166" s="32">
        <f t="shared" si="30"/>
        <v>2367</v>
      </c>
      <c r="F166" s="98">
        <f t="shared" si="31"/>
        <v>0.33403895004233708</v>
      </c>
    </row>
    <row r="167" spans="2:6" ht="12" x14ac:dyDescent="0.2">
      <c r="B167" s="57" t="s">
        <v>228</v>
      </c>
      <c r="C167" s="32">
        <v>101</v>
      </c>
      <c r="D167" s="32">
        <v>105</v>
      </c>
      <c r="E167" s="32">
        <f t="shared" si="30"/>
        <v>4</v>
      </c>
      <c r="F167" s="98">
        <f t="shared" si="31"/>
        <v>3.9603960396039639E-2</v>
      </c>
    </row>
    <row r="168" spans="2:6" ht="15" customHeight="1" x14ac:dyDescent="0.2">
      <c r="B168" s="57" t="s">
        <v>229</v>
      </c>
      <c r="C168" s="32">
        <v>2201</v>
      </c>
      <c r="D168" s="32">
        <v>3971</v>
      </c>
      <c r="E168" s="32">
        <f t="shared" si="30"/>
        <v>1770</v>
      </c>
      <c r="F168" s="98">
        <f t="shared" si="31"/>
        <v>0.80417991821899126</v>
      </c>
    </row>
    <row r="169" spans="2:6" ht="15" customHeight="1" x14ac:dyDescent="0.2">
      <c r="B169" s="57" t="s">
        <v>230</v>
      </c>
      <c r="C169" s="32">
        <v>1759</v>
      </c>
      <c r="D169" s="32">
        <v>1896</v>
      </c>
      <c r="E169" s="32">
        <f t="shared" si="30"/>
        <v>137</v>
      </c>
      <c r="F169" s="98">
        <f t="shared" si="31"/>
        <v>7.7885162023877186E-2</v>
      </c>
    </row>
    <row r="170" spans="2:6" ht="15" customHeight="1" x14ac:dyDescent="0.2">
      <c r="B170" s="57" t="s">
        <v>226</v>
      </c>
      <c r="C170" s="32">
        <v>1458</v>
      </c>
      <c r="D170" s="32">
        <v>1676</v>
      </c>
      <c r="E170" s="32">
        <f t="shared" si="30"/>
        <v>218</v>
      </c>
      <c r="F170" s="98">
        <f t="shared" si="31"/>
        <v>0.14951989026063095</v>
      </c>
    </row>
    <row r="171" spans="2:6" ht="15" customHeight="1" x14ac:dyDescent="0.2">
      <c r="B171" s="114" t="s">
        <v>231</v>
      </c>
      <c r="C171" s="32">
        <v>63676</v>
      </c>
      <c r="D171" s="32">
        <v>77567</v>
      </c>
      <c r="E171" s="32">
        <f t="shared" si="30"/>
        <v>13891</v>
      </c>
      <c r="F171" s="98">
        <f t="shared" si="31"/>
        <v>0.21815126578302668</v>
      </c>
    </row>
    <row r="172" spans="2:6" ht="12" x14ac:dyDescent="0.2">
      <c r="B172" s="57" t="s">
        <v>232</v>
      </c>
      <c r="C172" s="32">
        <v>6242</v>
      </c>
      <c r="D172" s="32">
        <v>9996</v>
      </c>
      <c r="E172" s="32">
        <f t="shared" si="30"/>
        <v>3754</v>
      </c>
      <c r="F172" s="98">
        <f t="shared" si="31"/>
        <v>0.60140980454982373</v>
      </c>
    </row>
    <row r="173" spans="2:6" ht="15" customHeight="1" x14ac:dyDescent="0.2">
      <c r="B173" s="114" t="s">
        <v>220</v>
      </c>
      <c r="C173" s="32">
        <v>12777</v>
      </c>
      <c r="D173" s="32">
        <v>12208</v>
      </c>
      <c r="E173" s="32">
        <f t="shared" si="30"/>
        <v>-569</v>
      </c>
      <c r="F173" s="98">
        <f t="shared" si="31"/>
        <v>-4.4533145495812776E-2</v>
      </c>
    </row>
    <row r="174" spans="2:6" ht="15" customHeight="1" x14ac:dyDescent="0.2">
      <c r="B174" s="57" t="s">
        <v>224</v>
      </c>
      <c r="C174" s="32">
        <v>3476</v>
      </c>
      <c r="D174" s="32">
        <v>3885</v>
      </c>
      <c r="E174" s="32">
        <f t="shared" si="30"/>
        <v>409</v>
      </c>
      <c r="F174" s="98">
        <f t="shared" si="31"/>
        <v>0.11766398158803226</v>
      </c>
    </row>
    <row r="175" spans="2:6" ht="15" customHeight="1" x14ac:dyDescent="0.2">
      <c r="B175" s="115" t="s">
        <v>19</v>
      </c>
      <c r="C175" s="44">
        <v>11158</v>
      </c>
      <c r="D175" s="44">
        <v>13912</v>
      </c>
      <c r="E175" s="44">
        <f t="shared" si="24"/>
        <v>2754</v>
      </c>
      <c r="F175" s="99">
        <f t="shared" si="25"/>
        <v>0.24681842624126182</v>
      </c>
    </row>
    <row r="176" spans="2:6" ht="15" customHeight="1" x14ac:dyDescent="0.2">
      <c r="B176" s="140" t="s">
        <v>234</v>
      </c>
      <c r="C176" s="139">
        <v>2107</v>
      </c>
      <c r="D176" s="137">
        <v>2619</v>
      </c>
      <c r="E176" s="137">
        <f t="shared" si="24"/>
        <v>512</v>
      </c>
      <c r="F176" s="138">
        <f t="shared" si="25"/>
        <v>0.24299952539155201</v>
      </c>
    </row>
    <row r="177" spans="2:6" ht="15" customHeight="1" x14ac:dyDescent="0.2">
      <c r="B177" s="117" t="s">
        <v>235</v>
      </c>
      <c r="C177" s="32">
        <v>4</v>
      </c>
      <c r="D177" s="32">
        <v>7</v>
      </c>
      <c r="E177" s="32">
        <f t="shared" ref="E177:E195" si="32">D177-C177</f>
        <v>3</v>
      </c>
      <c r="F177" s="98">
        <f t="shared" ref="F177:F185" si="33">D177/C177-1</f>
        <v>0.75</v>
      </c>
    </row>
    <row r="178" spans="2:6" ht="15" customHeight="1" x14ac:dyDescent="0.2">
      <c r="B178" s="117" t="s">
        <v>241</v>
      </c>
      <c r="C178" s="32">
        <v>431</v>
      </c>
      <c r="D178" s="32">
        <v>391</v>
      </c>
      <c r="E178" s="32">
        <f t="shared" si="32"/>
        <v>-40</v>
      </c>
      <c r="F178" s="98">
        <f t="shared" si="33"/>
        <v>-9.2807424593967514E-2</v>
      </c>
    </row>
    <row r="179" spans="2:6" ht="15" customHeight="1" x14ac:dyDescent="0.2">
      <c r="B179" s="117" t="s">
        <v>253</v>
      </c>
      <c r="C179" s="32">
        <v>24</v>
      </c>
      <c r="D179" s="32">
        <v>12</v>
      </c>
      <c r="E179" s="32">
        <f t="shared" si="32"/>
        <v>-12</v>
      </c>
      <c r="F179" s="98">
        <f t="shared" si="33"/>
        <v>-0.5</v>
      </c>
    </row>
    <row r="180" spans="2:6" ht="15" customHeight="1" x14ac:dyDescent="0.2">
      <c r="B180" s="117" t="s">
        <v>237</v>
      </c>
      <c r="C180" s="32">
        <v>164</v>
      </c>
      <c r="D180" s="32">
        <v>191</v>
      </c>
      <c r="E180" s="32">
        <f t="shared" si="32"/>
        <v>27</v>
      </c>
      <c r="F180" s="98">
        <f t="shared" si="33"/>
        <v>0.16463414634146334</v>
      </c>
    </row>
    <row r="181" spans="2:6" ht="15" customHeight="1" x14ac:dyDescent="0.2">
      <c r="B181" s="117" t="s">
        <v>236</v>
      </c>
      <c r="C181" s="32">
        <v>247</v>
      </c>
      <c r="D181" s="32">
        <v>372</v>
      </c>
      <c r="E181" s="32">
        <f t="shared" si="32"/>
        <v>125</v>
      </c>
      <c r="F181" s="98">
        <f t="shared" si="33"/>
        <v>0.50607287449392713</v>
      </c>
    </row>
    <row r="182" spans="2:6" ht="15" customHeight="1" x14ac:dyDescent="0.2">
      <c r="B182" s="117" t="s">
        <v>240</v>
      </c>
      <c r="C182" s="32">
        <v>434</v>
      </c>
      <c r="D182" s="32">
        <v>604</v>
      </c>
      <c r="E182" s="32">
        <f t="shared" si="32"/>
        <v>170</v>
      </c>
      <c r="F182" s="98">
        <f t="shared" si="33"/>
        <v>0.39170506912442393</v>
      </c>
    </row>
    <row r="183" spans="2:6" ht="15" customHeight="1" x14ac:dyDescent="0.2">
      <c r="B183" s="117" t="s">
        <v>242</v>
      </c>
      <c r="C183" s="32">
        <v>16</v>
      </c>
      <c r="D183" s="32">
        <v>30</v>
      </c>
      <c r="E183" s="32">
        <f t="shared" si="32"/>
        <v>14</v>
      </c>
      <c r="F183" s="98">
        <f t="shared" si="33"/>
        <v>0.875</v>
      </c>
    </row>
    <row r="184" spans="2:6" ht="15" customHeight="1" x14ac:dyDescent="0.2">
      <c r="B184" s="117" t="s">
        <v>245</v>
      </c>
      <c r="C184" s="32">
        <v>11</v>
      </c>
      <c r="D184" s="32">
        <v>20</v>
      </c>
      <c r="E184" s="32">
        <f t="shared" si="32"/>
        <v>9</v>
      </c>
      <c r="F184" s="98">
        <f t="shared" si="33"/>
        <v>0.81818181818181812</v>
      </c>
    </row>
    <row r="185" spans="2:6" ht="15" customHeight="1" x14ac:dyDescent="0.2">
      <c r="B185" s="117" t="s">
        <v>243</v>
      </c>
      <c r="C185" s="32">
        <v>102</v>
      </c>
      <c r="D185" s="32">
        <v>102</v>
      </c>
      <c r="E185" s="32">
        <f t="shared" si="32"/>
        <v>0</v>
      </c>
      <c r="F185" s="98">
        <f t="shared" si="33"/>
        <v>0</v>
      </c>
    </row>
    <row r="186" spans="2:6" ht="15" customHeight="1" x14ac:dyDescent="0.2">
      <c r="B186" s="117" t="s">
        <v>244</v>
      </c>
      <c r="C186" s="32">
        <v>0</v>
      </c>
      <c r="D186" s="32">
        <v>0</v>
      </c>
      <c r="E186" s="32">
        <f t="shared" si="32"/>
        <v>0</v>
      </c>
      <c r="F186" s="98"/>
    </row>
    <row r="187" spans="2:6" ht="15" customHeight="1" x14ac:dyDescent="0.2">
      <c r="B187" s="117" t="s">
        <v>246</v>
      </c>
      <c r="C187" s="32">
        <v>14</v>
      </c>
      <c r="D187" s="32">
        <v>11</v>
      </c>
      <c r="E187" s="32">
        <f t="shared" si="32"/>
        <v>-3</v>
      </c>
      <c r="F187" s="98">
        <f>D187/C187-1</f>
        <v>-0.2142857142857143</v>
      </c>
    </row>
    <row r="188" spans="2:6" ht="12.75" customHeight="1" x14ac:dyDescent="0.2">
      <c r="B188" s="117" t="s">
        <v>247</v>
      </c>
      <c r="C188" s="32">
        <v>0</v>
      </c>
      <c r="D188" s="32">
        <v>0</v>
      </c>
      <c r="E188" s="32">
        <f t="shared" si="32"/>
        <v>0</v>
      </c>
      <c r="F188" s="98"/>
    </row>
    <row r="189" spans="2:6" ht="12" x14ac:dyDescent="0.2">
      <c r="B189" s="117" t="s">
        <v>248</v>
      </c>
      <c r="C189" s="32">
        <v>33</v>
      </c>
      <c r="D189" s="32">
        <v>25</v>
      </c>
      <c r="E189" s="32">
        <f t="shared" si="32"/>
        <v>-8</v>
      </c>
      <c r="F189" s="98">
        <f t="shared" ref="F189:F195" si="34">D189/C189-1</f>
        <v>-0.24242424242424243</v>
      </c>
    </row>
    <row r="190" spans="2:6" ht="15" customHeight="1" x14ac:dyDescent="0.2">
      <c r="B190" s="117" t="s">
        <v>249</v>
      </c>
      <c r="C190" s="32">
        <v>11</v>
      </c>
      <c r="D190" s="32">
        <v>20</v>
      </c>
      <c r="E190" s="32">
        <f t="shared" si="32"/>
        <v>9</v>
      </c>
      <c r="F190" s="98">
        <f t="shared" si="34"/>
        <v>0.81818181818181812</v>
      </c>
    </row>
    <row r="191" spans="2:6" ht="15" customHeight="1" x14ac:dyDescent="0.2">
      <c r="B191" s="117" t="s">
        <v>250</v>
      </c>
      <c r="C191" s="32">
        <v>237</v>
      </c>
      <c r="D191" s="32">
        <v>242</v>
      </c>
      <c r="E191" s="32">
        <f t="shared" si="32"/>
        <v>5</v>
      </c>
      <c r="F191" s="98">
        <f t="shared" si="34"/>
        <v>2.1097046413502074E-2</v>
      </c>
    </row>
    <row r="192" spans="2:6" ht="15" customHeight="1" x14ac:dyDescent="0.2">
      <c r="B192" s="117" t="s">
        <v>251</v>
      </c>
      <c r="C192" s="32">
        <v>62</v>
      </c>
      <c r="D192" s="32">
        <v>106</v>
      </c>
      <c r="E192" s="32">
        <f t="shared" si="32"/>
        <v>44</v>
      </c>
      <c r="F192" s="98">
        <f t="shared" si="34"/>
        <v>0.70967741935483875</v>
      </c>
    </row>
    <row r="193" spans="1:6" ht="12" x14ac:dyDescent="0.2">
      <c r="B193" s="117" t="s">
        <v>252</v>
      </c>
      <c r="C193" s="32">
        <v>128</v>
      </c>
      <c r="D193" s="32">
        <v>244</v>
      </c>
      <c r="E193" s="32">
        <f t="shared" si="32"/>
        <v>116</v>
      </c>
      <c r="F193" s="98">
        <f t="shared" si="34"/>
        <v>0.90625</v>
      </c>
    </row>
    <row r="194" spans="1:6" ht="15" customHeight="1" x14ac:dyDescent="0.2">
      <c r="B194" s="117" t="s">
        <v>238</v>
      </c>
      <c r="C194" s="32">
        <v>43</v>
      </c>
      <c r="D194" s="32">
        <v>23</v>
      </c>
      <c r="E194" s="32">
        <f t="shared" si="32"/>
        <v>-20</v>
      </c>
      <c r="F194" s="98">
        <f t="shared" si="34"/>
        <v>-0.46511627906976749</v>
      </c>
    </row>
    <row r="195" spans="1:6" ht="15" customHeight="1" x14ac:dyDescent="0.2">
      <c r="B195" s="117" t="s">
        <v>239</v>
      </c>
      <c r="C195" s="32">
        <v>146</v>
      </c>
      <c r="D195" s="32">
        <v>219</v>
      </c>
      <c r="E195" s="32">
        <f t="shared" si="32"/>
        <v>73</v>
      </c>
      <c r="F195" s="98">
        <f t="shared" si="34"/>
        <v>0.5</v>
      </c>
    </row>
    <row r="196" spans="1:6" ht="15" customHeight="1" x14ac:dyDescent="0.2">
      <c r="A196" s="8"/>
      <c r="B196" s="140" t="s">
        <v>254</v>
      </c>
      <c r="C196" s="47">
        <v>939</v>
      </c>
      <c r="D196" s="137">
        <v>1123</v>
      </c>
      <c r="E196" s="137">
        <f t="shared" si="24"/>
        <v>184</v>
      </c>
      <c r="F196" s="138">
        <f t="shared" si="25"/>
        <v>0.19595314164004263</v>
      </c>
    </row>
    <row r="197" spans="1:6" ht="15" customHeight="1" x14ac:dyDescent="0.2">
      <c r="A197" s="8"/>
      <c r="B197" s="114" t="s">
        <v>255</v>
      </c>
      <c r="C197" s="32">
        <v>12</v>
      </c>
      <c r="D197" s="32">
        <v>8</v>
      </c>
      <c r="E197" s="32">
        <f t="shared" si="24"/>
        <v>-4</v>
      </c>
      <c r="F197" s="98">
        <f t="shared" si="25"/>
        <v>-0.33333333333333337</v>
      </c>
    </row>
    <row r="198" spans="1:6" ht="15" customHeight="1" x14ac:dyDescent="0.2">
      <c r="A198" s="8"/>
      <c r="B198" s="116" t="s">
        <v>256</v>
      </c>
      <c r="C198" s="32">
        <v>10</v>
      </c>
      <c r="D198" s="32">
        <v>10</v>
      </c>
      <c r="E198" s="32">
        <f t="shared" ref="E198:E212" si="35">D198-C198</f>
        <v>0</v>
      </c>
      <c r="F198" s="98">
        <f t="shared" ref="F198:F212" si="36">D198/C198-1</f>
        <v>0</v>
      </c>
    </row>
    <row r="199" spans="1:6" ht="15" customHeight="1" x14ac:dyDescent="0.2">
      <c r="A199" s="8"/>
      <c r="B199" s="117" t="s">
        <v>261</v>
      </c>
      <c r="C199" s="32">
        <v>2</v>
      </c>
      <c r="D199" s="32">
        <v>6</v>
      </c>
      <c r="E199" s="32">
        <f t="shared" si="35"/>
        <v>4</v>
      </c>
      <c r="F199" s="98">
        <f t="shared" si="36"/>
        <v>2</v>
      </c>
    </row>
    <row r="200" spans="1:6" ht="15" customHeight="1" x14ac:dyDescent="0.2">
      <c r="A200" s="8"/>
      <c r="B200" s="117" t="s">
        <v>262</v>
      </c>
      <c r="C200" s="32">
        <v>32</v>
      </c>
      <c r="D200" s="32">
        <v>26</v>
      </c>
      <c r="E200" s="32">
        <f t="shared" si="35"/>
        <v>-6</v>
      </c>
      <c r="F200" s="98">
        <f t="shared" si="36"/>
        <v>-0.1875</v>
      </c>
    </row>
    <row r="201" spans="1:6" ht="15" customHeight="1" x14ac:dyDescent="0.2">
      <c r="A201" s="8"/>
      <c r="B201" s="117" t="s">
        <v>257</v>
      </c>
      <c r="C201" s="32">
        <v>7</v>
      </c>
      <c r="D201" s="32">
        <v>17</v>
      </c>
      <c r="E201" s="32">
        <f t="shared" si="35"/>
        <v>10</v>
      </c>
      <c r="F201" s="98">
        <f t="shared" si="36"/>
        <v>1.4285714285714284</v>
      </c>
    </row>
    <row r="202" spans="1:6" ht="15" customHeight="1" x14ac:dyDescent="0.2">
      <c r="A202" s="8"/>
      <c r="B202" s="117" t="s">
        <v>258</v>
      </c>
      <c r="C202" s="32">
        <v>126</v>
      </c>
      <c r="D202" s="32">
        <v>230</v>
      </c>
      <c r="E202" s="32">
        <f t="shared" si="35"/>
        <v>104</v>
      </c>
      <c r="F202" s="98">
        <f t="shared" si="36"/>
        <v>0.82539682539682535</v>
      </c>
    </row>
    <row r="203" spans="1:6" ht="15" customHeight="1" x14ac:dyDescent="0.2">
      <c r="A203" s="8"/>
      <c r="B203" s="117" t="s">
        <v>259</v>
      </c>
      <c r="C203" s="32">
        <v>9</v>
      </c>
      <c r="D203" s="32">
        <v>13</v>
      </c>
      <c r="E203" s="32">
        <f t="shared" si="35"/>
        <v>4</v>
      </c>
      <c r="F203" s="98">
        <f t="shared" si="36"/>
        <v>0.44444444444444442</v>
      </c>
    </row>
    <row r="204" spans="1:6" ht="15" customHeight="1" x14ac:dyDescent="0.2">
      <c r="A204" s="8"/>
      <c r="B204" s="117" t="s">
        <v>260</v>
      </c>
      <c r="C204" s="32">
        <v>10</v>
      </c>
      <c r="D204" s="32">
        <v>6</v>
      </c>
      <c r="E204" s="32">
        <f t="shared" si="35"/>
        <v>-4</v>
      </c>
      <c r="F204" s="98">
        <f t="shared" si="36"/>
        <v>-0.4</v>
      </c>
    </row>
    <row r="205" spans="1:6" ht="15" customHeight="1" x14ac:dyDescent="0.2">
      <c r="A205" s="8"/>
      <c r="B205" s="57" t="s">
        <v>263</v>
      </c>
      <c r="C205" s="32">
        <v>7</v>
      </c>
      <c r="D205" s="32">
        <v>4</v>
      </c>
      <c r="E205" s="32">
        <f t="shared" si="35"/>
        <v>-3</v>
      </c>
      <c r="F205" s="98">
        <f t="shared" si="36"/>
        <v>-0.4285714285714286</v>
      </c>
    </row>
    <row r="206" spans="1:6" ht="15" customHeight="1" x14ac:dyDescent="0.2">
      <c r="A206" s="8"/>
      <c r="B206" s="117" t="s">
        <v>265</v>
      </c>
      <c r="C206" s="32">
        <v>19</v>
      </c>
      <c r="D206" s="32">
        <v>46</v>
      </c>
      <c r="E206" s="32">
        <f t="shared" si="35"/>
        <v>27</v>
      </c>
      <c r="F206" s="98">
        <f t="shared" si="36"/>
        <v>1.4210526315789473</v>
      </c>
    </row>
    <row r="207" spans="1:6" ht="15" customHeight="1" x14ac:dyDescent="0.2">
      <c r="A207" s="8"/>
      <c r="B207" s="117" t="s">
        <v>264</v>
      </c>
      <c r="C207" s="32">
        <v>41</v>
      </c>
      <c r="D207" s="32">
        <v>56</v>
      </c>
      <c r="E207" s="32">
        <f t="shared" si="35"/>
        <v>15</v>
      </c>
      <c r="F207" s="98">
        <f t="shared" si="36"/>
        <v>0.36585365853658547</v>
      </c>
    </row>
    <row r="208" spans="1:6" ht="15" customHeight="1" x14ac:dyDescent="0.2">
      <c r="A208" s="8"/>
      <c r="B208" s="117" t="s">
        <v>266</v>
      </c>
      <c r="C208" s="32">
        <v>14</v>
      </c>
      <c r="D208" s="32">
        <v>12</v>
      </c>
      <c r="E208" s="32">
        <f t="shared" si="35"/>
        <v>-2</v>
      </c>
      <c r="F208" s="98">
        <f t="shared" si="36"/>
        <v>-0.1428571428571429</v>
      </c>
    </row>
    <row r="209" spans="1:6" ht="15" customHeight="1" x14ac:dyDescent="0.2">
      <c r="A209" s="8"/>
      <c r="B209" s="117" t="s">
        <v>267</v>
      </c>
      <c r="C209" s="32">
        <v>616</v>
      </c>
      <c r="D209" s="32">
        <v>644</v>
      </c>
      <c r="E209" s="32">
        <f t="shared" si="35"/>
        <v>28</v>
      </c>
      <c r="F209" s="98">
        <f t="shared" si="36"/>
        <v>4.5454545454545414E-2</v>
      </c>
    </row>
    <row r="210" spans="1:6" ht="15" customHeight="1" x14ac:dyDescent="0.2">
      <c r="A210" s="8"/>
      <c r="B210" s="117" t="s">
        <v>268</v>
      </c>
      <c r="C210" s="32">
        <v>20</v>
      </c>
      <c r="D210" s="32">
        <v>31</v>
      </c>
      <c r="E210" s="32">
        <f t="shared" si="35"/>
        <v>11</v>
      </c>
      <c r="F210" s="98">
        <f t="shared" si="36"/>
        <v>0.55000000000000004</v>
      </c>
    </row>
    <row r="211" spans="1:6" ht="15" customHeight="1" x14ac:dyDescent="0.2">
      <c r="A211" s="8"/>
      <c r="B211" s="117" t="s">
        <v>269</v>
      </c>
      <c r="C211" s="32">
        <v>12</v>
      </c>
      <c r="D211" s="32">
        <v>7</v>
      </c>
      <c r="E211" s="32">
        <f t="shared" si="35"/>
        <v>-5</v>
      </c>
      <c r="F211" s="98">
        <f t="shared" si="36"/>
        <v>-0.41666666666666663</v>
      </c>
    </row>
    <row r="212" spans="1:6" ht="15" customHeight="1" x14ac:dyDescent="0.2">
      <c r="B212" s="117" t="s">
        <v>270</v>
      </c>
      <c r="C212" s="32">
        <v>2</v>
      </c>
      <c r="D212" s="32">
        <v>7</v>
      </c>
      <c r="E212" s="32">
        <f t="shared" si="35"/>
        <v>5</v>
      </c>
      <c r="F212" s="98">
        <f t="shared" si="36"/>
        <v>2.5</v>
      </c>
    </row>
    <row r="213" spans="1:6" ht="13.5" customHeight="1" x14ac:dyDescent="0.2">
      <c r="B213" s="140" t="s">
        <v>271</v>
      </c>
      <c r="C213" s="47">
        <v>2461</v>
      </c>
      <c r="D213" s="137">
        <v>2716</v>
      </c>
      <c r="E213" s="137">
        <f t="shared" ref="E213:E235" si="37">D213-C213</f>
        <v>255</v>
      </c>
      <c r="F213" s="138">
        <f t="shared" ref="F213:F235" si="38">D213/C213-1</f>
        <v>0.10361641609102001</v>
      </c>
    </row>
    <row r="214" spans="1:6" ht="15" customHeight="1" x14ac:dyDescent="0.2">
      <c r="A214" s="8"/>
      <c r="B214" s="117" t="s">
        <v>272</v>
      </c>
      <c r="C214" s="32">
        <v>13</v>
      </c>
      <c r="D214" s="32">
        <v>15</v>
      </c>
      <c r="E214" s="32">
        <f t="shared" si="37"/>
        <v>2</v>
      </c>
      <c r="F214" s="98">
        <f t="shared" si="38"/>
        <v>0.15384615384615374</v>
      </c>
    </row>
    <row r="215" spans="1:6" ht="15" customHeight="1" x14ac:dyDescent="0.2">
      <c r="A215" s="8"/>
      <c r="B215" s="116" t="s">
        <v>273</v>
      </c>
      <c r="C215" s="32">
        <v>2</v>
      </c>
      <c r="D215" s="32">
        <v>4</v>
      </c>
      <c r="E215" s="32">
        <f>D215-C215</f>
        <v>2</v>
      </c>
      <c r="F215" s="98">
        <f>D215/C215-1</f>
        <v>1</v>
      </c>
    </row>
    <row r="216" spans="1:6" ht="15" customHeight="1" x14ac:dyDescent="0.2">
      <c r="A216" s="8"/>
      <c r="B216" s="117" t="s">
        <v>274</v>
      </c>
      <c r="C216" s="32">
        <v>7</v>
      </c>
      <c r="D216" s="32">
        <v>27</v>
      </c>
      <c r="E216" s="32">
        <f>D216-C216</f>
        <v>20</v>
      </c>
      <c r="F216" s="98">
        <f>D216/C216-1</f>
        <v>2.8571428571428572</v>
      </c>
    </row>
    <row r="217" spans="1:6" ht="15" customHeight="1" x14ac:dyDescent="0.2">
      <c r="B217" s="117" t="s">
        <v>271</v>
      </c>
      <c r="C217" s="32">
        <v>2434</v>
      </c>
      <c r="D217" s="32">
        <v>2669</v>
      </c>
      <c r="E217" s="32">
        <f>D217-C217</f>
        <v>235</v>
      </c>
      <c r="F217" s="98">
        <f>D217/C217-1</f>
        <v>9.6548890714872604E-2</v>
      </c>
    </row>
    <row r="218" spans="1:6" ht="12" x14ac:dyDescent="0.2">
      <c r="B218" s="117" t="s">
        <v>275</v>
      </c>
      <c r="C218" s="32">
        <v>5</v>
      </c>
      <c r="D218" s="32">
        <v>1</v>
      </c>
      <c r="E218" s="32">
        <f>D218-C218</f>
        <v>-4</v>
      </c>
      <c r="F218" s="98">
        <f>D218/C218-1</f>
        <v>-0.8</v>
      </c>
    </row>
    <row r="219" spans="1:6" ht="15" customHeight="1" x14ac:dyDescent="0.2">
      <c r="B219" s="140" t="s">
        <v>276</v>
      </c>
      <c r="C219" s="47">
        <v>5449</v>
      </c>
      <c r="D219" s="137">
        <v>7227</v>
      </c>
      <c r="E219" s="137">
        <f t="shared" si="37"/>
        <v>1778</v>
      </c>
      <c r="F219" s="138">
        <f t="shared" si="38"/>
        <v>0.32629840337676641</v>
      </c>
    </row>
    <row r="220" spans="1:6" ht="15" customHeight="1" x14ac:dyDescent="0.2">
      <c r="B220" s="57" t="s">
        <v>277</v>
      </c>
      <c r="C220" s="32">
        <v>611</v>
      </c>
      <c r="D220" s="32">
        <v>787</v>
      </c>
      <c r="E220" s="32">
        <f>D220-C220</f>
        <v>176</v>
      </c>
      <c r="F220" s="98">
        <f>D220/C220-1</f>
        <v>0.28805237315875609</v>
      </c>
    </row>
    <row r="221" spans="1:6" ht="15" customHeight="1" x14ac:dyDescent="0.2">
      <c r="B221" s="57" t="s">
        <v>278</v>
      </c>
      <c r="C221" s="32">
        <v>1129</v>
      </c>
      <c r="D221" s="32">
        <v>1479</v>
      </c>
      <c r="E221" s="32">
        <f>D221-C221</f>
        <v>350</v>
      </c>
      <c r="F221" s="98">
        <f>D221/C221-1</f>
        <v>0.31000885739592565</v>
      </c>
    </row>
    <row r="222" spans="1:6" ht="15" customHeight="1" x14ac:dyDescent="0.2">
      <c r="B222" s="57" t="s">
        <v>279</v>
      </c>
      <c r="C222" s="32">
        <v>2855</v>
      </c>
      <c r="D222" s="32">
        <v>3960</v>
      </c>
      <c r="E222" s="32">
        <f>D222-C222</f>
        <v>1105</v>
      </c>
      <c r="F222" s="98">
        <f>D222/C222-1</f>
        <v>0.38704028021015757</v>
      </c>
    </row>
    <row r="223" spans="1:6" ht="12" x14ac:dyDescent="0.2">
      <c r="B223" s="57" t="s">
        <v>280</v>
      </c>
      <c r="C223" s="32">
        <v>854</v>
      </c>
      <c r="D223" s="32">
        <v>1001</v>
      </c>
      <c r="E223" s="32">
        <f>D223-C223</f>
        <v>147</v>
      </c>
      <c r="F223" s="98">
        <f>D223/C223-1</f>
        <v>0.17213114754098369</v>
      </c>
    </row>
    <row r="224" spans="1:6" x14ac:dyDescent="0.2">
      <c r="B224" s="140" t="s">
        <v>281</v>
      </c>
      <c r="C224" s="47">
        <v>202</v>
      </c>
      <c r="D224" s="137">
        <v>227</v>
      </c>
      <c r="E224" s="137">
        <f t="shared" si="37"/>
        <v>25</v>
      </c>
      <c r="F224" s="138">
        <f t="shared" si="38"/>
        <v>0.12376237623762387</v>
      </c>
    </row>
    <row r="225" spans="2:6" ht="12" x14ac:dyDescent="0.2">
      <c r="B225" s="117" t="s">
        <v>282</v>
      </c>
      <c r="C225" s="32">
        <v>15</v>
      </c>
      <c r="D225" s="32">
        <v>20</v>
      </c>
      <c r="E225" s="32">
        <f t="shared" ref="E225:E231" si="39">D225-C225</f>
        <v>5</v>
      </c>
      <c r="F225" s="98">
        <f t="shared" ref="F225:F230" si="40">D225/C225-1</f>
        <v>0.33333333333333326</v>
      </c>
    </row>
    <row r="226" spans="2:6" ht="13.5" customHeight="1" x14ac:dyDescent="0.2">
      <c r="B226" s="117" t="s">
        <v>284</v>
      </c>
      <c r="C226" s="32">
        <v>99</v>
      </c>
      <c r="D226" s="32">
        <v>122</v>
      </c>
      <c r="E226" s="32">
        <f t="shared" si="39"/>
        <v>23</v>
      </c>
      <c r="F226" s="98">
        <f t="shared" si="40"/>
        <v>0.23232323232323226</v>
      </c>
    </row>
    <row r="227" spans="2:6" ht="15.75" customHeight="1" x14ac:dyDescent="0.2">
      <c r="B227" s="117" t="s">
        <v>288</v>
      </c>
      <c r="C227" s="32">
        <v>7</v>
      </c>
      <c r="D227" s="32">
        <v>2</v>
      </c>
      <c r="E227" s="32">
        <f t="shared" si="39"/>
        <v>-5</v>
      </c>
      <c r="F227" s="98">
        <f t="shared" si="40"/>
        <v>-0.7142857142857143</v>
      </c>
    </row>
    <row r="228" spans="2:6" ht="15" customHeight="1" x14ac:dyDescent="0.2">
      <c r="B228" s="117" t="s">
        <v>287</v>
      </c>
      <c r="C228" s="32">
        <v>35</v>
      </c>
      <c r="D228" s="32">
        <v>45</v>
      </c>
      <c r="E228" s="32">
        <f t="shared" si="39"/>
        <v>10</v>
      </c>
      <c r="F228" s="98">
        <f t="shared" si="40"/>
        <v>0.28571428571428581</v>
      </c>
    </row>
    <row r="229" spans="2:6" ht="15.75" customHeight="1" x14ac:dyDescent="0.2">
      <c r="B229" s="117" t="s">
        <v>285</v>
      </c>
      <c r="C229" s="32">
        <v>38</v>
      </c>
      <c r="D229" s="32">
        <v>31</v>
      </c>
      <c r="E229" s="32">
        <f t="shared" si="39"/>
        <v>-7</v>
      </c>
      <c r="F229" s="98">
        <f t="shared" si="40"/>
        <v>-0.18421052631578949</v>
      </c>
    </row>
    <row r="230" spans="2:6" ht="15.75" customHeight="1" x14ac:dyDescent="0.2">
      <c r="B230" s="117" t="s">
        <v>283</v>
      </c>
      <c r="C230" s="32">
        <v>8</v>
      </c>
      <c r="D230" s="32">
        <v>7</v>
      </c>
      <c r="E230" s="32">
        <f t="shared" si="39"/>
        <v>-1</v>
      </c>
      <c r="F230" s="98">
        <f t="shared" si="40"/>
        <v>-0.125</v>
      </c>
    </row>
    <row r="231" spans="2:6" ht="12" x14ac:dyDescent="0.2">
      <c r="B231" s="117" t="s">
        <v>286</v>
      </c>
      <c r="C231" s="32">
        <v>0</v>
      </c>
      <c r="D231" s="32">
        <v>0</v>
      </c>
      <c r="E231" s="32">
        <f t="shared" si="39"/>
        <v>0</v>
      </c>
      <c r="F231" s="98"/>
    </row>
    <row r="232" spans="2:6" x14ac:dyDescent="0.2">
      <c r="B232" s="115" t="s">
        <v>289</v>
      </c>
      <c r="C232" s="44">
        <v>284390</v>
      </c>
      <c r="D232" s="44">
        <v>312186</v>
      </c>
      <c r="E232" s="44">
        <f t="shared" si="37"/>
        <v>27796</v>
      </c>
      <c r="F232" s="99">
        <f t="shared" si="38"/>
        <v>9.7739020359365769E-2</v>
      </c>
    </row>
    <row r="233" spans="2:6" ht="12" x14ac:dyDescent="0.2">
      <c r="B233" s="117" t="s">
        <v>290</v>
      </c>
      <c r="C233" s="32">
        <v>297</v>
      </c>
      <c r="D233" s="32">
        <v>340</v>
      </c>
      <c r="E233" s="32">
        <f t="shared" si="37"/>
        <v>43</v>
      </c>
      <c r="F233" s="98">
        <f t="shared" si="38"/>
        <v>0.14478114478114468</v>
      </c>
    </row>
    <row r="234" spans="2:6" ht="12" x14ac:dyDescent="0.2">
      <c r="B234" s="79" t="s">
        <v>291</v>
      </c>
      <c r="C234" s="32">
        <v>279766</v>
      </c>
      <c r="D234" s="32">
        <v>307115</v>
      </c>
      <c r="E234" s="32">
        <f t="shared" si="37"/>
        <v>27349</v>
      </c>
      <c r="F234" s="98">
        <f t="shared" si="38"/>
        <v>9.7756696667929521E-2</v>
      </c>
    </row>
    <row r="235" spans="2:6" ht="15" customHeight="1" thickBot="1" x14ac:dyDescent="0.25">
      <c r="B235" s="122" t="s">
        <v>292</v>
      </c>
      <c r="C235" s="70">
        <v>4327</v>
      </c>
      <c r="D235" s="70">
        <v>4731</v>
      </c>
      <c r="E235" s="70">
        <f t="shared" si="37"/>
        <v>404</v>
      </c>
      <c r="F235" s="100">
        <f t="shared" si="38"/>
        <v>9.3367229027039533E-2</v>
      </c>
    </row>
    <row r="239" spans="2:6" s="5" customFormat="1" ht="15" customHeight="1" x14ac:dyDescent="0.2">
      <c r="B239" s="142" t="s">
        <v>6</v>
      </c>
      <c r="C239" s="142"/>
      <c r="D239" s="142"/>
      <c r="E239" s="142"/>
      <c r="F239" s="142"/>
    </row>
    <row r="240" spans="2:6" ht="19.5" customHeight="1" x14ac:dyDescent="0.2"/>
  </sheetData>
  <sortState ref="B225:F231">
    <sortCondition ref="B224"/>
  </sortState>
  <mergeCells count="1">
    <mergeCell ref="B239:F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2" sqref="B2:G2"/>
    </sheetView>
  </sheetViews>
  <sheetFormatPr defaultRowHeight="15" customHeight="1" x14ac:dyDescent="0.2"/>
  <cols>
    <col min="1" max="1" width="4.42578125" style="5" customWidth="1"/>
    <col min="2" max="2" width="6.7109375" style="5" customWidth="1"/>
    <col min="3" max="3" width="31" style="5" customWidth="1"/>
    <col min="4" max="5" width="17" style="5" customWidth="1"/>
    <col min="6" max="6" width="13.7109375" style="5" customWidth="1"/>
    <col min="7" max="7" width="14.85546875" style="5" customWidth="1"/>
    <col min="8" max="16384" width="9.140625" style="5"/>
  </cols>
  <sheetData>
    <row r="1" spans="1:7" ht="15" customHeight="1" thickBot="1" x14ac:dyDescent="0.25"/>
    <row r="2" spans="1:7" ht="21.75" customHeight="1" thickBot="1" x14ac:dyDescent="0.25">
      <c r="B2" s="144" t="s">
        <v>4</v>
      </c>
      <c r="C2" s="145"/>
      <c r="D2" s="145"/>
      <c r="E2" s="145"/>
      <c r="F2" s="145"/>
      <c r="G2" s="145"/>
    </row>
    <row r="3" spans="1:7" ht="15" customHeight="1" thickBot="1" x14ac:dyDescent="0.25">
      <c r="B3" s="6"/>
      <c r="C3" s="6"/>
      <c r="D3" s="6"/>
      <c r="E3" s="6"/>
      <c r="F3" s="6"/>
    </row>
    <row r="4" spans="1:7" ht="38.25" customHeight="1" thickBot="1" x14ac:dyDescent="0.25">
      <c r="A4" s="6"/>
      <c r="B4" s="35"/>
      <c r="C4" s="36" t="s">
        <v>5</v>
      </c>
      <c r="D4" s="37" t="s">
        <v>300</v>
      </c>
      <c r="E4" s="37" t="s">
        <v>301</v>
      </c>
      <c r="F4" s="37" t="s">
        <v>295</v>
      </c>
      <c r="G4" s="71" t="s">
        <v>296</v>
      </c>
    </row>
    <row r="5" spans="1:7" ht="15" customHeight="1" x14ac:dyDescent="0.2">
      <c r="A5"/>
      <c r="B5" s="31">
        <v>1</v>
      </c>
      <c r="C5" s="141" t="s">
        <v>103</v>
      </c>
      <c r="D5" s="14">
        <v>1149053</v>
      </c>
      <c r="E5" s="60">
        <v>1111004</v>
      </c>
      <c r="F5" s="14">
        <f t="shared" ref="F5:F19" si="0">E5-D5</f>
        <v>-38049</v>
      </c>
      <c r="G5" s="61">
        <f t="shared" ref="G5:G19" si="1">E5/D5-1</f>
        <v>-3.3113355084578355E-2</v>
      </c>
    </row>
    <row r="6" spans="1:7" s="84" customFormat="1" ht="15" customHeight="1" x14ac:dyDescent="0.2">
      <c r="A6" s="83"/>
      <c r="B6" s="89">
        <v>2</v>
      </c>
      <c r="C6" s="57" t="s">
        <v>297</v>
      </c>
      <c r="D6" s="87">
        <v>1081419</v>
      </c>
      <c r="E6" s="87">
        <v>1060285</v>
      </c>
      <c r="F6" s="14">
        <f t="shared" si="0"/>
        <v>-21134</v>
      </c>
      <c r="G6" s="61">
        <f t="shared" si="1"/>
        <v>-1.9542841396350541E-2</v>
      </c>
    </row>
    <row r="7" spans="1:7" s="84" customFormat="1" ht="15" customHeight="1" x14ac:dyDescent="0.2">
      <c r="A7" s="83"/>
      <c r="B7" s="89">
        <v>3</v>
      </c>
      <c r="C7" s="57" t="s">
        <v>104</v>
      </c>
      <c r="D7" s="87">
        <v>736086</v>
      </c>
      <c r="E7" s="87">
        <v>732271</v>
      </c>
      <c r="F7" s="14">
        <f t="shared" si="0"/>
        <v>-3815</v>
      </c>
      <c r="G7" s="61">
        <f t="shared" si="1"/>
        <v>-5.1828183119907445E-3</v>
      </c>
    </row>
    <row r="8" spans="1:7" s="84" customFormat="1" ht="12.75" x14ac:dyDescent="0.2">
      <c r="A8" s="83"/>
      <c r="B8" s="89">
        <v>4</v>
      </c>
      <c r="C8" s="57" t="s">
        <v>127</v>
      </c>
      <c r="D8" s="87">
        <v>182651</v>
      </c>
      <c r="E8" s="87">
        <v>229739</v>
      </c>
      <c r="F8" s="14">
        <f t="shared" si="0"/>
        <v>47088</v>
      </c>
      <c r="G8" s="61">
        <f t="shared" si="1"/>
        <v>0.25780313275043665</v>
      </c>
    </row>
    <row r="9" spans="1:7" s="84" customFormat="1" ht="15" customHeight="1" x14ac:dyDescent="0.2">
      <c r="A9" s="83"/>
      <c r="B9" s="89">
        <v>5</v>
      </c>
      <c r="C9" s="57" t="s">
        <v>99</v>
      </c>
      <c r="D9" s="87">
        <v>147195</v>
      </c>
      <c r="E9" s="87">
        <v>163207</v>
      </c>
      <c r="F9" s="14">
        <f t="shared" si="0"/>
        <v>16012</v>
      </c>
      <c r="G9" s="61">
        <f t="shared" si="1"/>
        <v>0.10878086891538441</v>
      </c>
    </row>
    <row r="10" spans="1:7" s="84" customFormat="1" ht="15" customHeight="1" x14ac:dyDescent="0.2">
      <c r="A10" s="83"/>
      <c r="B10" s="89">
        <v>6</v>
      </c>
      <c r="C10" s="57" t="s">
        <v>108</v>
      </c>
      <c r="D10" s="87">
        <v>129913</v>
      </c>
      <c r="E10" s="87">
        <v>146949</v>
      </c>
      <c r="F10" s="14">
        <f t="shared" si="0"/>
        <v>17036</v>
      </c>
      <c r="G10" s="61">
        <f t="shared" si="1"/>
        <v>0.13113391269541919</v>
      </c>
    </row>
    <row r="11" spans="1:7" s="84" customFormat="1" ht="12.75" x14ac:dyDescent="0.2">
      <c r="A11" s="83"/>
      <c r="B11" s="89">
        <v>7</v>
      </c>
      <c r="C11" s="57" t="s">
        <v>204</v>
      </c>
      <c r="D11" s="87">
        <v>98679</v>
      </c>
      <c r="E11" s="87">
        <v>120840</v>
      </c>
      <c r="F11" s="14">
        <f t="shared" si="0"/>
        <v>22161</v>
      </c>
      <c r="G11" s="61">
        <f t="shared" si="1"/>
        <v>0.22457665764752388</v>
      </c>
    </row>
    <row r="12" spans="1:7" s="84" customFormat="1" ht="15" customHeight="1" x14ac:dyDescent="0.2">
      <c r="A12" s="83"/>
      <c r="B12" s="89">
        <v>8</v>
      </c>
      <c r="C12" s="57" t="s">
        <v>100</v>
      </c>
      <c r="D12" s="87">
        <v>109178</v>
      </c>
      <c r="E12" s="87">
        <v>118192</v>
      </c>
      <c r="F12" s="14">
        <f t="shared" si="0"/>
        <v>9014</v>
      </c>
      <c r="G12" s="61">
        <f t="shared" si="1"/>
        <v>8.2562421000567987E-2</v>
      </c>
    </row>
    <row r="13" spans="1:7" ht="12.75" x14ac:dyDescent="0.2">
      <c r="A13"/>
      <c r="B13" s="10">
        <v>9</v>
      </c>
      <c r="C13" s="57" t="s">
        <v>107</v>
      </c>
      <c r="D13" s="14">
        <v>115815</v>
      </c>
      <c r="E13" s="14">
        <v>89398</v>
      </c>
      <c r="F13" s="14">
        <f t="shared" si="0"/>
        <v>-26417</v>
      </c>
      <c r="G13" s="61">
        <f t="shared" si="1"/>
        <v>-0.22809653326425761</v>
      </c>
    </row>
    <row r="14" spans="1:7" ht="15" customHeight="1" x14ac:dyDescent="0.2">
      <c r="A14"/>
      <c r="B14" s="10">
        <v>10</v>
      </c>
      <c r="C14" s="57" t="s">
        <v>203</v>
      </c>
      <c r="D14" s="14">
        <v>59258</v>
      </c>
      <c r="E14" s="14">
        <v>87491</v>
      </c>
      <c r="F14" s="14">
        <f t="shared" si="0"/>
        <v>28233</v>
      </c>
      <c r="G14" s="61">
        <f t="shared" si="1"/>
        <v>0.4764419993924871</v>
      </c>
    </row>
    <row r="15" spans="1:7" ht="12.75" x14ac:dyDescent="0.2">
      <c r="A15"/>
      <c r="B15" s="10">
        <v>11</v>
      </c>
      <c r="C15" s="57" t="s">
        <v>231</v>
      </c>
      <c r="D15" s="14">
        <v>63676</v>
      </c>
      <c r="E15" s="14">
        <v>77567</v>
      </c>
      <c r="F15" s="14">
        <f t="shared" si="0"/>
        <v>13891</v>
      </c>
      <c r="G15" s="61">
        <f t="shared" si="1"/>
        <v>0.21815126578302668</v>
      </c>
    </row>
    <row r="16" spans="1:7" ht="12.75" x14ac:dyDescent="0.2">
      <c r="A16"/>
      <c r="B16" s="10">
        <v>12</v>
      </c>
      <c r="C16" s="57" t="s">
        <v>180</v>
      </c>
      <c r="D16" s="14">
        <v>33014</v>
      </c>
      <c r="E16" s="14">
        <v>66485</v>
      </c>
      <c r="F16" s="14">
        <f t="shared" si="0"/>
        <v>33471</v>
      </c>
      <c r="G16" s="61">
        <f t="shared" si="1"/>
        <v>1.0138426122251167</v>
      </c>
    </row>
    <row r="17" spans="1:7" ht="15" customHeight="1" x14ac:dyDescent="0.2">
      <c r="A17"/>
      <c r="B17" s="10">
        <v>13</v>
      </c>
      <c r="C17" s="57" t="s">
        <v>27</v>
      </c>
      <c r="D17" s="14">
        <v>54332</v>
      </c>
      <c r="E17" s="14">
        <v>62804</v>
      </c>
      <c r="F17" s="14">
        <f t="shared" si="0"/>
        <v>8472</v>
      </c>
      <c r="G17" s="61">
        <f t="shared" si="1"/>
        <v>0.15593020687624226</v>
      </c>
    </row>
    <row r="18" spans="1:7" ht="15" customHeight="1" x14ac:dyDescent="0.2">
      <c r="A18"/>
      <c r="B18" s="10">
        <v>14</v>
      </c>
      <c r="C18" s="57" t="s">
        <v>39</v>
      </c>
      <c r="D18" s="14">
        <v>73129</v>
      </c>
      <c r="E18" s="14">
        <v>53245</v>
      </c>
      <c r="F18" s="14">
        <f t="shared" si="0"/>
        <v>-19884</v>
      </c>
      <c r="G18" s="61">
        <f t="shared" si="1"/>
        <v>-0.27190307538732927</v>
      </c>
    </row>
    <row r="19" spans="1:7" ht="15" customHeight="1" thickBot="1" x14ac:dyDescent="0.25">
      <c r="A19"/>
      <c r="B19" s="11">
        <v>15</v>
      </c>
      <c r="C19" s="58" t="s">
        <v>106</v>
      </c>
      <c r="D19" s="16">
        <v>39949</v>
      </c>
      <c r="E19" s="16">
        <v>50450</v>
      </c>
      <c r="F19" s="16">
        <f t="shared" si="0"/>
        <v>10501</v>
      </c>
      <c r="G19" s="62">
        <f t="shared" si="1"/>
        <v>0.26286014668702595</v>
      </c>
    </row>
    <row r="20" spans="1:7" ht="15" customHeight="1" x14ac:dyDescent="0.2">
      <c r="A20"/>
      <c r="B20" s="34"/>
    </row>
    <row r="21" spans="1:7" ht="15" customHeight="1" x14ac:dyDescent="0.2">
      <c r="A21"/>
      <c r="B21" s="34"/>
    </row>
    <row r="22" spans="1:7" ht="15" customHeight="1" x14ac:dyDescent="0.2">
      <c r="E22" s="92"/>
    </row>
    <row r="23" spans="1:7" ht="15" customHeight="1" x14ac:dyDescent="0.2">
      <c r="B23" s="142" t="s">
        <v>6</v>
      </c>
      <c r="C23" s="142"/>
      <c r="D23" s="142"/>
      <c r="E23" s="142"/>
    </row>
    <row r="24" spans="1:7" ht="15" customHeight="1" x14ac:dyDescent="0.2">
      <c r="B24" s="143"/>
      <c r="C24" s="143"/>
      <c r="D24" s="143"/>
      <c r="E24" s="143"/>
      <c r="F24" s="74"/>
    </row>
  </sheetData>
  <mergeCells count="3">
    <mergeCell ref="B24:E24"/>
    <mergeCell ref="B2:G2"/>
    <mergeCell ref="B23:E2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B2" sqref="B2:G2"/>
    </sheetView>
  </sheetViews>
  <sheetFormatPr defaultRowHeight="12.75" x14ac:dyDescent="0.2"/>
  <cols>
    <col min="1" max="1" width="3.85546875" customWidth="1"/>
    <col min="2" max="2" width="33.5703125" customWidth="1"/>
    <col min="3" max="4" width="14.85546875" customWidth="1"/>
    <col min="5" max="7" width="14.85546875" style="83" customWidth="1"/>
    <col min="8" max="8" width="9.140625" style="85"/>
  </cols>
  <sheetData>
    <row r="1" spans="2:8" ht="24" customHeight="1" thickBot="1" x14ac:dyDescent="0.25"/>
    <row r="2" spans="2:8" ht="23.25" customHeight="1" thickBot="1" x14ac:dyDescent="0.25">
      <c r="B2" s="144" t="s">
        <v>7</v>
      </c>
      <c r="C2" s="145"/>
      <c r="D2" s="145"/>
      <c r="E2" s="145"/>
      <c r="F2" s="145"/>
      <c r="G2" s="146"/>
    </row>
    <row r="3" spans="2:8" ht="13.5" thickBot="1" x14ac:dyDescent="0.25"/>
    <row r="4" spans="2:8" ht="36.75" customHeight="1" x14ac:dyDescent="0.2">
      <c r="B4" s="75" t="s">
        <v>8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2:8" ht="24" customHeight="1" x14ac:dyDescent="0.2">
      <c r="B5" s="77" t="s">
        <v>9</v>
      </c>
      <c r="C5" s="14">
        <v>5566980</v>
      </c>
      <c r="D5" s="14">
        <v>5794661</v>
      </c>
      <c r="E5" s="127">
        <f>D5-C5</f>
        <v>227681</v>
      </c>
      <c r="F5" s="128">
        <f>D5/C5-1</f>
        <v>4.089847637318611E-2</v>
      </c>
      <c r="G5" s="129">
        <v>1</v>
      </c>
      <c r="H5" s="86"/>
    </row>
    <row r="6" spans="2:8" x14ac:dyDescent="0.2">
      <c r="B6" s="78" t="s">
        <v>10</v>
      </c>
      <c r="C6" s="14">
        <v>4828237</v>
      </c>
      <c r="D6" s="14">
        <v>5043663</v>
      </c>
      <c r="E6" s="127">
        <f t="shared" ref="E6:E9" si="0">D6-C6</f>
        <v>215426</v>
      </c>
      <c r="F6" s="128">
        <f t="shared" ref="F6:F9" si="1">D6/C6-1</f>
        <v>4.4617942325532178E-2</v>
      </c>
      <c r="G6" s="129">
        <v>0.94743151172080142</v>
      </c>
      <c r="H6" s="86"/>
    </row>
    <row r="7" spans="2:8" x14ac:dyDescent="0.2">
      <c r="B7" s="79" t="s">
        <v>11</v>
      </c>
      <c r="C7" s="14">
        <v>3655576</v>
      </c>
      <c r="D7" s="14">
        <v>3992842</v>
      </c>
      <c r="E7" s="127">
        <f t="shared" si="0"/>
        <v>337266</v>
      </c>
      <c r="F7" s="128">
        <f>D7/C7-1</f>
        <v>9.2260699818578429E-2</v>
      </c>
      <c r="G7" s="129">
        <v>0.81351877115655713</v>
      </c>
      <c r="H7" s="86"/>
    </row>
    <row r="8" spans="2:8" x14ac:dyDescent="0.2">
      <c r="B8" s="79" t="s">
        <v>12</v>
      </c>
      <c r="C8" s="14">
        <v>1172661</v>
      </c>
      <c r="D8" s="14">
        <v>1050821</v>
      </c>
      <c r="E8" s="127">
        <f t="shared" si="0"/>
        <v>-121840</v>
      </c>
      <c r="F8" s="128">
        <f t="shared" si="1"/>
        <v>-0.10390044522671082</v>
      </c>
      <c r="G8" s="90">
        <v>0.1864812288434429</v>
      </c>
      <c r="H8" s="86"/>
    </row>
    <row r="9" spans="2:8" ht="15.75" customHeight="1" thickBot="1" x14ac:dyDescent="0.25">
      <c r="B9" s="80" t="s">
        <v>13</v>
      </c>
      <c r="C9" s="16">
        <v>738743</v>
      </c>
      <c r="D9" s="16">
        <v>750998</v>
      </c>
      <c r="E9" s="130">
        <f t="shared" si="0"/>
        <v>12255</v>
      </c>
      <c r="F9" s="131">
        <f t="shared" si="1"/>
        <v>1.6588989675705879E-2</v>
      </c>
      <c r="G9" s="101">
        <v>5.2568488279198584E-2</v>
      </c>
      <c r="H9" s="86"/>
    </row>
    <row r="10" spans="2:8" x14ac:dyDescent="0.2">
      <c r="E10" s="88"/>
      <c r="F10" s="88"/>
      <c r="G10" s="88"/>
    </row>
    <row r="11" spans="2:8" x14ac:dyDescent="0.2">
      <c r="E11" s="88"/>
      <c r="F11" s="88"/>
      <c r="G11" s="88"/>
    </row>
    <row r="12" spans="2:8" ht="12" customHeight="1" x14ac:dyDescent="0.2"/>
    <row r="13" spans="2:8" x14ac:dyDescent="0.2">
      <c r="B13" s="7" t="s">
        <v>6</v>
      </c>
      <c r="C13" s="5"/>
      <c r="D13" s="5"/>
      <c r="E13" s="84"/>
      <c r="F13" s="84"/>
      <c r="G13" s="84"/>
    </row>
    <row r="15" spans="2:8" x14ac:dyDescent="0.2">
      <c r="C15" s="93"/>
      <c r="D15" s="93"/>
    </row>
    <row r="16" spans="2:8" x14ac:dyDescent="0.2">
      <c r="C16" s="93"/>
      <c r="D16" s="93"/>
    </row>
    <row r="17" spans="3:4" x14ac:dyDescent="0.2">
      <c r="C17" s="93"/>
      <c r="D17" s="93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4" customWidth="1"/>
    <col min="2" max="2" width="29.85546875" customWidth="1"/>
    <col min="3" max="7" width="15.42578125" customWidth="1"/>
  </cols>
  <sheetData>
    <row r="1" spans="1:7" ht="23.25" customHeight="1" thickBot="1" x14ac:dyDescent="0.25"/>
    <row r="2" spans="1:7" ht="22.5" customHeight="1" thickBot="1" x14ac:dyDescent="0.25">
      <c r="B2" s="144" t="s">
        <v>10</v>
      </c>
      <c r="C2" s="145"/>
      <c r="D2" s="145"/>
      <c r="E2" s="145"/>
      <c r="F2" s="145"/>
      <c r="G2" s="146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14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1:7" ht="19.5" customHeight="1" x14ac:dyDescent="0.2">
      <c r="A5" s="2"/>
      <c r="B5" s="39" t="s">
        <v>15</v>
      </c>
      <c r="C5" s="40">
        <f>'[1]2024 I-III კვ'!C4</f>
        <v>4828237</v>
      </c>
      <c r="D5" s="40">
        <f>'[1]2024 I-III კვ'!D4</f>
        <v>5043663</v>
      </c>
      <c r="E5" s="40">
        <f>D5-C5</f>
        <v>215426</v>
      </c>
      <c r="F5" s="102">
        <f>D5/C5-1</f>
        <v>4.4617942325532178E-2</v>
      </c>
      <c r="G5" s="105">
        <f>D5/D5</f>
        <v>1</v>
      </c>
    </row>
    <row r="6" spans="1:7" ht="15" customHeight="1" x14ac:dyDescent="0.2">
      <c r="A6" s="2"/>
      <c r="B6" s="27" t="s">
        <v>16</v>
      </c>
      <c r="C6" s="19">
        <f>'[1]2024 I-III კვ'!C6</f>
        <v>4068832</v>
      </c>
      <c r="D6" s="19">
        <f>'[1]2024 I-III კვ'!D6</f>
        <v>4107146</v>
      </c>
      <c r="E6" s="19">
        <f>D6-C6</f>
        <v>38314</v>
      </c>
      <c r="F6" s="103">
        <f>D6/C6-1</f>
        <v>9.4164615299918708E-3</v>
      </c>
      <c r="G6" s="106">
        <f>D6/D5</f>
        <v>0.81431808588321619</v>
      </c>
    </row>
    <row r="7" spans="1:7" ht="15" customHeight="1" x14ac:dyDescent="0.2">
      <c r="A7" s="2"/>
      <c r="B7" s="27" t="s">
        <v>17</v>
      </c>
      <c r="C7" s="19">
        <f>'[1]2024 I-III კვ'!C66</f>
        <v>47482</v>
      </c>
      <c r="D7" s="19">
        <f>'[1]2024 I-III კვ'!D66</f>
        <v>54528</v>
      </c>
      <c r="E7" s="19">
        <f t="shared" ref="E7:E10" si="0">D7-C7</f>
        <v>7046</v>
      </c>
      <c r="F7" s="103">
        <f t="shared" ref="F7:F10" si="1">D7/C7-1</f>
        <v>0.14839307527062884</v>
      </c>
      <c r="G7" s="106">
        <f>D7/D5</f>
        <v>1.0811190200455503E-2</v>
      </c>
    </row>
    <row r="8" spans="1:7" ht="12.75" x14ac:dyDescent="0.2">
      <c r="A8" s="2"/>
      <c r="B8" s="28" t="s">
        <v>18</v>
      </c>
      <c r="C8" s="19">
        <f>'[1]2024 I-III კვ'!C114</f>
        <v>265437</v>
      </c>
      <c r="D8" s="19">
        <f>'[1]2024 I-III კვ'!D114</f>
        <v>370443</v>
      </c>
      <c r="E8" s="19">
        <f t="shared" si="0"/>
        <v>105006</v>
      </c>
      <c r="F8" s="103">
        <f>D8/C8-1</f>
        <v>0.39559669526102237</v>
      </c>
      <c r="G8" s="106">
        <f>D8/D5</f>
        <v>7.3447214851587034E-2</v>
      </c>
    </row>
    <row r="9" spans="1:7" ht="15" customHeight="1" x14ac:dyDescent="0.2">
      <c r="A9" s="2"/>
      <c r="B9" s="27" t="s">
        <v>19</v>
      </c>
      <c r="C9" s="19">
        <f>'[1]2024 I-III კვ'!C175</f>
        <v>11158</v>
      </c>
      <c r="D9" s="19">
        <f>'[1]2024 I-III კვ'!D175</f>
        <v>13912</v>
      </c>
      <c r="E9" s="19">
        <f t="shared" si="0"/>
        <v>2754</v>
      </c>
      <c r="F9" s="103">
        <f t="shared" si="1"/>
        <v>0.24681842624126182</v>
      </c>
      <c r="G9" s="106">
        <f>D9/D5</f>
        <v>2.7583127580094072E-3</v>
      </c>
    </row>
    <row r="10" spans="1:7" ht="15" customHeight="1" thickBot="1" x14ac:dyDescent="0.25">
      <c r="A10" s="2"/>
      <c r="B10" s="29" t="s">
        <v>20</v>
      </c>
      <c r="C10" s="20">
        <f>'[1]2024 I-III კვ'!C160</f>
        <v>150938</v>
      </c>
      <c r="D10" s="20">
        <f>'[1]2024 I-III კვ'!D160</f>
        <v>185448</v>
      </c>
      <c r="E10" s="20">
        <f t="shared" si="0"/>
        <v>34510</v>
      </c>
      <c r="F10" s="104">
        <f t="shared" si="1"/>
        <v>0.22863692377002476</v>
      </c>
      <c r="G10" s="107">
        <f>D10/D5</f>
        <v>3.6768515263609011E-2</v>
      </c>
    </row>
    <row r="11" spans="1:7" ht="15" customHeight="1" x14ac:dyDescent="0.2">
      <c r="B11" s="2"/>
      <c r="D11" s="2"/>
      <c r="E11" s="2"/>
      <c r="F11" s="2"/>
    </row>
    <row r="14" spans="1:7" ht="15" customHeight="1" x14ac:dyDescent="0.2">
      <c r="B14" s="1" t="s">
        <v>6</v>
      </c>
    </row>
    <row r="15" spans="1:7" ht="15" customHeight="1" x14ac:dyDescent="0.2">
      <c r="B15" s="147"/>
      <c r="C15" s="147"/>
      <c r="D15" s="147"/>
      <c r="E15" s="147"/>
      <c r="F15" s="147"/>
    </row>
    <row r="21" spans="3:6" ht="15" customHeight="1" x14ac:dyDescent="0.2">
      <c r="C21" s="3"/>
      <c r="D21" s="4"/>
      <c r="E21" s="4"/>
      <c r="F21" s="4"/>
    </row>
  </sheetData>
  <mergeCells count="2">
    <mergeCell ref="B15:F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2" sqref="B2:F2"/>
    </sheetView>
  </sheetViews>
  <sheetFormatPr defaultRowHeight="15" customHeight="1" x14ac:dyDescent="0.2"/>
  <cols>
    <col min="1" max="1" width="5.140625" customWidth="1"/>
    <col min="2" max="2" width="29.85546875" customWidth="1"/>
    <col min="3" max="6" width="16.42578125" customWidth="1"/>
  </cols>
  <sheetData>
    <row r="1" spans="1:7" ht="23.25" customHeight="1" thickBot="1" x14ac:dyDescent="0.25"/>
    <row r="2" spans="1:7" ht="22.5" customHeight="1" thickBot="1" x14ac:dyDescent="0.25">
      <c r="B2" s="144" t="s">
        <v>51</v>
      </c>
      <c r="C2" s="145"/>
      <c r="D2" s="145"/>
      <c r="E2" s="145"/>
      <c r="F2" s="146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22</v>
      </c>
      <c r="C4" s="37" t="s">
        <v>300</v>
      </c>
      <c r="D4" s="37" t="s">
        <v>301</v>
      </c>
      <c r="E4" s="37" t="s">
        <v>295</v>
      </c>
      <c r="F4" s="71" t="s">
        <v>296</v>
      </c>
    </row>
    <row r="5" spans="1:7" ht="19.5" customHeight="1" x14ac:dyDescent="0.2">
      <c r="A5" s="2"/>
      <c r="B5" s="39" t="s">
        <v>15</v>
      </c>
      <c r="C5" s="40">
        <f>SUM(C6:C33)</f>
        <v>328909</v>
      </c>
      <c r="D5" s="40">
        <f>SUM(D6:D33)</f>
        <v>348329</v>
      </c>
      <c r="E5" s="40">
        <f t="shared" ref="E5:E33" si="0">D5-C5</f>
        <v>19420</v>
      </c>
      <c r="F5" s="105">
        <f>D5/C5-1</f>
        <v>5.9043686855634769E-2</v>
      </c>
    </row>
    <row r="6" spans="1:7" ht="15" customHeight="1" x14ac:dyDescent="0.2">
      <c r="B6" s="25" t="s">
        <v>23</v>
      </c>
      <c r="C6" s="13">
        <v>6402</v>
      </c>
      <c r="D6" s="13">
        <v>7500</v>
      </c>
      <c r="E6" s="13">
        <f t="shared" si="0"/>
        <v>1098</v>
      </c>
      <c r="F6" s="61">
        <f t="shared" ref="F6:F33" si="1">D6/C6-1</f>
        <v>0.17150890346766645</v>
      </c>
      <c r="G6" s="91"/>
    </row>
    <row r="7" spans="1:7" ht="15" customHeight="1" x14ac:dyDescent="0.2">
      <c r="B7" s="25" t="s">
        <v>24</v>
      </c>
      <c r="C7" s="13">
        <v>6259</v>
      </c>
      <c r="D7" s="13">
        <v>8185</v>
      </c>
      <c r="E7" s="13">
        <f t="shared" si="0"/>
        <v>1926</v>
      </c>
      <c r="F7" s="61">
        <f t="shared" si="1"/>
        <v>0.30771688768173822</v>
      </c>
    </row>
    <row r="8" spans="1:7" ht="15" customHeight="1" x14ac:dyDescent="0.2">
      <c r="B8" s="25" t="s">
        <v>25</v>
      </c>
      <c r="C8" s="13">
        <v>8053</v>
      </c>
      <c r="D8" s="13">
        <v>8083</v>
      </c>
      <c r="E8" s="13">
        <f t="shared" si="0"/>
        <v>30</v>
      </c>
      <c r="F8" s="61">
        <f t="shared" si="1"/>
        <v>3.7253197566124996E-3</v>
      </c>
    </row>
    <row r="9" spans="1:7" ht="15" customHeight="1" x14ac:dyDescent="0.2">
      <c r="B9" s="25" t="s">
        <v>26</v>
      </c>
      <c r="C9" s="13">
        <v>22608</v>
      </c>
      <c r="D9" s="13">
        <v>25431</v>
      </c>
      <c r="E9" s="13">
        <f t="shared" si="0"/>
        <v>2823</v>
      </c>
      <c r="F9" s="61">
        <f t="shared" si="1"/>
        <v>0.12486730360934173</v>
      </c>
    </row>
    <row r="10" spans="1:7" ht="15" customHeight="1" x14ac:dyDescent="0.2">
      <c r="B10" s="25" t="s">
        <v>27</v>
      </c>
      <c r="C10" s="13">
        <v>54332</v>
      </c>
      <c r="D10" s="13">
        <v>62804</v>
      </c>
      <c r="E10" s="13">
        <f t="shared" si="0"/>
        <v>8472</v>
      </c>
      <c r="F10" s="61">
        <f t="shared" si="1"/>
        <v>0.15593020687624226</v>
      </c>
    </row>
    <row r="11" spans="1:7" ht="15" customHeight="1" x14ac:dyDescent="0.2">
      <c r="B11" s="25" t="s">
        <v>28</v>
      </c>
      <c r="C11" s="13">
        <v>3225</v>
      </c>
      <c r="D11" s="13">
        <v>4960</v>
      </c>
      <c r="E11" s="13">
        <f t="shared" si="0"/>
        <v>1735</v>
      </c>
      <c r="F11" s="61">
        <f t="shared" si="1"/>
        <v>0.53798449612403099</v>
      </c>
    </row>
    <row r="12" spans="1:7" ht="15" customHeight="1" x14ac:dyDescent="0.2">
      <c r="B12" s="25" t="s">
        <v>29</v>
      </c>
      <c r="C12" s="13">
        <v>10091</v>
      </c>
      <c r="D12" s="13">
        <v>12041</v>
      </c>
      <c r="E12" s="13">
        <f t="shared" si="0"/>
        <v>1950</v>
      </c>
      <c r="F12" s="61">
        <f t="shared" si="1"/>
        <v>0.19324150232880788</v>
      </c>
    </row>
    <row r="13" spans="1:7" ht="15" customHeight="1" x14ac:dyDescent="0.2">
      <c r="B13" s="25" t="s">
        <v>30</v>
      </c>
      <c r="C13" s="13">
        <v>8028</v>
      </c>
      <c r="D13" s="13">
        <v>6919</v>
      </c>
      <c r="E13" s="13">
        <f t="shared" si="0"/>
        <v>-1109</v>
      </c>
      <c r="F13" s="61">
        <f t="shared" si="1"/>
        <v>-0.13814150473343301</v>
      </c>
    </row>
    <row r="14" spans="1:7" ht="15" customHeight="1" x14ac:dyDescent="0.2">
      <c r="B14" s="25" t="s">
        <v>31</v>
      </c>
      <c r="C14" s="13">
        <v>2660</v>
      </c>
      <c r="D14" s="13">
        <v>3209</v>
      </c>
      <c r="E14" s="13">
        <f t="shared" si="0"/>
        <v>549</v>
      </c>
      <c r="F14" s="61">
        <f t="shared" si="1"/>
        <v>0.20639097744360901</v>
      </c>
    </row>
    <row r="15" spans="1:7" ht="15" customHeight="1" x14ac:dyDescent="0.2">
      <c r="B15" s="25" t="s">
        <v>32</v>
      </c>
      <c r="C15" s="13">
        <v>12360</v>
      </c>
      <c r="D15" s="13">
        <v>15898</v>
      </c>
      <c r="E15" s="13">
        <f t="shared" si="0"/>
        <v>3538</v>
      </c>
      <c r="F15" s="61">
        <f t="shared" si="1"/>
        <v>0.28624595469255665</v>
      </c>
    </row>
    <row r="16" spans="1:7" ht="15" customHeight="1" x14ac:dyDescent="0.2">
      <c r="B16" s="25" t="s">
        <v>33</v>
      </c>
      <c r="C16" s="13">
        <v>2569</v>
      </c>
      <c r="D16" s="13">
        <v>3867</v>
      </c>
      <c r="E16" s="13">
        <f t="shared" si="0"/>
        <v>1298</v>
      </c>
      <c r="F16" s="61">
        <f t="shared" si="1"/>
        <v>0.50525496302063067</v>
      </c>
    </row>
    <row r="17" spans="2:6" ht="15" customHeight="1" x14ac:dyDescent="0.2">
      <c r="B17" s="25" t="s">
        <v>34</v>
      </c>
      <c r="C17" s="13">
        <v>17319</v>
      </c>
      <c r="D17" s="13">
        <v>17041</v>
      </c>
      <c r="E17" s="13">
        <f t="shared" si="0"/>
        <v>-278</v>
      </c>
      <c r="F17" s="61">
        <f t="shared" si="1"/>
        <v>-1.6051735088631003E-2</v>
      </c>
    </row>
    <row r="18" spans="2:6" ht="15" customHeight="1" x14ac:dyDescent="0.2">
      <c r="B18" s="25" t="s">
        <v>35</v>
      </c>
      <c r="C18" s="13">
        <v>15570</v>
      </c>
      <c r="D18" s="13">
        <v>15846</v>
      </c>
      <c r="E18" s="13">
        <f t="shared" si="0"/>
        <v>276</v>
      </c>
      <c r="F18" s="61">
        <f t="shared" si="1"/>
        <v>1.772639691714839E-2</v>
      </c>
    </row>
    <row r="19" spans="2:6" ht="15" customHeight="1" x14ac:dyDescent="0.2">
      <c r="B19" s="25" t="s">
        <v>36</v>
      </c>
      <c r="C19" s="13">
        <v>306</v>
      </c>
      <c r="D19" s="13">
        <v>698</v>
      </c>
      <c r="E19" s="13">
        <f t="shared" si="0"/>
        <v>392</v>
      </c>
      <c r="F19" s="61">
        <f t="shared" si="1"/>
        <v>1.2810457516339868</v>
      </c>
    </row>
    <row r="20" spans="2:6" ht="15" customHeight="1" x14ac:dyDescent="0.2">
      <c r="B20" s="25" t="s">
        <v>37</v>
      </c>
      <c r="C20" s="13">
        <v>480</v>
      </c>
      <c r="D20" s="13">
        <v>491</v>
      </c>
      <c r="E20" s="13">
        <f t="shared" si="0"/>
        <v>11</v>
      </c>
      <c r="F20" s="61">
        <f t="shared" si="1"/>
        <v>2.2916666666666696E-2</v>
      </c>
    </row>
    <row r="21" spans="2:6" ht="15" customHeight="1" x14ac:dyDescent="0.2">
      <c r="B21" s="25" t="s">
        <v>38</v>
      </c>
      <c r="C21" s="13">
        <v>12065</v>
      </c>
      <c r="D21" s="13">
        <v>15334</v>
      </c>
      <c r="E21" s="13">
        <f t="shared" si="0"/>
        <v>3269</v>
      </c>
      <c r="F21" s="61">
        <f t="shared" si="1"/>
        <v>0.27094902610857852</v>
      </c>
    </row>
    <row r="22" spans="2:6" ht="15" customHeight="1" x14ac:dyDescent="0.2">
      <c r="B22" s="25" t="s">
        <v>39</v>
      </c>
      <c r="C22" s="135">
        <v>73129</v>
      </c>
      <c r="D22" s="135">
        <v>53245</v>
      </c>
      <c r="E22" s="135">
        <f t="shared" si="0"/>
        <v>-19884</v>
      </c>
      <c r="F22" s="90">
        <f t="shared" si="1"/>
        <v>-0.27190307538732927</v>
      </c>
    </row>
    <row r="23" spans="2:6" ht="15" customHeight="1" x14ac:dyDescent="0.2">
      <c r="B23" s="25" t="s">
        <v>40</v>
      </c>
      <c r="C23" s="13">
        <v>2561</v>
      </c>
      <c r="D23" s="13">
        <v>3398</v>
      </c>
      <c r="E23" s="13">
        <f t="shared" si="0"/>
        <v>837</v>
      </c>
      <c r="F23" s="61">
        <f t="shared" si="1"/>
        <v>0.32682545880515423</v>
      </c>
    </row>
    <row r="24" spans="2:6" ht="15" customHeight="1" x14ac:dyDescent="0.2">
      <c r="B24" s="25" t="s">
        <v>41</v>
      </c>
      <c r="C24" s="13">
        <v>4824</v>
      </c>
      <c r="D24" s="13">
        <v>6528</v>
      </c>
      <c r="E24" s="13">
        <f t="shared" si="0"/>
        <v>1704</v>
      </c>
      <c r="F24" s="61">
        <f t="shared" si="1"/>
        <v>0.3532338308457712</v>
      </c>
    </row>
    <row r="25" spans="2:6" ht="15" customHeight="1" x14ac:dyDescent="0.2">
      <c r="B25" s="25" t="s">
        <v>42</v>
      </c>
      <c r="C25" s="13">
        <v>16493</v>
      </c>
      <c r="D25" s="13">
        <v>20500</v>
      </c>
      <c r="E25" s="13">
        <f t="shared" si="0"/>
        <v>4007</v>
      </c>
      <c r="F25" s="61">
        <f t="shared" si="1"/>
        <v>0.24295155520523859</v>
      </c>
    </row>
    <row r="26" spans="2:6" ht="15" customHeight="1" x14ac:dyDescent="0.2">
      <c r="B26" s="25" t="s">
        <v>43</v>
      </c>
      <c r="C26" s="13">
        <v>18771</v>
      </c>
      <c r="D26" s="13">
        <v>22768</v>
      </c>
      <c r="E26" s="13">
        <f t="shared" si="0"/>
        <v>3997</v>
      </c>
      <c r="F26" s="61">
        <f t="shared" si="1"/>
        <v>0.21293484630547121</v>
      </c>
    </row>
    <row r="27" spans="2:6" ht="15" customHeight="1" x14ac:dyDescent="0.2">
      <c r="B27" s="25" t="s">
        <v>44</v>
      </c>
      <c r="C27" s="13">
        <v>3905</v>
      </c>
      <c r="D27" s="13">
        <v>4629</v>
      </c>
      <c r="E27" s="13">
        <f t="shared" si="0"/>
        <v>724</v>
      </c>
      <c r="F27" s="61">
        <f t="shared" si="1"/>
        <v>0.18540332906530099</v>
      </c>
    </row>
    <row r="28" spans="2:6" ht="15" customHeight="1" x14ac:dyDescent="0.2">
      <c r="B28" s="25" t="s">
        <v>45</v>
      </c>
      <c r="C28" s="13">
        <v>2067</v>
      </c>
      <c r="D28" s="13">
        <v>2141</v>
      </c>
      <c r="E28" s="13">
        <f t="shared" si="0"/>
        <v>74</v>
      </c>
      <c r="F28" s="61">
        <f t="shared" si="1"/>
        <v>3.5800677310111162E-2</v>
      </c>
    </row>
    <row r="29" spans="2:6" ht="15" customHeight="1" x14ac:dyDescent="0.2">
      <c r="B29" s="25" t="s">
        <v>46</v>
      </c>
      <c r="C29" s="13">
        <v>5286</v>
      </c>
      <c r="D29" s="13">
        <v>5688</v>
      </c>
      <c r="E29" s="13">
        <f t="shared" si="0"/>
        <v>402</v>
      </c>
      <c r="F29" s="61">
        <f t="shared" si="1"/>
        <v>7.6049943246311091E-2</v>
      </c>
    </row>
    <row r="30" spans="2:6" ht="15" customHeight="1" x14ac:dyDescent="0.2">
      <c r="B30" s="25" t="s">
        <v>47</v>
      </c>
      <c r="C30" s="13">
        <v>2506</v>
      </c>
      <c r="D30" s="13">
        <v>2651</v>
      </c>
      <c r="E30" s="13">
        <f t="shared" si="0"/>
        <v>145</v>
      </c>
      <c r="F30" s="61">
        <f t="shared" si="1"/>
        <v>5.7861133280127763E-2</v>
      </c>
    </row>
    <row r="31" spans="2:6" ht="15" customHeight="1" x14ac:dyDescent="0.2">
      <c r="B31" s="25" t="s">
        <v>48</v>
      </c>
      <c r="C31" s="13">
        <v>4206</v>
      </c>
      <c r="D31" s="13">
        <v>5700</v>
      </c>
      <c r="E31" s="13">
        <f t="shared" si="0"/>
        <v>1494</v>
      </c>
      <c r="F31" s="61">
        <f t="shared" si="1"/>
        <v>0.3552068473609129</v>
      </c>
    </row>
    <row r="32" spans="2:6" ht="15" customHeight="1" x14ac:dyDescent="0.2">
      <c r="B32" s="25" t="s">
        <v>49</v>
      </c>
      <c r="C32" s="13">
        <v>11781</v>
      </c>
      <c r="D32" s="13">
        <v>11536</v>
      </c>
      <c r="E32" s="13">
        <f t="shared" si="0"/>
        <v>-245</v>
      </c>
      <c r="F32" s="61">
        <f t="shared" si="1"/>
        <v>-2.0796197266785499E-2</v>
      </c>
    </row>
    <row r="33" spans="2:6" ht="15" customHeight="1" thickBot="1" x14ac:dyDescent="0.25">
      <c r="B33" s="26" t="s">
        <v>50</v>
      </c>
      <c r="C33" s="15">
        <v>1053</v>
      </c>
      <c r="D33" s="15">
        <v>1238</v>
      </c>
      <c r="E33" s="15">
        <f t="shared" si="0"/>
        <v>185</v>
      </c>
      <c r="F33" s="62">
        <f t="shared" si="1"/>
        <v>0.1756885090218423</v>
      </c>
    </row>
    <row r="37" spans="2:6" ht="15" customHeight="1" x14ac:dyDescent="0.2">
      <c r="B37" s="30" t="s">
        <v>6</v>
      </c>
    </row>
  </sheetData>
  <mergeCells count="1">
    <mergeCell ref="B2:F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5.140625" customWidth="1"/>
    <col min="2" max="2" width="27.5703125" customWidth="1"/>
    <col min="3" max="7" width="15.42578125" customWidth="1"/>
  </cols>
  <sheetData>
    <row r="1" spans="1:7" ht="18" customHeight="1" thickBot="1" x14ac:dyDescent="0.25"/>
    <row r="2" spans="1:7" ht="22.5" customHeight="1" thickBot="1" x14ac:dyDescent="0.3">
      <c r="A2" s="18"/>
      <c r="B2" s="149" t="s">
        <v>10</v>
      </c>
      <c r="C2" s="150"/>
      <c r="D2" s="150"/>
      <c r="E2" s="150"/>
      <c r="F2" s="150"/>
      <c r="G2" s="151"/>
    </row>
    <row r="3" spans="1:7" ht="13.5" thickBot="1" x14ac:dyDescent="0.25"/>
    <row r="4" spans="1:7" ht="32.25" customHeight="1" x14ac:dyDescent="0.2">
      <c r="B4" s="65" t="s">
        <v>52</v>
      </c>
      <c r="C4" s="37" t="s">
        <v>300</v>
      </c>
      <c r="D4" s="37" t="s">
        <v>301</v>
      </c>
      <c r="E4" s="37" t="s">
        <v>295</v>
      </c>
      <c r="F4" s="132" t="s">
        <v>296</v>
      </c>
      <c r="G4" s="133" t="s">
        <v>21</v>
      </c>
    </row>
    <row r="5" spans="1:7" ht="17.25" customHeight="1" x14ac:dyDescent="0.2">
      <c r="B5" s="67" t="s">
        <v>53</v>
      </c>
      <c r="C5" s="13">
        <v>3313688</v>
      </c>
      <c r="D5" s="13">
        <v>3134684</v>
      </c>
      <c r="E5" s="81">
        <f>D5-C5</f>
        <v>-179004</v>
      </c>
      <c r="F5" s="23">
        <f>D5/C5-1</f>
        <v>-5.4019569736197259E-2</v>
      </c>
      <c r="G5" s="63">
        <f>D5/'[1]2024 I-III კვ'!D4</f>
        <v>0.62150940695284362</v>
      </c>
    </row>
    <row r="6" spans="1:7" ht="16.5" customHeight="1" x14ac:dyDescent="0.2">
      <c r="B6" s="67" t="s">
        <v>54</v>
      </c>
      <c r="C6" s="13">
        <v>1470293</v>
      </c>
      <c r="D6" s="13">
        <v>1871381</v>
      </c>
      <c r="E6" s="81">
        <f t="shared" ref="E6:E8" si="0">D6-C6</f>
        <v>401088</v>
      </c>
      <c r="F6" s="23">
        <f t="shared" ref="F6:F7" si="1">D6/C6-1</f>
        <v>0.27279460624514984</v>
      </c>
      <c r="G6" s="63">
        <f>D6/'[1]2024 I-III კვ'!D4</f>
        <v>0.3710360902383843</v>
      </c>
    </row>
    <row r="7" spans="1:7" ht="13.5" thickBot="1" x14ac:dyDescent="0.25">
      <c r="B7" s="134" t="s">
        <v>56</v>
      </c>
      <c r="C7" s="13">
        <v>22286</v>
      </c>
      <c r="D7" s="13">
        <v>17362</v>
      </c>
      <c r="E7" s="81">
        <f t="shared" si="0"/>
        <v>-4924</v>
      </c>
      <c r="F7" s="23">
        <f t="shared" si="1"/>
        <v>-0.2209458853091627</v>
      </c>
      <c r="G7" s="63">
        <f>D7/'[1]2024 I-III კვ'!D4</f>
        <v>3.4423394267222057E-3</v>
      </c>
    </row>
    <row r="8" spans="1:7" ht="17.25" customHeight="1" thickBot="1" x14ac:dyDescent="0.25">
      <c r="B8" s="134" t="s">
        <v>55</v>
      </c>
      <c r="C8" s="15">
        <v>21970</v>
      </c>
      <c r="D8" s="15">
        <v>20236</v>
      </c>
      <c r="E8" s="82">
        <f t="shared" si="0"/>
        <v>-1734</v>
      </c>
      <c r="F8" s="24">
        <f>D8/C8-1</f>
        <v>-7.8925807919890789E-2</v>
      </c>
      <c r="G8" s="64">
        <f>D8/'[1]2024 I-III კვ'!D4</f>
        <v>4.0121633820499108E-3</v>
      </c>
    </row>
    <row r="12" spans="1:7" x14ac:dyDescent="0.2">
      <c r="B12" s="30" t="s">
        <v>6</v>
      </c>
    </row>
    <row r="13" spans="1:7" x14ac:dyDescent="0.2">
      <c r="B13" s="148"/>
      <c r="C13" s="148"/>
      <c r="D13" s="148"/>
      <c r="E13" s="148"/>
      <c r="F13" s="148"/>
    </row>
  </sheetData>
  <mergeCells count="2">
    <mergeCell ref="B13:F13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B2" sqref="B2:G2"/>
    </sheetView>
  </sheetViews>
  <sheetFormatPr defaultRowHeight="12.75" x14ac:dyDescent="0.2"/>
  <cols>
    <col min="1" max="1" width="7.28515625" customWidth="1"/>
    <col min="2" max="2" width="27.7109375" customWidth="1"/>
    <col min="3" max="7" width="16.140625" customWidth="1"/>
  </cols>
  <sheetData>
    <row r="1" spans="2:7" ht="21.75" customHeight="1" thickBot="1" x14ac:dyDescent="0.25"/>
    <row r="2" spans="2:7" ht="22.5" customHeight="1" thickBot="1" x14ac:dyDescent="0.25">
      <c r="B2" s="149" t="s">
        <v>10</v>
      </c>
      <c r="C2" s="150"/>
      <c r="D2" s="150"/>
      <c r="E2" s="150"/>
      <c r="F2" s="150"/>
      <c r="G2" s="151"/>
    </row>
    <row r="3" spans="2:7" ht="13.5" thickBot="1" x14ac:dyDescent="0.25"/>
    <row r="4" spans="2:7" ht="36.75" customHeight="1" x14ac:dyDescent="0.2">
      <c r="B4" s="73" t="s">
        <v>57</v>
      </c>
      <c r="C4" s="37" t="s">
        <v>300</v>
      </c>
      <c r="D4" s="37" t="s">
        <v>301</v>
      </c>
      <c r="E4" s="37" t="s">
        <v>295</v>
      </c>
      <c r="F4" s="71" t="s">
        <v>296</v>
      </c>
      <c r="G4" s="38" t="s">
        <v>21</v>
      </c>
    </row>
    <row r="5" spans="2:7" x14ac:dyDescent="0.2">
      <c r="B5" s="25" t="s">
        <v>58</v>
      </c>
      <c r="C5" s="13">
        <v>921979</v>
      </c>
      <c r="D5" s="13">
        <v>1217532</v>
      </c>
      <c r="E5" s="81">
        <f>D5-C5</f>
        <v>295553</v>
      </c>
      <c r="F5" s="23">
        <f>D5/C5-1</f>
        <v>0.3205637004747397</v>
      </c>
      <c r="G5" s="21">
        <f>D5/'[1]2024 I-III კვ'!D$4</f>
        <v>0.24139836464093656</v>
      </c>
    </row>
    <row r="6" spans="2:7" x14ac:dyDescent="0.2">
      <c r="B6" s="25" t="s">
        <v>59</v>
      </c>
      <c r="C6" s="12">
        <v>1156105</v>
      </c>
      <c r="D6" s="13">
        <v>1062252</v>
      </c>
      <c r="E6" s="81">
        <f t="shared" ref="E6:E25" si="0">D6-C6</f>
        <v>-93853</v>
      </c>
      <c r="F6" s="23">
        <f t="shared" ref="F6:F23" si="1">D6/C6-1</f>
        <v>-8.1180342615938872E-2</v>
      </c>
      <c r="G6" s="21">
        <f>D6/'[1]2024 I-III კვ'!D$4</f>
        <v>0.21061121649087181</v>
      </c>
    </row>
    <row r="7" spans="2:7" x14ac:dyDescent="0.2">
      <c r="B7" s="25" t="s">
        <v>78</v>
      </c>
      <c r="C7" s="12">
        <v>956187</v>
      </c>
      <c r="D7" s="13">
        <v>887306</v>
      </c>
      <c r="E7" s="81">
        <f t="shared" si="0"/>
        <v>-68881</v>
      </c>
      <c r="F7" s="23">
        <f t="shared" si="1"/>
        <v>-7.2037164278535459E-2</v>
      </c>
      <c r="G7" s="21">
        <f>D7/'[1]2024 I-III კვ'!D$4</f>
        <v>0.1759249180605445</v>
      </c>
    </row>
    <row r="8" spans="2:7" x14ac:dyDescent="0.2">
      <c r="B8" s="25" t="s">
        <v>60</v>
      </c>
      <c r="C8" s="12">
        <v>702507</v>
      </c>
      <c r="D8" s="13">
        <v>638830</v>
      </c>
      <c r="E8" s="81">
        <f t="shared" si="0"/>
        <v>-63677</v>
      </c>
      <c r="F8" s="23">
        <f t="shared" si="1"/>
        <v>-9.0642513170687278E-2</v>
      </c>
      <c r="G8" s="21">
        <f>D8/'[1]2024 I-III კვ'!D$4</f>
        <v>0.12665992949965135</v>
      </c>
    </row>
    <row r="9" spans="2:7" x14ac:dyDescent="0.2">
      <c r="B9" s="25" t="s">
        <v>61</v>
      </c>
      <c r="C9" s="12">
        <v>330465</v>
      </c>
      <c r="D9" s="13">
        <v>338309</v>
      </c>
      <c r="E9" s="81">
        <f t="shared" si="0"/>
        <v>7844</v>
      </c>
      <c r="F9" s="23">
        <f t="shared" si="1"/>
        <v>2.3736250434993167E-2</v>
      </c>
      <c r="G9" s="21">
        <f>D9/'[1]2024 I-III კვ'!D$4</f>
        <v>6.7076051671176293E-2</v>
      </c>
    </row>
    <row r="10" spans="2:7" x14ac:dyDescent="0.2">
      <c r="B10" s="25" t="s">
        <v>62</v>
      </c>
      <c r="C10" s="12">
        <v>217849</v>
      </c>
      <c r="D10" s="13">
        <v>315540</v>
      </c>
      <c r="E10" s="81">
        <f t="shared" si="0"/>
        <v>97691</v>
      </c>
      <c r="F10" s="23">
        <f t="shared" si="1"/>
        <v>0.44843446607512538</v>
      </c>
      <c r="G10" s="21">
        <f>D10/'[1]2024 I-III კვ'!D$4</f>
        <v>6.2561673926271447E-2</v>
      </c>
    </row>
    <row r="11" spans="2:7" x14ac:dyDescent="0.2">
      <c r="B11" s="25" t="s">
        <v>65</v>
      </c>
      <c r="C11" s="12">
        <v>129156</v>
      </c>
      <c r="D11" s="13">
        <v>154458</v>
      </c>
      <c r="E11" s="81">
        <f t="shared" si="0"/>
        <v>25302</v>
      </c>
      <c r="F11" s="23">
        <f t="shared" si="1"/>
        <v>0.19590262937842606</v>
      </c>
      <c r="G11" s="21">
        <f>D11/'[1]2024 I-III კვ'!D$4</f>
        <v>3.0624171361171435E-2</v>
      </c>
    </row>
    <row r="12" spans="2:7" x14ac:dyDescent="0.2">
      <c r="B12" s="25" t="s">
        <v>63</v>
      </c>
      <c r="C12" s="12">
        <v>107900</v>
      </c>
      <c r="D12" s="13">
        <v>114809</v>
      </c>
      <c r="E12" s="81">
        <f t="shared" si="0"/>
        <v>6909</v>
      </c>
      <c r="F12" s="23">
        <f t="shared" si="1"/>
        <v>6.403151065801671E-2</v>
      </c>
      <c r="G12" s="21">
        <f>D12/'[1]2024 I-III კვ'!D$4</f>
        <v>2.2763019654564551E-2</v>
      </c>
    </row>
    <row r="13" spans="2:7" x14ac:dyDescent="0.2">
      <c r="B13" s="25" t="s">
        <v>64</v>
      </c>
      <c r="C13" s="12">
        <v>113211</v>
      </c>
      <c r="D13" s="13">
        <v>102650</v>
      </c>
      <c r="E13" s="81">
        <f t="shared" si="0"/>
        <v>-10561</v>
      </c>
      <c r="F13" s="23">
        <f t="shared" si="1"/>
        <v>-9.3285988110695994E-2</v>
      </c>
      <c r="G13" s="21">
        <f>D13/'[1]2024 I-III კვ'!D$4</f>
        <v>2.0352271751701095E-2</v>
      </c>
    </row>
    <row r="14" spans="2:7" x14ac:dyDescent="0.2">
      <c r="B14" s="25" t="s">
        <v>67</v>
      </c>
      <c r="C14" s="12">
        <v>59911</v>
      </c>
      <c r="D14" s="13">
        <v>70790</v>
      </c>
      <c r="E14" s="81">
        <f t="shared" si="0"/>
        <v>10879</v>
      </c>
      <c r="F14" s="23">
        <f t="shared" si="1"/>
        <v>0.18158601926190521</v>
      </c>
      <c r="G14" s="21">
        <f>D14/'[1]2024 I-III კვ'!D$4</f>
        <v>1.403543416758812E-2</v>
      </c>
    </row>
    <row r="15" spans="2:7" x14ac:dyDescent="0.2">
      <c r="B15" s="25" t="s">
        <v>66</v>
      </c>
      <c r="C15" s="12">
        <v>49105</v>
      </c>
      <c r="D15" s="13">
        <v>58770</v>
      </c>
      <c r="E15" s="81">
        <f t="shared" si="0"/>
        <v>9665</v>
      </c>
      <c r="F15" s="23">
        <f t="shared" si="1"/>
        <v>0.1968231341003972</v>
      </c>
      <c r="G15" s="21">
        <f>D15/'[1]2024 I-III კვ'!D$4</f>
        <v>1.1652245600072804E-2</v>
      </c>
    </row>
    <row r="16" spans="2:7" x14ac:dyDescent="0.2">
      <c r="B16" s="136" t="s">
        <v>68</v>
      </c>
      <c r="C16" s="12">
        <v>39555</v>
      </c>
      <c r="D16" s="13">
        <v>44764</v>
      </c>
      <c r="E16" s="81">
        <f t="shared" si="0"/>
        <v>5209</v>
      </c>
      <c r="F16" s="23">
        <f t="shared" si="1"/>
        <v>0.13169005182657068</v>
      </c>
      <c r="G16" s="21">
        <f>D16/'[1]2024 I-III კვ'!D$4</f>
        <v>8.8752955936984689E-3</v>
      </c>
    </row>
    <row r="17" spans="2:7" x14ac:dyDescent="0.2">
      <c r="B17" s="25" t="s">
        <v>69</v>
      </c>
      <c r="C17" s="12">
        <v>21183</v>
      </c>
      <c r="D17" s="13">
        <v>16446</v>
      </c>
      <c r="E17" s="81">
        <f t="shared" si="0"/>
        <v>-4737</v>
      </c>
      <c r="F17" s="23">
        <f t="shared" si="1"/>
        <v>-0.22362271632913189</v>
      </c>
      <c r="G17" s="21">
        <f>D17/'[1]2024 I-III კვ'!D$4</f>
        <v>3.2607253894639671E-3</v>
      </c>
    </row>
    <row r="18" spans="2:7" x14ac:dyDescent="0.2">
      <c r="B18" s="25" t="s">
        <v>71</v>
      </c>
      <c r="C18" s="12">
        <v>9880</v>
      </c>
      <c r="D18" s="13">
        <v>10789</v>
      </c>
      <c r="E18" s="81">
        <f t="shared" si="0"/>
        <v>909</v>
      </c>
      <c r="F18" s="23">
        <f t="shared" si="1"/>
        <v>9.2004048582996045E-2</v>
      </c>
      <c r="G18" s="21">
        <f>D18/'[1]2024 I-III კვ'!D$4</f>
        <v>2.1391199213746043E-3</v>
      </c>
    </row>
    <row r="19" spans="2:7" x14ac:dyDescent="0.2">
      <c r="B19" s="25" t="s">
        <v>70</v>
      </c>
      <c r="C19" s="12">
        <v>9736</v>
      </c>
      <c r="D19" s="13">
        <v>6869</v>
      </c>
      <c r="E19" s="81">
        <f t="shared" si="0"/>
        <v>-2867</v>
      </c>
      <c r="F19" s="23">
        <f t="shared" si="1"/>
        <v>-0.2944741166803615</v>
      </c>
      <c r="G19" s="21">
        <f>D19/'[1]2024 I-III კვ'!D$4</f>
        <v>1.3619070108371633E-3</v>
      </c>
    </row>
    <row r="20" spans="2:7" x14ac:dyDescent="0.2">
      <c r="B20" s="25" t="s">
        <v>74</v>
      </c>
      <c r="C20" s="12">
        <v>2354</v>
      </c>
      <c r="D20" s="13">
        <v>2578</v>
      </c>
      <c r="E20" s="81">
        <f t="shared" si="0"/>
        <v>224</v>
      </c>
      <c r="F20" s="23">
        <f t="shared" si="1"/>
        <v>9.5157179269328873E-2</v>
      </c>
      <c r="G20" s="21">
        <f>D20/'[1]2024 I-III კვ'!D$4</f>
        <v>5.1113644983814344E-4</v>
      </c>
    </row>
    <row r="21" spans="2:7" x14ac:dyDescent="0.2">
      <c r="B21" s="25" t="s">
        <v>72</v>
      </c>
      <c r="C21" s="12">
        <v>805</v>
      </c>
      <c r="D21" s="13">
        <v>741</v>
      </c>
      <c r="E21" s="81">
        <f t="shared" si="0"/>
        <v>-64</v>
      </c>
      <c r="F21" s="23">
        <f t="shared" si="1"/>
        <v>-7.9503105590062129E-2</v>
      </c>
      <c r="G21" s="21">
        <f>D21/'[1]2024 I-III კვ'!D$4</f>
        <v>1.4691703232353154E-4</v>
      </c>
    </row>
    <row r="22" spans="2:7" x14ac:dyDescent="0.2">
      <c r="B22" s="25" t="s">
        <v>73</v>
      </c>
      <c r="C22" s="12">
        <v>298</v>
      </c>
      <c r="D22" s="13">
        <v>175</v>
      </c>
      <c r="E22" s="81">
        <f t="shared" si="0"/>
        <v>-123</v>
      </c>
      <c r="F22" s="23">
        <f t="shared" si="1"/>
        <v>-0.41275167785234901</v>
      </c>
      <c r="G22" s="21">
        <f>D22/'[1]2024 I-III კვ'!D$4</f>
        <v>3.4697004934707174E-5</v>
      </c>
    </row>
    <row r="23" spans="2:7" x14ac:dyDescent="0.2">
      <c r="B23" s="25" t="s">
        <v>75</v>
      </c>
      <c r="C23" s="12">
        <v>51</v>
      </c>
      <c r="D23" s="13">
        <v>55</v>
      </c>
      <c r="E23" s="81">
        <f t="shared" si="0"/>
        <v>4</v>
      </c>
      <c r="F23" s="23">
        <f t="shared" si="1"/>
        <v>7.8431372549019551E-2</v>
      </c>
      <c r="G23" s="21">
        <f>D23/'[1]2024 I-III კვ'!D$4</f>
        <v>1.0904772979479397E-5</v>
      </c>
    </row>
    <row r="24" spans="2:7" x14ac:dyDescent="0.2">
      <c r="B24" s="25" t="s">
        <v>76</v>
      </c>
      <c r="C24" s="12"/>
      <c r="D24" s="13"/>
      <c r="E24" s="81">
        <f t="shared" si="0"/>
        <v>0</v>
      </c>
      <c r="F24" s="23"/>
      <c r="G24" s="21">
        <f>D24/'[1]2024 I-III კვ'!D$4</f>
        <v>0</v>
      </c>
    </row>
    <row r="25" spans="2:7" ht="13.5" thickBot="1" x14ac:dyDescent="0.25">
      <c r="B25" s="26" t="s">
        <v>77</v>
      </c>
      <c r="C25" s="59"/>
      <c r="D25" s="15"/>
      <c r="E25" s="82">
        <f t="shared" si="0"/>
        <v>0</v>
      </c>
      <c r="F25" s="24"/>
      <c r="G25" s="22">
        <f>D25/'[1]2024 I-III კვ'!D$4</f>
        <v>0</v>
      </c>
    </row>
    <row r="26" spans="2:7" x14ac:dyDescent="0.2">
      <c r="B26" s="33"/>
      <c r="C26" s="33"/>
    </row>
    <row r="27" spans="2:7" x14ac:dyDescent="0.2">
      <c r="B27" s="33"/>
      <c r="C27" s="33"/>
    </row>
    <row r="29" spans="2:7" x14ac:dyDescent="0.2">
      <c r="B29" s="30" t="s">
        <v>6</v>
      </c>
    </row>
    <row r="30" spans="2:7" x14ac:dyDescent="0.2">
      <c r="B30" s="148"/>
      <c r="C30" s="148"/>
      <c r="D30" s="148"/>
      <c r="E30" s="148"/>
      <c r="F30" s="148"/>
      <c r="G30" s="148"/>
    </row>
  </sheetData>
  <mergeCells count="2">
    <mergeCell ref="B30:G30"/>
    <mergeCell ref="B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H2"/>
    </sheetView>
  </sheetViews>
  <sheetFormatPr defaultRowHeight="12.75" x14ac:dyDescent="0.2"/>
  <cols>
    <col min="1" max="1" width="2.85546875" customWidth="1"/>
    <col min="2" max="2" width="19.140625" customWidth="1"/>
    <col min="3" max="3" width="18.5703125" customWidth="1"/>
    <col min="4" max="8" width="15.140625" customWidth="1"/>
  </cols>
  <sheetData>
    <row r="1" spans="2:8" ht="21.75" customHeight="1" thickBot="1" x14ac:dyDescent="0.25"/>
    <row r="2" spans="2:8" ht="24.75" customHeight="1" thickBot="1" x14ac:dyDescent="0.25">
      <c r="B2" s="149" t="s">
        <v>84</v>
      </c>
      <c r="C2" s="150"/>
      <c r="D2" s="150"/>
      <c r="E2" s="150"/>
      <c r="F2" s="150"/>
      <c r="G2" s="150"/>
      <c r="H2" s="151"/>
    </row>
    <row r="3" spans="2:8" ht="13.5" thickBot="1" x14ac:dyDescent="0.25"/>
    <row r="4" spans="2:8" ht="33" customHeight="1" x14ac:dyDescent="0.2">
      <c r="B4" s="152" t="s">
        <v>79</v>
      </c>
      <c r="C4" s="153"/>
      <c r="D4" s="37" t="s">
        <v>300</v>
      </c>
      <c r="E4" s="37" t="s">
        <v>301</v>
      </c>
      <c r="F4" s="37" t="s">
        <v>295</v>
      </c>
      <c r="G4" s="71" t="s">
        <v>296</v>
      </c>
      <c r="H4" s="38" t="s">
        <v>21</v>
      </c>
    </row>
    <row r="5" spans="2:8" x14ac:dyDescent="0.2">
      <c r="B5" s="154" t="s">
        <v>80</v>
      </c>
      <c r="C5" s="108" t="s">
        <v>0</v>
      </c>
      <c r="D5" s="12">
        <v>1234452</v>
      </c>
      <c r="E5" s="13">
        <v>1239889</v>
      </c>
      <c r="F5" s="81">
        <f>E5-D5</f>
        <v>5437</v>
      </c>
      <c r="G5" s="23">
        <f>E5/D5-1</f>
        <v>4.4043834835214568E-3</v>
      </c>
      <c r="H5" s="63">
        <f>E5/'[1]2024 I-III კვ'!D4</f>
        <v>0.24583105572279512</v>
      </c>
    </row>
    <row r="6" spans="2:8" x14ac:dyDescent="0.2">
      <c r="B6" s="154"/>
      <c r="C6" s="13" t="s">
        <v>1</v>
      </c>
      <c r="D6" s="12">
        <v>2356502</v>
      </c>
      <c r="E6" s="13">
        <v>2430551</v>
      </c>
      <c r="F6" s="81">
        <f t="shared" ref="F6:F10" si="0">E6-D6</f>
        <v>74049</v>
      </c>
      <c r="G6" s="23">
        <f t="shared" ref="G6:G10" si="1">E6/D6-1</f>
        <v>3.1423270593447405E-2</v>
      </c>
      <c r="H6" s="63">
        <f>E6/'[1]2024 I-III კვ'!D$4</f>
        <v>0.48190194309175693</v>
      </c>
    </row>
    <row r="7" spans="2:8" x14ac:dyDescent="0.2">
      <c r="B7" s="154"/>
      <c r="C7" s="13" t="s">
        <v>2</v>
      </c>
      <c r="D7" s="12">
        <v>1146614</v>
      </c>
      <c r="E7" s="13">
        <v>1260849</v>
      </c>
      <c r="F7" s="81">
        <f t="shared" si="0"/>
        <v>114235</v>
      </c>
      <c r="G7" s="23">
        <f t="shared" si="1"/>
        <v>9.962812245446151E-2</v>
      </c>
      <c r="H7" s="63">
        <f>E7/'[1]2024 I-III კვ'!D$4</f>
        <v>0.24998676557097491</v>
      </c>
    </row>
    <row r="8" spans="2:8" x14ac:dyDescent="0.2">
      <c r="B8" s="155"/>
      <c r="C8" s="13" t="s">
        <v>3</v>
      </c>
      <c r="D8" s="12">
        <v>90669</v>
      </c>
      <c r="E8" s="13">
        <v>112374</v>
      </c>
      <c r="F8" s="81">
        <f t="shared" si="0"/>
        <v>21705</v>
      </c>
      <c r="G8" s="23">
        <f t="shared" si="1"/>
        <v>0.23938722165238402</v>
      </c>
      <c r="H8" s="63">
        <f>E8/'[1]2024 I-III კვ'!D$4</f>
        <v>2.2280235614473051E-2</v>
      </c>
    </row>
    <row r="9" spans="2:8" x14ac:dyDescent="0.2">
      <c r="B9" s="156" t="s">
        <v>81</v>
      </c>
      <c r="C9" s="13" t="s">
        <v>82</v>
      </c>
      <c r="D9" s="12">
        <v>3011403</v>
      </c>
      <c r="E9" s="13">
        <v>3075813</v>
      </c>
      <c r="F9" s="81">
        <f t="shared" si="0"/>
        <v>64410</v>
      </c>
      <c r="G9" s="23">
        <f t="shared" si="1"/>
        <v>2.1388701545425937E-2</v>
      </c>
      <c r="H9" s="63">
        <f>E9/'[1]2024 I-III კვ'!D$4</f>
        <v>0.60983713622420843</v>
      </c>
    </row>
    <row r="10" spans="2:8" ht="13.5" thickBot="1" x14ac:dyDescent="0.25">
      <c r="B10" s="157"/>
      <c r="C10" s="15" t="s">
        <v>83</v>
      </c>
      <c r="D10" s="59">
        <v>1816834</v>
      </c>
      <c r="E10" s="15">
        <v>1967850</v>
      </c>
      <c r="F10" s="82">
        <f t="shared" si="0"/>
        <v>151016</v>
      </c>
      <c r="G10" s="24">
        <f t="shared" si="1"/>
        <v>8.3120417165244653E-2</v>
      </c>
      <c r="H10" s="64">
        <f>E10/'[1]2024 I-III კვ'!D$4</f>
        <v>0.39016286377579151</v>
      </c>
    </row>
    <row r="14" spans="2:8" x14ac:dyDescent="0.2">
      <c r="B14" s="30" t="s">
        <v>6</v>
      </c>
    </row>
  </sheetData>
  <mergeCells count="4">
    <mergeCell ref="B4:C4"/>
    <mergeCell ref="B5:B8"/>
    <mergeCell ref="B9:B10"/>
    <mergeCell ref="B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2" sqref="C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50" t="s">
        <v>87</v>
      </c>
      <c r="C2" s="50" t="s">
        <v>88</v>
      </c>
    </row>
    <row r="3" spans="2:3" ht="66" customHeight="1" x14ac:dyDescent="0.2">
      <c r="B3" s="51" t="s">
        <v>89</v>
      </c>
      <c r="C3" s="52" t="s">
        <v>90</v>
      </c>
    </row>
    <row r="4" spans="2:3" ht="74.25" customHeight="1" x14ac:dyDescent="0.2">
      <c r="B4" s="51" t="s">
        <v>91</v>
      </c>
      <c r="C4" s="52" t="s">
        <v>92</v>
      </c>
    </row>
    <row r="5" spans="2:3" ht="26.25" customHeight="1" x14ac:dyDescent="0.2">
      <c r="B5" s="53" t="s">
        <v>93</v>
      </c>
      <c r="C5" s="113" t="s">
        <v>94</v>
      </c>
    </row>
    <row r="6" spans="2:3" ht="24.75" customHeight="1" x14ac:dyDescent="0.2">
      <c r="B6" s="53" t="s">
        <v>95</v>
      </c>
      <c r="C6" s="113" t="s">
        <v>96</v>
      </c>
    </row>
    <row r="7" spans="2:3" ht="56.25" customHeight="1" x14ac:dyDescent="0.2">
      <c r="B7" s="54" t="s">
        <v>97</v>
      </c>
      <c r="C7" s="5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2024 I-III-Q</vt:lpstr>
      <vt:lpstr>Top 15</vt:lpstr>
      <vt:lpstr>Trip Types</vt:lpstr>
      <vt:lpstr>Region</vt:lpstr>
      <vt:lpstr>EU</vt:lpstr>
      <vt:lpstr>Border Type</vt:lpstr>
      <vt:lpstr>Border</vt:lpstr>
      <vt:lpstr>Gender end Age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2022-08-03T08:32:50Z</cp:lastPrinted>
  <dcterms:created xsi:type="dcterms:W3CDTF">2012-06-01T06:45:51Z</dcterms:created>
  <dcterms:modified xsi:type="dcterms:W3CDTF">2024-10-10T11:40:04Z</dcterms:modified>
</cp:coreProperties>
</file>