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esktop\"/>
    </mc:Choice>
  </mc:AlternateContent>
  <bookViews>
    <workbookView xWindow="0" yWindow="0" windowWidth="28800" windowHeight="12330" tabRatio="746"/>
  </bookViews>
  <sheets>
    <sheet name="2024 I-II კვ"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62913"/>
</workbook>
</file>

<file path=xl/calcChain.xml><?xml version="1.0" encoding="utf-8"?>
<calcChain xmlns="http://schemas.openxmlformats.org/spreadsheetml/2006/main">
  <c r="F231" i="1" l="1"/>
  <c r="F230" i="1"/>
  <c r="F228" i="1"/>
  <c r="F227" i="1"/>
  <c r="F226" i="1"/>
  <c r="F225" i="1"/>
  <c r="F218" i="1"/>
  <c r="F217" i="1"/>
  <c r="F216" i="1"/>
  <c r="F215" i="1"/>
  <c r="F214" i="1"/>
  <c r="F212" i="1"/>
  <c r="F211" i="1"/>
  <c r="F210" i="1"/>
  <c r="F209" i="1"/>
  <c r="F208" i="1"/>
  <c r="F207" i="1"/>
  <c r="F206" i="1"/>
  <c r="F205" i="1"/>
  <c r="F204" i="1"/>
  <c r="F203" i="1"/>
  <c r="F202" i="1"/>
  <c r="F201" i="1"/>
  <c r="F200" i="1"/>
  <c r="F199" i="1"/>
  <c r="F198" i="1"/>
  <c r="F197" i="1"/>
  <c r="F195" i="1"/>
  <c r="F194" i="1"/>
  <c r="F193" i="1"/>
  <c r="F192" i="1"/>
  <c r="F191" i="1"/>
  <c r="F190" i="1"/>
  <c r="F188" i="1"/>
  <c r="F187" i="1"/>
  <c r="F185" i="1"/>
  <c r="F184" i="1"/>
  <c r="F183" i="1"/>
  <c r="F182" i="1"/>
  <c r="F181" i="1"/>
  <c r="F180" i="1"/>
  <c r="F179" i="1"/>
  <c r="F178" i="1"/>
  <c r="F177" i="1"/>
  <c r="F159" i="1"/>
  <c r="F158" i="1"/>
  <c r="F157" i="1"/>
  <c r="F156" i="1"/>
  <c r="F155" i="1"/>
  <c r="F154" i="1"/>
  <c r="F153" i="1"/>
  <c r="F152" i="1"/>
  <c r="F151" i="1"/>
  <c r="F150" i="1"/>
  <c r="F138" i="1"/>
  <c r="F136" i="1"/>
  <c r="F132" i="1"/>
  <c r="F129" i="1"/>
  <c r="F127" i="1"/>
  <c r="F126" i="1"/>
  <c r="F124" i="1"/>
  <c r="F122" i="1"/>
  <c r="F120" i="1"/>
  <c r="F111" i="1"/>
  <c r="F109" i="1"/>
  <c r="F108" i="1"/>
  <c r="F107" i="1"/>
  <c r="F106" i="1"/>
  <c r="F105" i="1"/>
  <c r="F104" i="1"/>
  <c r="F103" i="1"/>
  <c r="F93" i="1"/>
  <c r="F92" i="1"/>
  <c r="F91" i="1"/>
  <c r="F87" i="1"/>
  <c r="F86" i="1"/>
  <c r="F84" i="1"/>
  <c r="F83" i="1"/>
  <c r="F79" i="1"/>
  <c r="F77" i="1"/>
  <c r="F74" i="1"/>
  <c r="F73" i="1"/>
  <c r="F72" i="1"/>
  <c r="F71" i="1"/>
  <c r="F70" i="1"/>
  <c r="F69" i="1"/>
  <c r="F5" i="11" l="1"/>
  <c r="F5" i="12" l="1"/>
  <c r="C9" i="12" l="1"/>
  <c r="D9" i="12"/>
  <c r="F119" i="1" l="1"/>
  <c r="F118" i="1"/>
  <c r="F112" i="1"/>
  <c r="F102" i="1"/>
  <c r="F101" i="1"/>
  <c r="F38" i="1"/>
  <c r="F39" i="1"/>
  <c r="F40" i="1"/>
  <c r="F41" i="1"/>
  <c r="F42" i="1"/>
  <c r="F43" i="1"/>
  <c r="F44" i="1"/>
  <c r="F45" i="1"/>
  <c r="F46" i="1"/>
  <c r="F47" i="1"/>
  <c r="F48" i="1"/>
  <c r="F49" i="1"/>
  <c r="F50" i="1"/>
  <c r="F51" i="1"/>
  <c r="F6" i="12" l="1"/>
  <c r="F7" i="12"/>
  <c r="F8" i="12"/>
  <c r="F9" i="12"/>
  <c r="E6" i="12"/>
  <c r="E7" i="12"/>
  <c r="E8" i="12"/>
  <c r="E9" i="12"/>
  <c r="E5" i="12"/>
  <c r="D5" i="16" l="1"/>
  <c r="F6" i="16"/>
  <c r="F37" i="1" l="1"/>
  <c r="F113" i="1"/>
  <c r="F2" i="1" l="1"/>
  <c r="E231" i="1" l="1"/>
  <c r="E230" i="1"/>
  <c r="E229" i="1"/>
  <c r="E228" i="1"/>
  <c r="E227" i="1"/>
  <c r="E226" i="1"/>
  <c r="E225" i="1"/>
  <c r="E218" i="1"/>
  <c r="E217" i="1"/>
  <c r="E216" i="1"/>
  <c r="E215" i="1"/>
  <c r="E214" i="1"/>
  <c r="E212" i="1"/>
  <c r="E211" i="1"/>
  <c r="E210" i="1"/>
  <c r="E209" i="1"/>
  <c r="E208" i="1"/>
  <c r="E207" i="1"/>
  <c r="E206" i="1"/>
  <c r="E205" i="1"/>
  <c r="E204" i="1"/>
  <c r="E203" i="1"/>
  <c r="E202" i="1"/>
  <c r="E201" i="1"/>
  <c r="E200" i="1"/>
  <c r="E199" i="1"/>
  <c r="E198" i="1"/>
  <c r="E197" i="1"/>
  <c r="E195" i="1"/>
  <c r="E194" i="1"/>
  <c r="E193" i="1"/>
  <c r="E192" i="1"/>
  <c r="E191" i="1"/>
  <c r="E190" i="1"/>
  <c r="E189" i="1"/>
  <c r="E188" i="1"/>
  <c r="E187" i="1"/>
  <c r="E186" i="1"/>
  <c r="E185" i="1"/>
  <c r="E184" i="1"/>
  <c r="E183" i="1"/>
  <c r="E182" i="1"/>
  <c r="E181" i="1"/>
  <c r="E180" i="1"/>
  <c r="E179" i="1"/>
  <c r="E178" i="1"/>
  <c r="E177" i="1"/>
  <c r="E138" i="1"/>
  <c r="E137" i="1"/>
  <c r="E136" i="1"/>
  <c r="E135" i="1"/>
  <c r="E134" i="1"/>
  <c r="E133" i="1"/>
  <c r="E132" i="1"/>
  <c r="E131" i="1"/>
  <c r="E130" i="1"/>
  <c r="E129" i="1"/>
  <c r="E128" i="1"/>
  <c r="E127" i="1"/>
  <c r="E126" i="1"/>
  <c r="E125" i="1"/>
  <c r="E124" i="1"/>
  <c r="E122" i="1"/>
  <c r="E121" i="1"/>
  <c r="E120" i="1"/>
  <c r="E119" i="1"/>
  <c r="E118" i="1"/>
  <c r="F117" i="1"/>
  <c r="E117" i="1"/>
  <c r="E113" i="1"/>
  <c r="E112" i="1"/>
  <c r="E111" i="1"/>
  <c r="E110" i="1"/>
  <c r="E109" i="1"/>
  <c r="E108" i="1"/>
  <c r="E107" i="1"/>
  <c r="E106" i="1"/>
  <c r="E105" i="1"/>
  <c r="E104" i="1"/>
  <c r="E103" i="1"/>
  <c r="E102" i="1"/>
  <c r="E101" i="1"/>
  <c r="E87" i="1"/>
  <c r="E86" i="1"/>
  <c r="E85" i="1"/>
  <c r="E84" i="1"/>
  <c r="E83" i="1"/>
  <c r="E82" i="1"/>
  <c r="E81" i="1"/>
  <c r="E80" i="1"/>
  <c r="E79" i="1"/>
  <c r="E78" i="1"/>
  <c r="E77" i="1"/>
  <c r="E76" i="1"/>
  <c r="E75" i="1"/>
  <c r="E74" i="1"/>
  <c r="E73" i="1"/>
  <c r="E72" i="1"/>
  <c r="E71" i="1"/>
  <c r="E70" i="1"/>
  <c r="E69" i="1"/>
  <c r="E68" i="1"/>
  <c r="E51" i="1"/>
  <c r="E50" i="1"/>
  <c r="E49" i="1"/>
  <c r="E48" i="1"/>
  <c r="E47" i="1"/>
  <c r="E46" i="1"/>
  <c r="E45" i="1"/>
  <c r="E44" i="1"/>
  <c r="E43" i="1"/>
  <c r="E42" i="1"/>
  <c r="E41" i="1"/>
  <c r="E40" i="1"/>
  <c r="E39" i="1"/>
  <c r="E38" i="1"/>
  <c r="F5" i="2" l="1"/>
  <c r="F23" i="11" l="1"/>
  <c r="F56" i="1" l="1"/>
  <c r="G6" i="2" l="1"/>
  <c r="G7" i="2"/>
  <c r="G8" i="2"/>
  <c r="G9" i="2"/>
  <c r="G10" i="2"/>
  <c r="G11" i="2"/>
  <c r="G12" i="2"/>
  <c r="G13" i="2"/>
  <c r="G14" i="2"/>
  <c r="G15" i="2"/>
  <c r="G16" i="2"/>
  <c r="G17" i="2"/>
  <c r="G18" i="2"/>
  <c r="G19" i="2"/>
  <c r="G5" i="2"/>
  <c r="G6" i="18" l="1"/>
  <c r="G7" i="18"/>
  <c r="G8" i="18"/>
  <c r="G9" i="18"/>
  <c r="G10" i="18"/>
  <c r="G5" i="18"/>
  <c r="F6" i="18"/>
  <c r="F7" i="18"/>
  <c r="F8" i="18"/>
  <c r="F9" i="18"/>
  <c r="F10" i="18"/>
  <c r="F5" i="18"/>
  <c r="E6" i="11"/>
  <c r="E7" i="11"/>
  <c r="E8" i="11"/>
  <c r="E9" i="11"/>
  <c r="E10" i="11"/>
  <c r="E11" i="11"/>
  <c r="E12" i="11"/>
  <c r="E13" i="11"/>
  <c r="E14" i="11"/>
  <c r="E15" i="11"/>
  <c r="E16" i="11"/>
  <c r="E17" i="11"/>
  <c r="E18" i="11"/>
  <c r="E19" i="11"/>
  <c r="E20" i="11"/>
  <c r="E21" i="11"/>
  <c r="E22" i="11"/>
  <c r="E23" i="11"/>
  <c r="E24" i="11"/>
  <c r="E25" i="11"/>
  <c r="E5" i="11"/>
  <c r="F8" i="10"/>
  <c r="F6" i="10"/>
  <c r="F7" i="10"/>
  <c r="F5" i="10"/>
  <c r="E6" i="10"/>
  <c r="E7" i="10"/>
  <c r="E8" i="10"/>
  <c r="E5" i="10"/>
  <c r="F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52" i="1"/>
  <c r="E53" i="1"/>
  <c r="E54" i="1"/>
  <c r="E55" i="1"/>
  <c r="E56" i="1"/>
  <c r="E57" i="1"/>
  <c r="E58" i="1"/>
  <c r="E59" i="1"/>
  <c r="E60" i="1"/>
  <c r="E61" i="1"/>
  <c r="E62" i="1"/>
  <c r="E63" i="1"/>
  <c r="E64" i="1"/>
  <c r="E65" i="1"/>
  <c r="E66" i="1"/>
  <c r="E67" i="1"/>
  <c r="E88" i="1"/>
  <c r="E89" i="1"/>
  <c r="E90" i="1"/>
  <c r="E91" i="1"/>
  <c r="E92" i="1"/>
  <c r="E93" i="1"/>
  <c r="E94" i="1"/>
  <c r="E95" i="1"/>
  <c r="E96" i="1"/>
  <c r="E97" i="1"/>
  <c r="E98" i="1"/>
  <c r="E99" i="1"/>
  <c r="E100" i="1"/>
  <c r="E114" i="1"/>
  <c r="E115" i="1"/>
  <c r="E116" i="1"/>
  <c r="E123"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96" i="1"/>
  <c r="E213" i="1"/>
  <c r="E219" i="1"/>
  <c r="E220" i="1"/>
  <c r="E221" i="1"/>
  <c r="E222" i="1"/>
  <c r="E223" i="1"/>
  <c r="E224" i="1"/>
  <c r="E232" i="1"/>
  <c r="E233" i="1"/>
  <c r="E234" i="1"/>
  <c r="E235" i="1"/>
  <c r="E6" i="1"/>
  <c r="F19" i="16" l="1"/>
  <c r="D5" i="3" l="1"/>
  <c r="H5" i="18" l="1"/>
  <c r="H6" i="18" l="1"/>
  <c r="H7" i="18"/>
  <c r="H8" i="18"/>
  <c r="H9" i="18"/>
  <c r="H10" i="18"/>
  <c r="G6" i="11"/>
  <c r="G7" i="11"/>
  <c r="G8" i="11"/>
  <c r="G9" i="11"/>
  <c r="G10" i="11"/>
  <c r="G11" i="11"/>
  <c r="G12" i="11"/>
  <c r="G13" i="11"/>
  <c r="G14" i="11"/>
  <c r="G15" i="11"/>
  <c r="G16" i="11"/>
  <c r="G17" i="11"/>
  <c r="G18" i="11"/>
  <c r="G19" i="11"/>
  <c r="G20" i="11"/>
  <c r="G21" i="11"/>
  <c r="G22" i="11"/>
  <c r="G23" i="11"/>
  <c r="G24" i="11"/>
  <c r="G25" i="11"/>
  <c r="G5" i="11"/>
  <c r="F6" i="11"/>
  <c r="F7" i="11"/>
  <c r="F8" i="11"/>
  <c r="F9" i="11"/>
  <c r="F10" i="11"/>
  <c r="F11" i="11"/>
  <c r="F12" i="11"/>
  <c r="F13" i="11"/>
  <c r="F14" i="11"/>
  <c r="F15" i="11"/>
  <c r="F16" i="11"/>
  <c r="F17" i="11"/>
  <c r="F18" i="11"/>
  <c r="F19" i="11"/>
  <c r="F20" i="11"/>
  <c r="F21" i="11"/>
  <c r="F22" i="11"/>
  <c r="G8" i="10"/>
  <c r="G7" i="10"/>
  <c r="G6" i="10"/>
  <c r="G5" i="10"/>
  <c r="F22" i="16" l="1"/>
  <c r="F17" i="16"/>
  <c r="F8" i="16"/>
  <c r="F7" i="16"/>
  <c r="F25" i="16"/>
  <c r="F14" i="16"/>
  <c r="F18" i="16"/>
  <c r="F27" i="16"/>
  <c r="F13" i="16"/>
  <c r="F23" i="16"/>
  <c r="F12" i="16"/>
  <c r="F11" i="16"/>
  <c r="F32" i="16"/>
  <c r="F33" i="16"/>
  <c r="F15" i="16"/>
  <c r="F28" i="16"/>
  <c r="F20" i="16"/>
  <c r="F9" i="16"/>
  <c r="F10" i="16"/>
  <c r="F26" i="16"/>
  <c r="F31" i="16"/>
  <c r="F24" i="16"/>
  <c r="F29" i="16"/>
  <c r="F21" i="16"/>
  <c r="F16" i="16"/>
  <c r="F30" i="16"/>
  <c r="E19" i="16"/>
  <c r="E22" i="16"/>
  <c r="E17" i="16"/>
  <c r="E8" i="16"/>
  <c r="E7" i="16"/>
  <c r="E25" i="16"/>
  <c r="E14" i="16"/>
  <c r="E18" i="16"/>
  <c r="E27" i="16"/>
  <c r="E13" i="16"/>
  <c r="E23" i="16"/>
  <c r="E12" i="16"/>
  <c r="E11" i="16"/>
  <c r="E32" i="16"/>
  <c r="E33" i="16"/>
  <c r="E15" i="16"/>
  <c r="E6" i="16"/>
  <c r="E28" i="16"/>
  <c r="E20" i="16"/>
  <c r="E9" i="16"/>
  <c r="E10" i="16"/>
  <c r="E26" i="16"/>
  <c r="E31" i="16"/>
  <c r="E24" i="16"/>
  <c r="E29" i="16"/>
  <c r="E21" i="16"/>
  <c r="E16" i="16"/>
  <c r="E30" i="16"/>
  <c r="C5" i="3"/>
  <c r="F5" i="3" s="1"/>
  <c r="F6" i="2"/>
  <c r="F7" i="2"/>
  <c r="F8" i="2"/>
  <c r="F9" i="2"/>
  <c r="F10" i="2"/>
  <c r="F11" i="2"/>
  <c r="F12" i="2"/>
  <c r="F13" i="2"/>
  <c r="F14" i="2"/>
  <c r="F15" i="2"/>
  <c r="F16" i="2"/>
  <c r="F17" i="2"/>
  <c r="F18" i="2"/>
  <c r="F19" i="2"/>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52" i="1"/>
  <c r="F53" i="1"/>
  <c r="F54" i="1"/>
  <c r="F55" i="1"/>
  <c r="F57" i="1"/>
  <c r="F58" i="1"/>
  <c r="F59" i="1"/>
  <c r="F60" i="1"/>
  <c r="F61" i="1"/>
  <c r="F62" i="1"/>
  <c r="F63" i="1"/>
  <c r="F64" i="1"/>
  <c r="F65" i="1"/>
  <c r="F66" i="1"/>
  <c r="F67" i="1"/>
  <c r="F88" i="1"/>
  <c r="F89" i="1"/>
  <c r="F90" i="1"/>
  <c r="F94" i="1"/>
  <c r="F95" i="1"/>
  <c r="F96" i="1"/>
  <c r="F97" i="1"/>
  <c r="F98" i="1"/>
  <c r="F99" i="1"/>
  <c r="F100" i="1"/>
  <c r="F114" i="1"/>
  <c r="F115" i="1"/>
  <c r="F116" i="1"/>
  <c r="F123" i="1"/>
  <c r="F139" i="1"/>
  <c r="F140" i="1"/>
  <c r="F141" i="1"/>
  <c r="F142" i="1"/>
  <c r="F143" i="1"/>
  <c r="F144" i="1"/>
  <c r="F145" i="1"/>
  <c r="F146" i="1"/>
  <c r="F147" i="1"/>
  <c r="F148" i="1"/>
  <c r="F149" i="1"/>
  <c r="F160" i="1"/>
  <c r="F161" i="1"/>
  <c r="F162" i="1"/>
  <c r="F163" i="1"/>
  <c r="F164" i="1"/>
  <c r="F165" i="1"/>
  <c r="F166" i="1"/>
  <c r="F167" i="1"/>
  <c r="F168" i="1"/>
  <c r="F169" i="1"/>
  <c r="F170" i="1"/>
  <c r="F171" i="1"/>
  <c r="F172" i="1"/>
  <c r="F173" i="1"/>
  <c r="F174" i="1"/>
  <c r="F175" i="1"/>
  <c r="F176" i="1"/>
  <c r="F196" i="1"/>
  <c r="F213" i="1"/>
  <c r="F219" i="1"/>
  <c r="F220" i="1"/>
  <c r="F221" i="1"/>
  <c r="F222" i="1"/>
  <c r="F223" i="1"/>
  <c r="F224" i="1"/>
  <c r="F232" i="1"/>
  <c r="F233" i="1"/>
  <c r="F234" i="1"/>
  <c r="F235" i="1"/>
  <c r="F8" i="1"/>
  <c r="F7" i="1"/>
  <c r="F3" i="1"/>
  <c r="F4" i="1"/>
  <c r="E3" i="1"/>
  <c r="E4" i="1"/>
  <c r="E2" i="1"/>
  <c r="E5" i="3" l="1"/>
  <c r="G5" i="3"/>
  <c r="C10" i="3" l="1"/>
  <c r="D10" i="3"/>
  <c r="G10" i="3" s="1"/>
  <c r="C9" i="3"/>
  <c r="D9" i="3"/>
  <c r="G9" i="3" s="1"/>
  <c r="C8" i="3"/>
  <c r="D8" i="3"/>
  <c r="C7" i="3"/>
  <c r="D7" i="3"/>
  <c r="G7" i="3" s="1"/>
  <c r="C6" i="3"/>
  <c r="D6" i="3"/>
  <c r="G8" i="3" l="1"/>
  <c r="F8" i="3"/>
  <c r="F6" i="3"/>
  <c r="E6" i="3"/>
  <c r="G6" i="3"/>
  <c r="F9" i="3"/>
  <c r="E9" i="3"/>
  <c r="E8" i="3"/>
  <c r="F7" i="3"/>
  <c r="E7" i="3"/>
  <c r="E10" i="3"/>
  <c r="F10" i="3"/>
  <c r="C5" i="16"/>
  <c r="F5" i="16" s="1"/>
  <c r="E5" i="16" l="1"/>
</calcChain>
</file>

<file path=xl/sharedStrings.xml><?xml version="1.0" encoding="utf-8"?>
<sst xmlns="http://schemas.openxmlformats.org/spreadsheetml/2006/main" count="394" uniqueCount="316">
  <si>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</si>
  <si>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</si>
  <si>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</si>
  <si>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</si>
  <si>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</si>
  <si>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</si>
  <si>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</si>
  <si>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</si>
  <si>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</si>
  <si>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</si>
  <si>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</si>
  <si>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</si>
  <si>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</si>
  <si>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</si>
  <si>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</si>
  <si>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</si>
  <si>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</si>
  <si>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</si>
  <si>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</si>
  <si>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</si>
  <si>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</si>
  <si>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</si>
  <si>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</si>
  <si>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</si>
  <si>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</si>
  <si>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</si>
  <si>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</si>
  <si>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</si>
  <si>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</si>
  <si>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</si>
  <si>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</si>
  <si>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</si>
  <si>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</si>
  <si>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</si>
  <si>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</si>
  <si>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</si>
  <si>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</si>
  <si>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</si>
  <si>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</si>
  <si>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</si>
  <si>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</si>
  <si>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</si>
  <si>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</si>
  <si>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</si>
  <si>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</si>
  <si>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</si>
  <si>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</si>
  <si>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</si>
  <si>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</si>
  <si>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</si>
  <si>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</si>
  <si>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</si>
  <si>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</si>
  <si>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</si>
  <si>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</si>
  <si>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</si>
  <si>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</si>
  <si>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</si>
  <si>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</si>
  <si>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</si>
  <si>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</si>
  <si>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</si>
  <si>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</si>
  <si>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</si>
  <si>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</si>
  <si>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</si>
  <si>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</si>
  <si>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</si>
  <si>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</si>
  <si>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</si>
  <si>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</si>
  <si>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</si>
  <si>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</si>
  <si>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</si>
  <si>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</si>
  <si>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</si>
  <si>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</si>
  <si>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</si>
  <si>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</si>
  <si>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</si>
  <si>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</si>
  <si>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</si>
  <si>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</si>
  <si>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</si>
  <si>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</si>
  <si>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</si>
  <si>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</si>
  <si>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</si>
  <si>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</si>
  <si>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</si>
  <si>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</si>
  <si>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</si>
  <si>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</si>
  <si>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</si>
  <si>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</si>
  <si>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</si>
  <si>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</si>
  <si>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</si>
  <si>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</si>
  <si>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</si>
  <si>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</si>
  <si>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</si>
  <si>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</si>
  <si>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</si>
  <si>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</si>
  <si>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</si>
  <si>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</si>
  <si>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</si>
  <si>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</si>
  <si>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</si>
  <si>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</si>
  <si>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</si>
  <si>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</si>
  <si>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</si>
  <si>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</si>
  <si>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</si>
  <si>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</si>
  <si>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</si>
  <si>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</si>
  <si>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</si>
  <si>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</si>
  <si>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</si>
  <si>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</si>
  <si>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</si>
  <si>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</si>
  <si>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</si>
  <si>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</si>
  <si>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</si>
  <si>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</si>
  <si>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</si>
  <si>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</si>
  <si>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</si>
  <si>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</si>
  <si>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</si>
  <si>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</si>
  <si>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</si>
  <si>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</si>
  <si>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</si>
  <si>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</si>
  <si>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</si>
  <si>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</si>
  <si>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</si>
  <si>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</si>
  <si>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</si>
  <si>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</si>
  <si>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</si>
  <si>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</si>
  <si>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</si>
  <si>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</si>
  <si>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</si>
  <si>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</si>
  <si>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</si>
  <si>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</si>
  <si>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</si>
  <si>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</si>
  <si>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</si>
  <si>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</si>
  <si>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</si>
  <si>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</si>
  <si>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</si>
  <si>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</si>
  <si>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</si>
  <si>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</si>
  <si>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</si>
  <si>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</si>
  <si>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</si>
  <si>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</si>
  <si>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</si>
  <si>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</si>
  <si>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</si>
  <si>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</si>
  <si>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</si>
  <si>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</si>
  <si>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</si>
  <si>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</si>
  <si>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</si>
  <si>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</si>
  <si>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</si>
  <si>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</si>
  <si>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</si>
  <si>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</si>
  <si>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</si>
  <si>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</si>
  <si>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</si>
  <si>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</si>
  <si>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</si>
  <si>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</si>
  <si>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</si>
  <si>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</si>
  <si>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</si>
  <si>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</si>
  <si>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</si>
  <si>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</si>
  <si>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</si>
  <si>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</si>
  <si>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</si>
  <si>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</si>
  <si>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</si>
  <si>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</si>
  <si>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</si>
  <si>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</si>
  <si>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</si>
  <si>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</si>
  <si>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</si>
  <si>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</si>
  <si>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</si>
  <si>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</si>
  <si>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</si>
  <si>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</si>
  <si>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</si>
  <si>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</si>
  <si>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</si>
  <si>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</si>
  <si>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</si>
  <si>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</si>
  <si>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</si>
  <si>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</si>
  <si>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</si>
  <si>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</si>
  <si>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</si>
  <si>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</si>
  <si>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</si>
  <si>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</si>
  <si>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</si>
  <si>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</si>
  <si>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</si>
  <si>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</si>
  <si>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</si>
  <si>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</si>
  <si>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</si>
  <si>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</si>
  <si>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</si>
  <si>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</si>
  <si>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</si>
  <si>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</si>
  <si>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</si>
  <si>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</si>
  <si>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</si>
  <si>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</si>
  <si>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</si>
  <si>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</si>
  <si>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</si>
  <si>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</si>
  <si>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</si>
  <si>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</si>
  <si>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</si>
  <si>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</si>
  <si>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</si>
  <si>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</si>
  <si>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</si>
  <si>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</si>
  <si>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</si>
  <si>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</si>
  <si>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</si>
  <si>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</si>
  <si>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</si>
  <si>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</si>
  <si>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</si>
  <si>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</si>
  <si>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</si>
  <si>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საქართველო (არარეზიდენტი)</t>
  </si>
  <si>
    <t>კატეგორია</t>
  </si>
  <si>
    <t>ასაკი</t>
  </si>
  <si>
    <t>15-30</t>
  </si>
  <si>
    <t>31-50</t>
  </si>
  <si>
    <t>51-70</t>
  </si>
  <si>
    <t>71+</t>
  </si>
  <si>
    <t>სქესი</t>
  </si>
  <si>
    <t>კაცი</t>
  </si>
  <si>
    <t>ქალი</t>
  </si>
  <si>
    <t>სარფი</t>
  </si>
  <si>
    <t>თბილისის აეროპორტი</t>
  </si>
  <si>
    <t>ყაზბეგი</t>
  </si>
  <si>
    <t>სადახლო</t>
  </si>
  <si>
    <t>ქუთაისის აეროპორტი</t>
  </si>
  <si>
    <t>ბათუმის აეროპორტი</t>
  </si>
  <si>
    <t>წითელი ხიდი</t>
  </si>
  <si>
    <t>კარწახი</t>
  </si>
  <si>
    <t>ნინოწმინდა</t>
  </si>
  <si>
    <t>ვალე</t>
  </si>
  <si>
    <t>გუგუთი</t>
  </si>
  <si>
    <t>ცოდნა</t>
  </si>
  <si>
    <t>სადახლოს რკინიგზა</t>
  </si>
  <si>
    <t>ფოთის პორტი</t>
  </si>
  <si>
    <t>ბათუმის პორტი</t>
  </si>
  <si>
    <t>ყულევის პორტი</t>
  </si>
  <si>
    <t>გარდაბნის რკინიგზა</t>
  </si>
  <si>
    <t>კარწახის რკინიგზა</t>
  </si>
  <si>
    <t>ახკერპი</t>
  </si>
  <si>
    <t>ვახტანგისი</t>
  </si>
  <si>
    <t>სამთაწყარო</t>
  </si>
  <si>
    <t>ევროკავშირის ქვეყნები (გაერთიანებული სამეფოს გათვალისწინებით)</t>
  </si>
  <si>
    <t>პირველი კვარტალი</t>
  </si>
  <si>
    <t>ცვლილება 2023/2024</t>
  </si>
  <si>
    <t>ცვლილება  2023/2024 %</t>
  </si>
  <si>
    <t>2023:                                      I- II კვარტალი</t>
  </si>
  <si>
    <t>2024:                                         I- II კვარტალი</t>
  </si>
  <si>
    <t>ცვლილება             2023/2024</t>
  </si>
  <si>
    <t>ცვლილება            2023/2024 %</t>
  </si>
  <si>
    <t>2023:                                    I- II კვარტალი</t>
  </si>
  <si>
    <t>2024:                                     I- II კვარტალი</t>
  </si>
  <si>
    <t>2023:                                       I- II კვარტალი</t>
  </si>
  <si>
    <t>2023:                                              I- II კვარტალი</t>
  </si>
  <si>
    <t>2024:                                             I- II კვარტალი</t>
  </si>
  <si>
    <t>ცვლილება                 2023/2024</t>
  </si>
  <si>
    <t>ცვლილება                 2023/2024 %</t>
  </si>
  <si>
    <t>2023:                                             I- II კვარტალი</t>
  </si>
  <si>
    <t>ცვლილება                       2023/ 2024</t>
  </si>
  <si>
    <t>ცვლილება              2023/2024 %</t>
  </si>
  <si>
    <t>2023:                                         I- II კვარტალი</t>
  </si>
  <si>
    <t>2024:                                           I- II კვარტალი</t>
  </si>
  <si>
    <t>ცვლილება             2023/2024 %</t>
  </si>
  <si>
    <t>ცვლილება               2023/2024</t>
  </si>
  <si>
    <t>2024:                                      I- II კვარტალი</t>
  </si>
  <si>
    <t>2024:                                          I- II კვარტალი</t>
  </si>
  <si>
    <t>ცვლილება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</si>
</sst>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0"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1">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6" fillId="4" borderId="12" applyNumberFormat="0" applyAlignment="0" applyProtection="0"/>
    <xf numFmtId="0" fontId="17" fillId="5" borderId="0" applyNumberFormat="0" applyBorder="0" applyAlignment="0" applyProtection="0"/>
    <xf numFmtId="0" fontId="17" fillId="6" borderId="0" applyNumberFormat="0" applyBorder="0" applyAlignment="0" applyProtection="0"/>
    <xf numFmtId="0" fontId="2" fillId="7" borderId="0" applyNumberFormat="0" applyBorder="0" applyAlignment="0" applyProtection="0"/>
  </cellStyleXfs>
  <cellXfs count="170">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0" xfId="0" applyNumberFormat="1" applyFont="1" applyFill="1" applyBorder="1" applyAlignment="1">
      <alignment wrapText="1"/>
    </xf>
    <xf numFmtId="0" fontId="14"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2" fillId="0" borderId="9" xfId="2" applyNumberFormat="1" applyFont="1" applyFill="1" applyBorder="1" applyAlignment="1">
      <alignment horizontal="center"/>
    </xf>
    <xf numFmtId="0" fontId="9" fillId="0" borderId="0" xfId="0" applyFont="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3" fillId="0" borderId="1" xfId="2" applyNumberFormat="1" applyFont="1" applyBorder="1" applyAlignment="1">
      <alignment horizontal="center" vertical="center"/>
    </xf>
    <xf numFmtId="3" fontId="13" fillId="0" borderId="1" xfId="4" applyNumberFormat="1" applyFont="1" applyBorder="1" applyAlignment="1">
      <alignment horizontal="center" vertical="center"/>
    </xf>
    <xf numFmtId="3" fontId="13" fillId="0" borderId="4" xfId="2" applyNumberFormat="1" applyFont="1" applyBorder="1" applyAlignment="1">
      <alignment horizontal="center" vertical="center"/>
    </xf>
    <xf numFmtId="3" fontId="13"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19" xfId="3" applyNumberFormat="1" applyFont="1" applyFill="1" applyBorder="1" applyAlignment="1">
      <alignment horizontal="center" vertical="center"/>
    </xf>
    <xf numFmtId="165" fontId="9" fillId="0" borderId="20" xfId="3" applyNumberFormat="1" applyFont="1" applyFill="1" applyBorder="1" applyAlignment="1">
      <alignment horizontal="center" vertical="center"/>
    </xf>
    <xf numFmtId="3" fontId="13" fillId="0" borderId="2" xfId="2" applyNumberFormat="1" applyFont="1" applyBorder="1" applyAlignment="1">
      <alignment horizontal="center" vertical="center"/>
    </xf>
    <xf numFmtId="3" fontId="13" fillId="0" borderId="3" xfId="2"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0" fillId="0" borderId="0" xfId="0" applyFont="1">
      <alignment vertical="center"/>
    </xf>
    <xf numFmtId="0" fontId="13" fillId="0" borderId="23" xfId="2" applyFont="1" applyBorder="1" applyAlignment="1">
      <alignment horizontal="center" vertical="center"/>
    </xf>
    <xf numFmtId="3" fontId="15" fillId="2" borderId="24" xfId="0" applyNumberFormat="1" applyFont="1" applyFill="1" applyBorder="1" applyAlignment="1">
      <alignment horizontal="center" vertical="center"/>
    </xf>
    <xf numFmtId="3" fontId="13" fillId="0" borderId="0" xfId="2" applyNumberFormat="1" applyFont="1" applyBorder="1" applyAlignment="1">
      <alignment horizontal="center" vertical="center"/>
    </xf>
    <xf numFmtId="0" fontId="13" fillId="0" borderId="0" xfId="2" applyFont="1" applyBorder="1" applyAlignment="1">
      <alignment horizontal="center" vertical="center"/>
    </xf>
    <xf numFmtId="0" fontId="17" fillId="8" borderId="21" xfId="7" applyNumberFormat="1" applyFill="1" applyBorder="1" applyAlignment="1">
      <alignment horizontal="center" vertical="center" wrapText="1"/>
    </xf>
    <xf numFmtId="0" fontId="24" fillId="8" borderId="22" xfId="7" applyNumberFormat="1" applyFont="1" applyFill="1" applyBorder="1" applyAlignment="1">
      <alignment horizontal="center" vertical="center" wrapText="1"/>
    </xf>
    <xf numFmtId="0" fontId="24" fillId="8" borderId="25" xfId="7" applyNumberFormat="1" applyFont="1" applyFill="1" applyBorder="1" applyAlignment="1">
      <alignment horizontal="center" vertical="center" wrapText="1"/>
    </xf>
    <xf numFmtId="0" fontId="24" fillId="8" borderId="8" xfId="7" applyNumberFormat="1" applyFont="1" applyFill="1" applyBorder="1" applyAlignment="1">
      <alignment horizontal="center" vertical="center" wrapText="1"/>
    </xf>
    <xf numFmtId="0" fontId="24" fillId="8" borderId="7" xfId="7" applyNumberFormat="1" applyFont="1" applyFill="1" applyBorder="1" applyAlignment="1">
      <alignment horizontal="center" vertical="center" wrapText="1"/>
    </xf>
    <xf numFmtId="0" fontId="23" fillId="9" borderId="13" xfId="6" applyNumberFormat="1" applyFont="1" applyFill="1" applyBorder="1" applyAlignment="1">
      <alignment horizontal="center" vertical="center"/>
    </xf>
    <xf numFmtId="3" fontId="23" fillId="9" borderId="12" xfId="6" applyNumberFormat="1" applyFont="1" applyFill="1" applyBorder="1" applyAlignment="1">
      <alignment horizontal="center" vertical="center"/>
    </xf>
    <xf numFmtId="3" fontId="23" fillId="9" borderId="24" xfId="6" applyNumberFormat="1" applyFont="1" applyFill="1" applyBorder="1" applyAlignment="1">
      <alignment horizontal="center" vertical="center"/>
    </xf>
    <xf numFmtId="3" fontId="17" fillId="10" borderId="24" xfId="8" applyNumberFormat="1" applyFill="1" applyBorder="1" applyAlignment="1">
      <alignment horizontal="center" vertical="center" wrapText="1"/>
    </xf>
    <xf numFmtId="3" fontId="23" fillId="10" borderId="24" xfId="6" applyNumberFormat="1" applyFont="1" applyFill="1" applyBorder="1" applyAlignment="1">
      <alignment horizontal="center" vertical="center"/>
    </xf>
    <xf numFmtId="0" fontId="1" fillId="11" borderId="24" xfId="9" applyNumberFormat="1" applyFont="1" applyFill="1" applyBorder="1" applyAlignment="1">
      <alignment horizontal="center" vertical="center"/>
    </xf>
    <xf numFmtId="3" fontId="1" fillId="11" borderId="24" xfId="9" applyNumberFormat="1" applyFont="1" applyFill="1" applyBorder="1" applyAlignment="1">
      <alignment horizontal="center" vertical="center"/>
    </xf>
    <xf numFmtId="3" fontId="25" fillId="10" borderId="24" xfId="0" applyNumberFormat="1" applyFont="1" applyFill="1" applyBorder="1" applyAlignment="1">
      <alignment horizontal="center" vertical="center"/>
    </xf>
    <xf numFmtId="3" fontId="26" fillId="11" borderId="24" xfId="9" applyNumberFormat="1" applyFont="1" applyFill="1" applyBorder="1" applyAlignment="1">
      <alignment horizontal="center" vertical="center"/>
    </xf>
    <xf numFmtId="3" fontId="17" fillId="10" borderId="24" xfId="8" applyNumberFormat="1" applyFill="1" applyBorder="1" applyAlignment="1">
      <alignment horizontal="center" vertical="center"/>
    </xf>
    <xf numFmtId="3" fontId="26" fillId="11" borderId="24" xfId="0" applyNumberFormat="1" applyFont="1" applyFill="1" applyBorder="1" applyAlignment="1">
      <alignment horizontal="center" vertical="center"/>
    </xf>
    <xf numFmtId="3" fontId="24" fillId="8" borderId="24" xfId="7" applyNumberFormat="1" applyFont="1" applyFill="1" applyBorder="1" applyAlignment="1">
      <alignment horizontal="center" vertical="center" wrapText="1"/>
    </xf>
    <xf numFmtId="3" fontId="24" fillId="12" borderId="24" xfId="7" applyNumberFormat="1" applyFont="1" applyFill="1" applyBorder="1" applyAlignment="1">
      <alignment horizontal="center" vertical="center" wrapText="1"/>
    </xf>
    <xf numFmtId="3" fontId="27" fillId="0" borderId="24" xfId="2" applyNumberFormat="1" applyFont="1" applyBorder="1" applyAlignment="1">
      <alignment horizontal="left" vertical="center" wrapText="1"/>
    </xf>
    <xf numFmtId="0" fontId="29" fillId="0" borderId="24" xfId="0" applyFont="1" applyBorder="1" applyAlignment="1">
      <alignment horizontal="left" vertical="top" wrapText="1"/>
    </xf>
    <xf numFmtId="3" fontId="13" fillId="0" borderId="24" xfId="2" applyNumberFormat="1" applyFont="1" applyBorder="1" applyAlignment="1">
      <alignment horizontal="center" vertical="center"/>
    </xf>
    <xf numFmtId="0" fontId="28" fillId="0" borderId="24" xfId="0" applyFont="1" applyBorder="1" applyAlignment="1">
      <alignment vertical="center" wrapText="1"/>
    </xf>
    <xf numFmtId="3" fontId="27" fillId="0" borderId="24" xfId="2" applyNumberFormat="1" applyFont="1" applyBorder="1" applyAlignment="1">
      <alignment horizontal="left" vertical="center"/>
    </xf>
    <xf numFmtId="0" fontId="29" fillId="0" borderId="24" xfId="0" applyFont="1" applyBorder="1" applyAlignment="1">
      <alignment horizontal="justify" vertical="center"/>
    </xf>
    <xf numFmtId="0" fontId="29" fillId="0" borderId="24" xfId="0" applyFont="1" applyBorder="1">
      <alignment vertical="center"/>
    </xf>
    <xf numFmtId="165"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13" fillId="0" borderId="26" xfId="4" applyNumberFormat="1" applyFont="1" applyBorder="1" applyAlignment="1">
      <alignment horizontal="center" vertical="center"/>
    </xf>
    <xf numFmtId="165" fontId="13" fillId="0" borderId="5" xfId="3" applyNumberFormat="1" applyFont="1" applyBorder="1" applyAlignment="1">
      <alignment horizontal="center" vertical="center"/>
    </xf>
    <xf numFmtId="165" fontId="13" fillId="0" borderId="6" xfId="3" applyNumberFormat="1" applyFont="1" applyBorder="1" applyAlignment="1">
      <alignment horizontal="center" vertical="center"/>
    </xf>
    <xf numFmtId="165" fontId="9" fillId="0" borderId="5"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24" fillId="8" borderId="31" xfId="7" applyNumberFormat="1" applyFont="1" applyFill="1" applyBorder="1" applyAlignment="1">
      <alignment horizontal="center" vertical="center" wrapText="1"/>
    </xf>
    <xf numFmtId="3" fontId="13" fillId="0" borderId="36" xfId="2" applyNumberFormat="1" applyFont="1" applyBorder="1" applyAlignment="1">
      <alignment horizontal="center" vertical="center"/>
    </xf>
    <xf numFmtId="0" fontId="24" fillId="12" borderId="40" xfId="7" applyNumberFormat="1" applyFont="1" applyFill="1" applyBorder="1" applyAlignment="1">
      <alignment horizontal="center" vertical="center" wrapText="1"/>
    </xf>
    <xf numFmtId="3" fontId="23" fillId="9" borderId="40" xfId="6" applyNumberFormat="1" applyFont="1" applyFill="1" applyBorder="1" applyAlignment="1">
      <alignment horizontal="center" vertical="center" wrapText="1"/>
    </xf>
    <xf numFmtId="3" fontId="17" fillId="10" borderId="40" xfId="8" applyNumberFormat="1" applyFill="1" applyBorder="1" applyAlignment="1">
      <alignment horizontal="center" vertical="center" wrapText="1"/>
    </xf>
    <xf numFmtId="0" fontId="1" fillId="11" borderId="40" xfId="9" applyNumberFormat="1" applyFont="1" applyFill="1" applyBorder="1" applyAlignment="1">
      <alignment horizontal="center" vertical="center"/>
    </xf>
    <xf numFmtId="0" fontId="9" fillId="0" borderId="4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1" fontId="9" fillId="3" borderId="40"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9" fillId="0" borderId="40" xfId="0" applyNumberFormat="1" applyFont="1" applyFill="1" applyBorder="1" applyAlignment="1" applyProtection="1">
      <alignment horizontal="center" vertical="center" wrapText="1"/>
      <protection locked="0"/>
    </xf>
    <xf numFmtId="0" fontId="17" fillId="10" borderId="40" xfId="8" applyNumberFormat="1" applyFill="1" applyBorder="1" applyAlignment="1">
      <alignment horizontal="center" vertical="center"/>
    </xf>
    <xf numFmtId="1"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xf>
    <xf numFmtId="165" fontId="24" fillId="8" borderId="32" xfId="3" applyNumberFormat="1" applyFont="1" applyFill="1" applyBorder="1" applyAlignment="1">
      <alignment horizontal="center" vertical="center" wrapText="1"/>
    </xf>
    <xf numFmtId="3" fontId="9" fillId="0" borderId="0" xfId="0" applyNumberFormat="1" applyFont="1" applyAlignment="1">
      <alignment horizontal="center" vertical="center"/>
    </xf>
    <xf numFmtId="0" fontId="24" fillId="8" borderId="43" xfId="7" applyNumberFormat="1" applyFont="1" applyFill="1" applyBorder="1" applyAlignment="1">
      <alignment horizontal="center" vertical="center" wrapText="1"/>
    </xf>
    <xf numFmtId="0" fontId="14" fillId="0" borderId="0" xfId="0" applyNumberFormat="1" applyFont="1" applyFill="1" applyAlignment="1">
      <alignment horizontal="center"/>
    </xf>
    <xf numFmtId="0" fontId="24" fillId="8" borderId="44" xfId="7" applyNumberFormat="1" applyFont="1" applyFill="1" applyBorder="1" applyAlignment="1">
      <alignment horizontal="center" vertical="center" wrapText="1"/>
    </xf>
    <xf numFmtId="0" fontId="24" fillId="8" borderId="45" xfId="7" applyNumberFormat="1" applyFont="1" applyFill="1" applyBorder="1" applyAlignment="1">
      <alignment horizontal="center" vertical="center" wrapText="1"/>
    </xf>
    <xf numFmtId="0" fontId="24" fillId="8" borderId="46" xfId="7" applyNumberFormat="1" applyFont="1" applyFill="1" applyBorder="1" applyAlignment="1">
      <alignment horizontal="center" vertical="center" wrapText="1"/>
    </xf>
    <xf numFmtId="3" fontId="27" fillId="0" borderId="2" xfId="4" applyNumberFormat="1" applyFont="1" applyBorder="1" applyAlignment="1">
      <alignment horizontal="left" vertical="center"/>
    </xf>
    <xf numFmtId="3" fontId="27" fillId="0" borderId="2" xfId="4" applyNumberFormat="1" applyFont="1" applyBorder="1" applyAlignment="1">
      <alignment horizontal="left" vertical="center" wrapText="1"/>
    </xf>
    <xf numFmtId="3" fontId="13" fillId="0" borderId="2" xfId="4" applyNumberFormat="1" applyFont="1" applyBorder="1" applyAlignment="1">
      <alignment horizontal="center" vertical="center"/>
    </xf>
    <xf numFmtId="3" fontId="27" fillId="0" borderId="3" xfId="4" applyNumberFormat="1" applyFont="1" applyBorder="1" applyAlignment="1">
      <alignment horizontal="left" vertical="center"/>
    </xf>
    <xf numFmtId="3" fontId="10" fillId="0" borderId="47"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0" fontId="24" fillId="8" borderId="40" xfId="7" applyNumberFormat="1" applyFont="1" applyFill="1" applyBorder="1" applyAlignment="1">
      <alignment horizontal="left" vertical="center" wrapText="1"/>
    </xf>
    <xf numFmtId="3" fontId="23" fillId="9" borderId="40" xfId="6" applyNumberFormat="1" applyFont="1" applyFill="1" applyBorder="1" applyAlignment="1">
      <alignment horizontal="left" vertical="center" wrapText="1"/>
    </xf>
    <xf numFmtId="0" fontId="0" fillId="0" borderId="0" xfId="0" applyFill="1">
      <alignment vertical="center"/>
    </xf>
    <xf numFmtId="0" fontId="11" fillId="0" borderId="0" xfId="0" applyFont="1" applyFill="1">
      <alignment vertical="center"/>
    </xf>
    <xf numFmtId="3" fontId="13" fillId="0" borderId="1" xfId="4" applyNumberFormat="1" applyFont="1" applyFill="1" applyBorder="1" applyAlignment="1">
      <alignment horizontal="center" vertical="center"/>
    </xf>
    <xf numFmtId="165" fontId="13" fillId="0" borderId="0" xfId="3" applyNumberFormat="1" applyFont="1" applyFill="1" applyBorder="1" applyAlignment="1">
      <alignment horizontal="center" vertical="center"/>
    </xf>
    <xf numFmtId="165" fontId="0" fillId="0" borderId="0" xfId="3" applyNumberFormat="1" applyFont="1" applyFill="1">
      <alignment vertical="center"/>
    </xf>
    <xf numFmtId="0" fontId="13" fillId="0" borderId="10" xfId="2" applyFont="1" applyFill="1" applyBorder="1" applyAlignment="1">
      <alignment horizontal="center" vertical="center"/>
    </xf>
    <xf numFmtId="165" fontId="13" fillId="0" borderId="5" xfId="3" applyNumberFormat="1" applyFont="1" applyFill="1" applyBorder="1" applyAlignment="1">
      <alignment horizontal="center" vertical="center"/>
    </xf>
    <xf numFmtId="165" fontId="0" fillId="0" borderId="0" xfId="3" applyNumberFormat="1" applyFont="1">
      <alignment vertical="center"/>
    </xf>
    <xf numFmtId="3" fontId="11" fillId="0" borderId="0" xfId="0" applyNumberFormat="1" applyFont="1">
      <alignment vertical="center"/>
    </xf>
    <xf numFmtId="165" fontId="0" fillId="0" borderId="0" xfId="3" applyNumberFormat="1" applyFont="1" applyAlignment="1">
      <alignment vertical="center"/>
    </xf>
    <xf numFmtId="165" fontId="24" fillId="8" borderId="49" xfId="3" applyNumberFormat="1" applyFont="1" applyFill="1" applyBorder="1" applyAlignment="1">
      <alignment horizontal="center" vertical="center" wrapText="1"/>
    </xf>
    <xf numFmtId="165" fontId="24" fillId="12" borderId="49" xfId="3" applyNumberFormat="1" applyFont="1" applyFill="1" applyBorder="1" applyAlignment="1">
      <alignment horizontal="center" vertical="center" wrapText="1"/>
    </xf>
    <xf numFmtId="165" fontId="23" fillId="9" borderId="49" xfId="3" applyNumberFormat="1" applyFont="1" applyFill="1" applyBorder="1" applyAlignment="1">
      <alignment horizontal="center" vertical="center"/>
    </xf>
    <xf numFmtId="165" fontId="23" fillId="10" borderId="49" xfId="3" applyNumberFormat="1" applyFont="1" applyFill="1" applyBorder="1" applyAlignment="1">
      <alignment horizontal="center" vertical="center"/>
    </xf>
    <xf numFmtId="165" fontId="1" fillId="11" borderId="49" xfId="3" applyNumberFormat="1" applyFont="1" applyFill="1" applyBorder="1" applyAlignment="1">
      <alignment horizontal="center" vertical="center"/>
    </xf>
    <xf numFmtId="165" fontId="15" fillId="2" borderId="49" xfId="3" applyNumberFormat="1" applyFont="1" applyFill="1" applyBorder="1" applyAlignment="1">
      <alignment horizontal="center" vertical="center"/>
    </xf>
    <xf numFmtId="165" fontId="25" fillId="10" borderId="49" xfId="3" applyNumberFormat="1" applyFont="1" applyFill="1" applyBorder="1" applyAlignment="1">
      <alignment horizontal="center" vertical="center"/>
    </xf>
    <xf numFmtId="165" fontId="15" fillId="2" borderId="50" xfId="3" applyNumberFormat="1" applyFont="1" applyFill="1" applyBorder="1" applyAlignment="1">
      <alignment horizontal="center" vertical="center"/>
    </xf>
    <xf numFmtId="165" fontId="13" fillId="0" borderId="6" xfId="3" applyNumberFormat="1" applyFont="1" applyFill="1" applyBorder="1" applyAlignment="1">
      <alignment horizontal="center" vertical="center"/>
    </xf>
    <xf numFmtId="165" fontId="23" fillId="9" borderId="12" xfId="3" applyNumberFormat="1" applyFont="1" applyFill="1" applyBorder="1" applyAlignment="1">
      <alignment horizontal="center" vertical="center"/>
    </xf>
    <xf numFmtId="165" fontId="10" fillId="0" borderId="1" xfId="3" applyNumberFormat="1" applyFont="1" applyFill="1" applyBorder="1" applyAlignment="1">
      <alignment horizontal="center" vertical="center"/>
    </xf>
    <xf numFmtId="165" fontId="10" fillId="0" borderId="4" xfId="3" applyNumberFormat="1" applyFont="1" applyFill="1" applyBorder="1" applyAlignment="1">
      <alignment horizontal="center" vertical="center"/>
    </xf>
    <xf numFmtId="165" fontId="23" fillId="9" borderId="30" xfId="3" applyNumberFormat="1" applyFont="1" applyFill="1" applyBorder="1" applyAlignment="1">
      <alignment horizontal="center" vertical="center"/>
    </xf>
    <xf numFmtId="165" fontId="10" fillId="0" borderId="5" xfId="3" applyNumberFormat="1" applyFont="1" applyFill="1" applyBorder="1" applyAlignment="1">
      <alignment horizontal="center" vertical="center"/>
    </xf>
    <xf numFmtId="165" fontId="10" fillId="0" borderId="6" xfId="3"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1" fontId="9" fillId="0" borderId="40" xfId="0" applyNumberFormat="1" applyFont="1" applyFill="1" applyBorder="1" applyAlignment="1" applyProtection="1">
      <alignment horizontal="center" vertical="center" wrapText="1"/>
      <protection locked="0"/>
    </xf>
    <xf numFmtId="3" fontId="15" fillId="0" borderId="24" xfId="0" applyNumberFormat="1" applyFont="1" applyFill="1" applyBorder="1" applyAlignment="1">
      <alignment horizontal="center" vertical="center"/>
    </xf>
    <xf numFmtId="165" fontId="15" fillId="0" borderId="49" xfId="3"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0" xfId="3" applyNumberFormat="1" applyFont="1" applyFill="1" applyAlignment="1">
      <alignment horizontal="center" vertical="center"/>
    </xf>
    <xf numFmtId="3" fontId="13" fillId="0" borderId="3" xfId="2" applyNumberFormat="1" applyFont="1" applyFill="1" applyBorder="1" applyAlignment="1">
      <alignment horizontal="center" vertical="center"/>
    </xf>
    <xf numFmtId="3" fontId="13" fillId="0" borderId="1" xfId="4" applyNumberFormat="1" applyFont="1" applyFill="1" applyBorder="1" applyAlignment="1">
      <alignment horizontal="center" vertical="center" wrapText="1"/>
    </xf>
    <xf numFmtId="165" fontId="13" fillId="0" borderId="47" xfId="3" applyNumberFormat="1" applyFont="1" applyFill="1" applyBorder="1" applyAlignment="1">
      <alignment horizontal="center" vertical="center" wrapText="1"/>
    </xf>
    <xf numFmtId="165" fontId="13" fillId="0" borderId="5" xfId="3" applyNumberFormat="1" applyFont="1" applyFill="1" applyBorder="1" applyAlignment="1">
      <alignment horizontal="center" vertical="center" wrapText="1"/>
    </xf>
    <xf numFmtId="0" fontId="0" fillId="0" borderId="0" xfId="3" applyNumberFormat="1" applyFont="1" applyAlignment="1">
      <alignment vertical="center"/>
    </xf>
    <xf numFmtId="0" fontId="0" fillId="0" borderId="0" xfId="0" applyNumberFormat="1" applyFill="1">
      <alignment vertical="center"/>
    </xf>
    <xf numFmtId="0" fontId="0" fillId="0" borderId="0" xfId="0" applyNumberFormat="1">
      <alignment vertical="center"/>
    </xf>
    <xf numFmtId="3" fontId="13" fillId="0" borderId="4" xfId="4" applyNumberFormat="1" applyFont="1" applyFill="1" applyBorder="1" applyAlignment="1">
      <alignment horizontal="center" vertical="center" wrapText="1"/>
    </xf>
    <xf numFmtId="165" fontId="13" fillId="0" borderId="48" xfId="3" applyNumberFormat="1" applyFont="1" applyFill="1" applyBorder="1" applyAlignment="1">
      <alignment horizontal="center" vertical="center" wrapText="1"/>
    </xf>
    <xf numFmtId="3" fontId="13" fillId="0" borderId="1" xfId="2" applyNumberFormat="1" applyFont="1" applyFill="1" applyBorder="1" applyAlignment="1">
      <alignment horizontal="center" vertical="center"/>
    </xf>
    <xf numFmtId="0" fontId="0" fillId="0" borderId="0" xfId="3" applyNumberFormat="1" applyFont="1">
      <alignment vertical="center"/>
    </xf>
    <xf numFmtId="3" fontId="0" fillId="0" borderId="0" xfId="0" applyNumberFormat="1">
      <alignment vertical="center"/>
    </xf>
    <xf numFmtId="0" fontId="21" fillId="0" borderId="0" xfId="0" applyNumberFormat="1" applyFont="1" applyFill="1" applyAlignment="1">
      <alignment horizontal="left" vertical="center"/>
    </xf>
    <xf numFmtId="0" fontId="22" fillId="0" borderId="0" xfId="0" applyFont="1" applyAlignment="1">
      <alignment horizontal="left" vertical="center"/>
    </xf>
    <xf numFmtId="0" fontId="14" fillId="0" borderId="0" xfId="0" applyNumberFormat="1" applyFont="1" applyFill="1" applyAlignment="1">
      <alignment horizont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0" borderId="0" xfId="0" applyNumberFormat="1" applyFont="1" applyFill="1" applyAlignment="1">
      <alignment horizont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center" vertical="center"/>
    </xf>
    <xf numFmtId="0" fontId="24" fillId="8" borderId="27" xfId="7" applyNumberFormat="1" applyFont="1" applyFill="1" applyBorder="1" applyAlignment="1">
      <alignment horizontal="center" vertical="center" wrapText="1"/>
    </xf>
    <xf numFmtId="0" fontId="24" fillId="8" borderId="34" xfId="7" applyNumberFormat="1" applyFont="1" applyFill="1" applyBorder="1" applyAlignment="1">
      <alignment horizontal="center" vertical="center" wrapText="1"/>
    </xf>
    <xf numFmtId="3" fontId="13" fillId="0" borderId="35" xfId="2" applyNumberFormat="1" applyFont="1" applyBorder="1" applyAlignment="1">
      <alignment horizontal="center" vertical="center"/>
    </xf>
    <xf numFmtId="3" fontId="13" fillId="0" borderId="37" xfId="2" applyNumberFormat="1" applyFont="1" applyBorder="1" applyAlignment="1">
      <alignment horizontal="center" vertical="center"/>
    </xf>
    <xf numFmtId="3" fontId="13" fillId="0" borderId="33" xfId="2" applyNumberFormat="1" applyFont="1" applyBorder="1" applyAlignment="1">
      <alignment horizontal="center" vertical="center"/>
    </xf>
    <xf numFmtId="3" fontId="13" fillId="0" borderId="38" xfId="2" applyNumberFormat="1" applyFont="1" applyBorder="1" applyAlignment="1">
      <alignment horizontal="center" vertical="center"/>
    </xf>
    <xf numFmtId="3" fontId="13" fillId="0" borderId="39"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647700</xdr:colOff>
      <xdr:row>4</xdr:row>
      <xdr:rowOff>123825</xdr:rowOff>
    </xdr:from>
    <xdr:to>
      <xdr:col>2</xdr:col>
      <xdr:colOff>838200</xdr:colOff>
      <xdr:row>4</xdr:row>
      <xdr:rowOff>295275</xdr:rowOff>
    </xdr:to>
    <xdr:sp macro="" textlink="">
      <xdr:nvSpPr>
        <xdr:cNvPr id="3" name="AutoShape 68"/>
        <xdr:cNvSpPr>
          <a:spLocks noChangeArrowheads="1"/>
        </xdr:cNvSpPr>
      </xdr:nvSpPr>
      <xdr:spPr bwMode="auto">
        <a:xfrm>
          <a:off x="4029075" y="16097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600075</xdr:colOff>
      <xdr:row>4</xdr:row>
      <xdr:rowOff>114300</xdr:rowOff>
    </xdr:from>
    <xdr:to>
      <xdr:col>3</xdr:col>
      <xdr:colOff>790575</xdr:colOff>
      <xdr:row>4</xdr:row>
      <xdr:rowOff>285750</xdr:rowOff>
    </xdr:to>
    <xdr:sp macro="" textlink="">
      <xdr:nvSpPr>
        <xdr:cNvPr id="4" name="AutoShape 68"/>
        <xdr:cNvSpPr>
          <a:spLocks noChangeArrowheads="1"/>
        </xdr:cNvSpPr>
      </xdr:nvSpPr>
      <xdr:spPr bwMode="auto">
        <a:xfrm>
          <a:off x="5410200"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657225</xdr:colOff>
      <xdr:row>4</xdr:row>
      <xdr:rowOff>95250</xdr:rowOff>
    </xdr:from>
    <xdr:to>
      <xdr:col>4</xdr:col>
      <xdr:colOff>847725</xdr:colOff>
      <xdr:row>4</xdr:row>
      <xdr:rowOff>266700</xdr:rowOff>
    </xdr:to>
    <xdr:sp macro="" textlink="">
      <xdr:nvSpPr>
        <xdr:cNvPr id="11" name="AutoShape 68"/>
        <xdr:cNvSpPr>
          <a:spLocks noChangeArrowheads="1"/>
        </xdr:cNvSpPr>
      </xdr:nvSpPr>
      <xdr:spPr bwMode="auto">
        <a:xfrm>
          <a:off x="68961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628650</xdr:colOff>
      <xdr:row>4</xdr:row>
      <xdr:rowOff>85725</xdr:rowOff>
    </xdr:from>
    <xdr:to>
      <xdr:col>5</xdr:col>
      <xdr:colOff>819150</xdr:colOff>
      <xdr:row>4</xdr:row>
      <xdr:rowOff>257175</xdr:rowOff>
    </xdr:to>
    <xdr:sp macro="" textlink="">
      <xdr:nvSpPr>
        <xdr:cNvPr id="14" name="AutoShape 68"/>
        <xdr:cNvSpPr>
          <a:spLocks noChangeArrowheads="1"/>
        </xdr:cNvSpPr>
      </xdr:nvSpPr>
      <xdr:spPr bwMode="auto">
        <a:xfrm>
          <a:off x="82962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11" style="5" customWidth="1"/>
    <col min="2" max="2" width="44" style="5" customWidth="1"/>
    <col min="3" max="4" width="21.42578125" style="5" customWidth="1"/>
    <col min="5" max="5" width="21.42578125" style="21" customWidth="1"/>
    <col min="6" max="6" width="21.42578125" style="67" customWidth="1"/>
    <col min="7" max="9" width="9.140625" style="5"/>
    <col min="10" max="10" width="19.85546875" style="5" customWidth="1"/>
    <col min="11" max="16384" width="9.140625" style="5"/>
  </cols>
  <sheetData>
    <row r="1" spans="2:8" ht="35.25" customHeight="1" x14ac:dyDescent="0.2">
      <c r="B1" s="76" t="s">
        <v>0</v>
      </c>
      <c r="C1" s="44" t="s">
        <v>295</v>
      </c>
      <c r="D1" s="44" t="s">
        <v>296</v>
      </c>
      <c r="E1" s="44" t="s">
        <v>297</v>
      </c>
      <c r="F1" s="93" t="s">
        <v>298</v>
      </c>
    </row>
    <row r="2" spans="2:8" s="21" customFormat="1" ht="31.5" customHeight="1" x14ac:dyDescent="0.2">
      <c r="B2" s="106" t="s">
        <v>252</v>
      </c>
      <c r="C2" s="58">
        <v>2860117</v>
      </c>
      <c r="D2" s="58">
        <v>3021067</v>
      </c>
      <c r="E2" s="58">
        <f>D2-C2</f>
        <v>160950</v>
      </c>
      <c r="F2" s="118">
        <f>D2/C2-1</f>
        <v>5.6273921661246673E-2</v>
      </c>
    </row>
    <row r="3" spans="2:8" s="21" customFormat="1" ht="19.5" customHeight="1" x14ac:dyDescent="0.2">
      <c r="B3" s="78" t="s">
        <v>241</v>
      </c>
      <c r="C3" s="59">
        <v>330600</v>
      </c>
      <c r="D3" s="59">
        <v>333140</v>
      </c>
      <c r="E3" s="59">
        <f t="shared" ref="E3:E4" si="0">D3-C3</f>
        <v>2540</v>
      </c>
      <c r="F3" s="119">
        <f t="shared" ref="F3:F4" si="1">D3/C3-1</f>
        <v>7.6830006049606325E-3</v>
      </c>
    </row>
    <row r="4" spans="2:8" ht="30.75" customHeight="1" x14ac:dyDescent="0.2">
      <c r="B4" s="107" t="s">
        <v>253</v>
      </c>
      <c r="C4" s="49">
        <v>2529517</v>
      </c>
      <c r="D4" s="49">
        <v>2687927</v>
      </c>
      <c r="E4" s="49">
        <f t="shared" si="0"/>
        <v>158410</v>
      </c>
      <c r="F4" s="120">
        <f t="shared" si="1"/>
        <v>6.2624603827529102E-2</v>
      </c>
    </row>
    <row r="5" spans="2:8" s="21" customFormat="1" ht="30.75" customHeight="1" x14ac:dyDescent="0.2">
      <c r="B5" s="79" t="s">
        <v>251</v>
      </c>
      <c r="C5" s="49"/>
      <c r="D5" s="49"/>
      <c r="E5" s="49"/>
      <c r="F5" s="120"/>
      <c r="G5" s="94"/>
    </row>
    <row r="6" spans="2:8" ht="15" customHeight="1" x14ac:dyDescent="0.2">
      <c r="B6" s="80" t="s">
        <v>1</v>
      </c>
      <c r="C6" s="50">
        <v>2129679</v>
      </c>
      <c r="D6" s="51">
        <v>2171248</v>
      </c>
      <c r="E6" s="51">
        <f>D6-C6</f>
        <v>41569</v>
      </c>
      <c r="F6" s="121">
        <f>D6/C6-1</f>
        <v>1.9518904022624906E-2</v>
      </c>
      <c r="H6" s="94"/>
    </row>
    <row r="7" spans="2:8" x14ac:dyDescent="0.2">
      <c r="B7" s="81" t="s">
        <v>2</v>
      </c>
      <c r="C7" s="53">
        <v>1346861</v>
      </c>
      <c r="D7" s="53">
        <v>1298975</v>
      </c>
      <c r="E7" s="53">
        <f t="shared" ref="E7:E67" si="2">D7-C7</f>
        <v>-47886</v>
      </c>
      <c r="F7" s="122">
        <f t="shared" ref="F7" si="3">D7/C7-1</f>
        <v>-3.5553780234188981E-2</v>
      </c>
      <c r="H7" s="94"/>
    </row>
    <row r="8" spans="2:8" s="13" customFormat="1" ht="14.25" customHeight="1" x14ac:dyDescent="0.2">
      <c r="B8" s="82" t="s">
        <v>4</v>
      </c>
      <c r="C8" s="39">
        <v>85777</v>
      </c>
      <c r="D8" s="39">
        <v>99472</v>
      </c>
      <c r="E8" s="39">
        <f t="shared" si="2"/>
        <v>13695</v>
      </c>
      <c r="F8" s="123">
        <f>D8/C8-1</f>
        <v>0.15965818342912441</v>
      </c>
    </row>
    <row r="9" spans="2:8" s="13" customFormat="1" ht="12" x14ac:dyDescent="0.2">
      <c r="B9" s="82" t="s">
        <v>5</v>
      </c>
      <c r="C9" s="39">
        <v>44570</v>
      </c>
      <c r="D9" s="39">
        <v>43668</v>
      </c>
      <c r="E9" s="39">
        <f t="shared" si="2"/>
        <v>-902</v>
      </c>
      <c r="F9" s="123">
        <f t="shared" ref="F9:F67" si="4">D9/C9-1</f>
        <v>-2.0237828135517111E-2</v>
      </c>
    </row>
    <row r="10" spans="2:8" s="13" customFormat="1" ht="12" x14ac:dyDescent="0.2">
      <c r="B10" s="82" t="s">
        <v>6</v>
      </c>
      <c r="C10" s="39">
        <v>4791</v>
      </c>
      <c r="D10" s="39">
        <v>4874</v>
      </c>
      <c r="E10" s="39">
        <f t="shared" si="2"/>
        <v>83</v>
      </c>
      <c r="F10" s="123">
        <f t="shared" si="4"/>
        <v>1.7324149446879655E-2</v>
      </c>
    </row>
    <row r="11" spans="2:8" ht="15" customHeight="1" x14ac:dyDescent="0.2">
      <c r="B11" s="83" t="s">
        <v>8</v>
      </c>
      <c r="C11" s="39">
        <v>4058</v>
      </c>
      <c r="D11" s="39">
        <v>3736</v>
      </c>
      <c r="E11" s="39">
        <f t="shared" si="2"/>
        <v>-322</v>
      </c>
      <c r="F11" s="123">
        <f t="shared" si="4"/>
        <v>-7.9349433218334209E-2</v>
      </c>
    </row>
    <row r="12" spans="2:8" ht="15" customHeight="1" x14ac:dyDescent="0.2">
      <c r="B12" s="83" t="s">
        <v>19</v>
      </c>
      <c r="C12" s="39">
        <v>5689</v>
      </c>
      <c r="D12" s="39">
        <v>7313</v>
      </c>
      <c r="E12" s="39">
        <f t="shared" si="2"/>
        <v>1624</v>
      </c>
      <c r="F12" s="123">
        <f t="shared" si="4"/>
        <v>0.28546317454737213</v>
      </c>
    </row>
    <row r="13" spans="2:8" ht="15" customHeight="1" x14ac:dyDescent="0.2">
      <c r="B13" s="83" t="s">
        <v>12</v>
      </c>
      <c r="C13" s="39">
        <v>9441</v>
      </c>
      <c r="D13" s="39">
        <v>9290</v>
      </c>
      <c r="E13" s="39">
        <f t="shared" si="2"/>
        <v>-151</v>
      </c>
      <c r="F13" s="123">
        <f t="shared" si="4"/>
        <v>-1.5994068424954988E-2</v>
      </c>
    </row>
    <row r="14" spans="2:8" ht="15" customHeight="1" x14ac:dyDescent="0.2">
      <c r="B14" s="83" t="s">
        <v>258</v>
      </c>
      <c r="C14" s="39">
        <v>7862</v>
      </c>
      <c r="D14" s="39">
        <v>9649</v>
      </c>
      <c r="E14" s="39">
        <f t="shared" si="2"/>
        <v>1787</v>
      </c>
      <c r="F14" s="123">
        <f t="shared" si="4"/>
        <v>0.22729585347239878</v>
      </c>
    </row>
    <row r="15" spans="2:8" s="13" customFormat="1" ht="15" customHeight="1" x14ac:dyDescent="0.2">
      <c r="B15" s="82" t="s">
        <v>13</v>
      </c>
      <c r="C15" s="39">
        <v>5368</v>
      </c>
      <c r="D15" s="39">
        <v>6022</v>
      </c>
      <c r="E15" s="39">
        <f t="shared" si="2"/>
        <v>654</v>
      </c>
      <c r="F15" s="123">
        <f t="shared" si="4"/>
        <v>0.12183308494783907</v>
      </c>
    </row>
    <row r="16" spans="2:8" s="13" customFormat="1" ht="15" customHeight="1" x14ac:dyDescent="0.2">
      <c r="B16" s="82" t="s">
        <v>14</v>
      </c>
      <c r="C16" s="39">
        <v>36103</v>
      </c>
      <c r="D16" s="39">
        <v>27615</v>
      </c>
      <c r="E16" s="39">
        <f t="shared" si="2"/>
        <v>-8488</v>
      </c>
      <c r="F16" s="123">
        <f t="shared" si="4"/>
        <v>-0.23510511591834471</v>
      </c>
    </row>
    <row r="17" spans="2:8" ht="15" customHeight="1" x14ac:dyDescent="0.2">
      <c r="B17" s="83" t="s">
        <v>15</v>
      </c>
      <c r="C17" s="39">
        <v>2663</v>
      </c>
      <c r="D17" s="39">
        <v>3617</v>
      </c>
      <c r="E17" s="39">
        <f t="shared" si="2"/>
        <v>954</v>
      </c>
      <c r="F17" s="123">
        <f t="shared" si="4"/>
        <v>0.35824258355238459</v>
      </c>
    </row>
    <row r="18" spans="2:8" ht="15" customHeight="1" x14ac:dyDescent="0.2">
      <c r="B18" s="83" t="s">
        <v>16</v>
      </c>
      <c r="C18" s="39">
        <v>577632</v>
      </c>
      <c r="D18" s="39">
        <v>527519</v>
      </c>
      <c r="E18" s="39">
        <f t="shared" si="2"/>
        <v>-50113</v>
      </c>
      <c r="F18" s="123">
        <f t="shared" si="4"/>
        <v>-8.6755927649437736E-2</v>
      </c>
    </row>
    <row r="19" spans="2:8" s="13" customFormat="1" ht="15" customHeight="1" x14ac:dyDescent="0.2">
      <c r="B19" s="82" t="s">
        <v>17</v>
      </c>
      <c r="C19" s="39">
        <v>1927</v>
      </c>
      <c r="D19" s="39">
        <v>2618</v>
      </c>
      <c r="E19" s="39">
        <f t="shared" si="2"/>
        <v>691</v>
      </c>
      <c r="F19" s="123">
        <f t="shared" si="4"/>
        <v>0.35858847950181638</v>
      </c>
    </row>
    <row r="20" spans="2:8" ht="15" customHeight="1" x14ac:dyDescent="0.2">
      <c r="B20" s="83" t="s">
        <v>3</v>
      </c>
      <c r="C20" s="39">
        <v>397116</v>
      </c>
      <c r="D20" s="39">
        <v>387691</v>
      </c>
      <c r="E20" s="39">
        <f t="shared" si="2"/>
        <v>-9425</v>
      </c>
      <c r="F20" s="123">
        <f t="shared" si="4"/>
        <v>-2.3733619395844063E-2</v>
      </c>
    </row>
    <row r="21" spans="2:8" ht="15" customHeight="1" x14ac:dyDescent="0.2">
      <c r="B21" s="83" t="s">
        <v>18</v>
      </c>
      <c r="C21" s="39">
        <v>3195</v>
      </c>
      <c r="D21" s="39">
        <v>2465</v>
      </c>
      <c r="E21" s="39">
        <f t="shared" si="2"/>
        <v>-730</v>
      </c>
      <c r="F21" s="123">
        <f t="shared" si="4"/>
        <v>-0.22848200312989042</v>
      </c>
    </row>
    <row r="22" spans="2:8" s="13" customFormat="1" ht="15" customHeight="1" x14ac:dyDescent="0.2">
      <c r="B22" s="82" t="s">
        <v>21</v>
      </c>
      <c r="C22" s="39">
        <v>20250</v>
      </c>
      <c r="D22" s="39">
        <v>25661</v>
      </c>
      <c r="E22" s="39">
        <f t="shared" si="2"/>
        <v>5411</v>
      </c>
      <c r="F22" s="123">
        <f t="shared" si="4"/>
        <v>0.26720987654320982</v>
      </c>
    </row>
    <row r="23" spans="2:8" ht="15" customHeight="1" x14ac:dyDescent="0.2">
      <c r="B23" s="83" t="s">
        <v>20</v>
      </c>
      <c r="C23" s="39">
        <v>67040</v>
      </c>
      <c r="D23" s="39">
        <v>51393</v>
      </c>
      <c r="E23" s="39">
        <f t="shared" si="2"/>
        <v>-15647</v>
      </c>
      <c r="F23" s="123">
        <f t="shared" si="4"/>
        <v>-0.23339797136038187</v>
      </c>
    </row>
    <row r="24" spans="2:8" s="13" customFormat="1" ht="15" customHeight="1" x14ac:dyDescent="0.2">
      <c r="B24" s="82" t="s">
        <v>9</v>
      </c>
      <c r="C24" s="39">
        <v>2564</v>
      </c>
      <c r="D24" s="39">
        <v>3192</v>
      </c>
      <c r="E24" s="39">
        <f t="shared" si="2"/>
        <v>628</v>
      </c>
      <c r="F24" s="123">
        <f t="shared" si="4"/>
        <v>0.24492979719188757</v>
      </c>
    </row>
    <row r="25" spans="2:8" s="137" customFormat="1" ht="15" customHeight="1" x14ac:dyDescent="0.2">
      <c r="B25" s="134" t="s">
        <v>10</v>
      </c>
      <c r="C25" s="135">
        <v>57771</v>
      </c>
      <c r="D25" s="135">
        <v>70298</v>
      </c>
      <c r="E25" s="135">
        <f t="shared" si="2"/>
        <v>12527</v>
      </c>
      <c r="F25" s="136">
        <f t="shared" si="4"/>
        <v>0.21683889840923642</v>
      </c>
      <c r="H25" s="138"/>
    </row>
    <row r="26" spans="2:8" s="13" customFormat="1" ht="15" customHeight="1" x14ac:dyDescent="0.2">
      <c r="B26" s="84" t="s">
        <v>11</v>
      </c>
      <c r="C26" s="39">
        <v>7586</v>
      </c>
      <c r="D26" s="39">
        <v>7831</v>
      </c>
      <c r="E26" s="39">
        <f t="shared" si="2"/>
        <v>245</v>
      </c>
      <c r="F26" s="123">
        <f t="shared" si="4"/>
        <v>3.2296335354600636E-2</v>
      </c>
    </row>
    <row r="27" spans="2:8" s="13" customFormat="1" ht="15" customHeight="1" x14ac:dyDescent="0.2">
      <c r="B27" s="84" t="s">
        <v>7</v>
      </c>
      <c r="C27" s="39">
        <v>5458</v>
      </c>
      <c r="D27" s="39">
        <v>5051</v>
      </c>
      <c r="E27" s="39">
        <f t="shared" si="2"/>
        <v>-407</v>
      </c>
      <c r="F27" s="123">
        <f t="shared" si="4"/>
        <v>-7.4569439355075096E-2</v>
      </c>
    </row>
    <row r="28" spans="2:8" ht="15" customHeight="1" x14ac:dyDescent="0.2">
      <c r="B28" s="81" t="s">
        <v>22</v>
      </c>
      <c r="C28" s="53">
        <v>21464</v>
      </c>
      <c r="D28" s="53">
        <v>26171</v>
      </c>
      <c r="E28" s="53">
        <f t="shared" si="2"/>
        <v>4707</v>
      </c>
      <c r="F28" s="122">
        <f t="shared" si="4"/>
        <v>0.21929742825195686</v>
      </c>
    </row>
    <row r="29" spans="2:8" ht="15" customHeight="1" x14ac:dyDescent="0.2">
      <c r="B29" s="82" t="s">
        <v>29</v>
      </c>
      <c r="C29" s="39">
        <v>12922</v>
      </c>
      <c r="D29" s="39">
        <v>15024</v>
      </c>
      <c r="E29" s="39">
        <f t="shared" si="2"/>
        <v>2102</v>
      </c>
      <c r="F29" s="123">
        <f t="shared" si="4"/>
        <v>0.16266831759789513</v>
      </c>
    </row>
    <row r="30" spans="2:8" ht="15" customHeight="1" x14ac:dyDescent="0.2">
      <c r="B30" s="83" t="s">
        <v>23</v>
      </c>
      <c r="C30" s="39">
        <v>1420</v>
      </c>
      <c r="D30" s="39">
        <v>2451</v>
      </c>
      <c r="E30" s="39">
        <f t="shared" si="2"/>
        <v>1031</v>
      </c>
      <c r="F30" s="123">
        <f t="shared" si="4"/>
        <v>0.72605633802816905</v>
      </c>
    </row>
    <row r="31" spans="2:8" ht="15" customHeight="1" x14ac:dyDescent="0.2">
      <c r="B31" s="83" t="s">
        <v>26</v>
      </c>
      <c r="C31" s="39">
        <v>1502</v>
      </c>
      <c r="D31" s="39">
        <v>1939</v>
      </c>
      <c r="E31" s="39">
        <f t="shared" si="2"/>
        <v>437</v>
      </c>
      <c r="F31" s="123">
        <f t="shared" si="4"/>
        <v>0.29094540612516639</v>
      </c>
    </row>
    <row r="32" spans="2:8" ht="15" customHeight="1" x14ac:dyDescent="0.2">
      <c r="B32" s="83" t="s">
        <v>25</v>
      </c>
      <c r="C32" s="39">
        <v>200</v>
      </c>
      <c r="D32" s="39">
        <v>207</v>
      </c>
      <c r="E32" s="39">
        <f t="shared" si="2"/>
        <v>7</v>
      </c>
      <c r="F32" s="123">
        <f t="shared" si="4"/>
        <v>3.499999999999992E-2</v>
      </c>
    </row>
    <row r="33" spans="2:6" ht="15" customHeight="1" x14ac:dyDescent="0.2">
      <c r="B33" s="83" t="s">
        <v>27</v>
      </c>
      <c r="C33" s="39">
        <v>1852</v>
      </c>
      <c r="D33" s="39">
        <v>1867</v>
      </c>
      <c r="E33" s="39">
        <f t="shared" si="2"/>
        <v>15</v>
      </c>
      <c r="F33" s="123">
        <f t="shared" si="4"/>
        <v>8.099352051835762E-3</v>
      </c>
    </row>
    <row r="34" spans="2:6" ht="15" customHeight="1" x14ac:dyDescent="0.2">
      <c r="B34" s="83" t="s">
        <v>24</v>
      </c>
      <c r="C34" s="39">
        <v>1452</v>
      </c>
      <c r="D34" s="39">
        <v>1598</v>
      </c>
      <c r="E34" s="39">
        <f t="shared" si="2"/>
        <v>146</v>
      </c>
      <c r="F34" s="123">
        <f t="shared" si="4"/>
        <v>0.1005509641873279</v>
      </c>
    </row>
    <row r="35" spans="2:6" ht="15" customHeight="1" x14ac:dyDescent="0.2">
      <c r="B35" s="82" t="s">
        <v>28</v>
      </c>
      <c r="C35" s="39">
        <v>2116</v>
      </c>
      <c r="D35" s="39">
        <v>3085</v>
      </c>
      <c r="E35" s="39">
        <f t="shared" si="2"/>
        <v>969</v>
      </c>
      <c r="F35" s="123">
        <f t="shared" si="4"/>
        <v>0.45793950850661624</v>
      </c>
    </row>
    <row r="36" spans="2:6" ht="15" customHeight="1" x14ac:dyDescent="0.2">
      <c r="B36" s="81" t="s">
        <v>30</v>
      </c>
      <c r="C36" s="53">
        <v>23534</v>
      </c>
      <c r="D36" s="53">
        <v>32895</v>
      </c>
      <c r="E36" s="53">
        <f t="shared" si="2"/>
        <v>9361</v>
      </c>
      <c r="F36" s="122">
        <f t="shared" si="4"/>
        <v>0.39776493583751171</v>
      </c>
    </row>
    <row r="37" spans="2:6" ht="15" customHeight="1" x14ac:dyDescent="0.2">
      <c r="B37" s="83" t="s">
        <v>31</v>
      </c>
      <c r="C37" s="39">
        <v>224</v>
      </c>
      <c r="D37" s="39">
        <v>295</v>
      </c>
      <c r="E37" s="39">
        <f t="shared" si="2"/>
        <v>71</v>
      </c>
      <c r="F37" s="123">
        <f t="shared" ref="F37:F51" si="5">D37/C37-1</f>
        <v>0.31696428571428581</v>
      </c>
    </row>
    <row r="38" spans="2:6" ht="15" customHeight="1" x14ac:dyDescent="0.2">
      <c r="B38" s="83" t="s">
        <v>32</v>
      </c>
      <c r="C38" s="39">
        <v>15</v>
      </c>
      <c r="D38" s="39">
        <v>19</v>
      </c>
      <c r="E38" s="39">
        <f t="shared" ref="E38:E51" si="6">D38-C38</f>
        <v>4</v>
      </c>
      <c r="F38" s="123">
        <f>D38/C38-1</f>
        <v>0.26666666666666661</v>
      </c>
    </row>
    <row r="39" spans="2:6" ht="12" x14ac:dyDescent="0.2">
      <c r="B39" s="83" t="s">
        <v>214</v>
      </c>
      <c r="C39" s="39">
        <v>186</v>
      </c>
      <c r="D39" s="39">
        <v>317</v>
      </c>
      <c r="E39" s="39">
        <f t="shared" si="6"/>
        <v>131</v>
      </c>
      <c r="F39" s="123">
        <f t="shared" si="5"/>
        <v>0.70430107526881724</v>
      </c>
    </row>
    <row r="40" spans="2:6" ht="15" customHeight="1" x14ac:dyDescent="0.2">
      <c r="B40" s="82" t="s">
        <v>43</v>
      </c>
      <c r="C40" s="39">
        <v>4538</v>
      </c>
      <c r="D40" s="39">
        <v>6316</v>
      </c>
      <c r="E40" s="39">
        <f t="shared" si="6"/>
        <v>1778</v>
      </c>
      <c r="F40" s="123">
        <f t="shared" si="5"/>
        <v>0.3918025561921552</v>
      </c>
    </row>
    <row r="41" spans="2:6" ht="15" customHeight="1" x14ac:dyDescent="0.2">
      <c r="B41" s="82" t="s">
        <v>35</v>
      </c>
      <c r="C41" s="39">
        <v>7</v>
      </c>
      <c r="D41" s="39">
        <v>0</v>
      </c>
      <c r="E41" s="39">
        <f t="shared" si="6"/>
        <v>-7</v>
      </c>
      <c r="F41" s="123">
        <f t="shared" si="5"/>
        <v>-1</v>
      </c>
    </row>
    <row r="42" spans="2:6" ht="15" customHeight="1" x14ac:dyDescent="0.2">
      <c r="B42" s="82" t="s">
        <v>36</v>
      </c>
      <c r="C42" s="39">
        <v>6206</v>
      </c>
      <c r="D42" s="39">
        <v>8714</v>
      </c>
      <c r="E42" s="39">
        <f t="shared" si="6"/>
        <v>2508</v>
      </c>
      <c r="F42" s="123">
        <f t="shared" si="5"/>
        <v>0.40412504028359653</v>
      </c>
    </row>
    <row r="43" spans="2:6" ht="15" customHeight="1" x14ac:dyDescent="0.2">
      <c r="B43" s="82" t="s">
        <v>37</v>
      </c>
      <c r="C43" s="39">
        <v>357</v>
      </c>
      <c r="D43" s="39">
        <v>420</v>
      </c>
      <c r="E43" s="39">
        <f t="shared" si="6"/>
        <v>63</v>
      </c>
      <c r="F43" s="123">
        <f t="shared" si="5"/>
        <v>0.17647058823529416</v>
      </c>
    </row>
    <row r="44" spans="2:6" ht="15" customHeight="1" x14ac:dyDescent="0.2">
      <c r="B44" s="82" t="s">
        <v>38</v>
      </c>
      <c r="C44" s="39">
        <v>160</v>
      </c>
      <c r="D44" s="39">
        <v>260</v>
      </c>
      <c r="E44" s="39">
        <f t="shared" si="6"/>
        <v>100</v>
      </c>
      <c r="F44" s="123">
        <f t="shared" si="5"/>
        <v>0.625</v>
      </c>
    </row>
    <row r="45" spans="2:6" ht="12" x14ac:dyDescent="0.2">
      <c r="B45" s="82" t="s">
        <v>39</v>
      </c>
      <c r="C45" s="39">
        <v>146</v>
      </c>
      <c r="D45" s="39">
        <v>188</v>
      </c>
      <c r="E45" s="39">
        <f t="shared" si="6"/>
        <v>42</v>
      </c>
      <c r="F45" s="123">
        <f t="shared" si="5"/>
        <v>0.28767123287671237</v>
      </c>
    </row>
    <row r="46" spans="2:6" ht="12" x14ac:dyDescent="0.2">
      <c r="B46" s="82" t="s">
        <v>40</v>
      </c>
      <c r="C46" s="39">
        <v>1403</v>
      </c>
      <c r="D46" s="39">
        <v>1877</v>
      </c>
      <c r="E46" s="39">
        <f t="shared" si="6"/>
        <v>474</v>
      </c>
      <c r="F46" s="123">
        <f t="shared" si="5"/>
        <v>0.33784746970776913</v>
      </c>
    </row>
    <row r="47" spans="2:6" ht="12" x14ac:dyDescent="0.2">
      <c r="B47" s="82" t="s">
        <v>34</v>
      </c>
      <c r="C47" s="39">
        <v>7607</v>
      </c>
      <c r="D47" s="39">
        <v>10656</v>
      </c>
      <c r="E47" s="39">
        <f t="shared" si="6"/>
        <v>3049</v>
      </c>
      <c r="F47" s="123">
        <f t="shared" si="5"/>
        <v>0.40081503878007108</v>
      </c>
    </row>
    <row r="48" spans="2:6" ht="12" x14ac:dyDescent="0.2">
      <c r="B48" s="82" t="s">
        <v>41</v>
      </c>
      <c r="C48" s="39">
        <v>13</v>
      </c>
      <c r="D48" s="39">
        <v>3</v>
      </c>
      <c r="E48" s="39">
        <f t="shared" si="6"/>
        <v>-10</v>
      </c>
      <c r="F48" s="123">
        <f t="shared" si="5"/>
        <v>-0.76923076923076916</v>
      </c>
    </row>
    <row r="49" spans="1:8" ht="15" customHeight="1" x14ac:dyDescent="0.2">
      <c r="B49" s="82" t="s">
        <v>215</v>
      </c>
      <c r="C49" s="39">
        <v>1263</v>
      </c>
      <c r="D49" s="39">
        <v>1897</v>
      </c>
      <c r="E49" s="39">
        <f t="shared" si="6"/>
        <v>634</v>
      </c>
      <c r="F49" s="123">
        <f t="shared" si="5"/>
        <v>0.50197941409342839</v>
      </c>
    </row>
    <row r="50" spans="1:8" ht="15" customHeight="1" x14ac:dyDescent="0.2">
      <c r="B50" s="82" t="s">
        <v>42</v>
      </c>
      <c r="C50" s="39">
        <v>825</v>
      </c>
      <c r="D50" s="39">
        <v>1128</v>
      </c>
      <c r="E50" s="39">
        <f t="shared" si="6"/>
        <v>303</v>
      </c>
      <c r="F50" s="123">
        <f t="shared" si="5"/>
        <v>0.3672727272727272</v>
      </c>
    </row>
    <row r="51" spans="1:8" ht="15" customHeight="1" x14ac:dyDescent="0.2">
      <c r="B51" s="82" t="s">
        <v>33</v>
      </c>
      <c r="C51" s="39">
        <v>584</v>
      </c>
      <c r="D51" s="39">
        <v>805</v>
      </c>
      <c r="E51" s="39">
        <f t="shared" si="6"/>
        <v>221</v>
      </c>
      <c r="F51" s="123">
        <f t="shared" si="5"/>
        <v>0.37842465753424648</v>
      </c>
    </row>
    <row r="52" spans="1:8" ht="15" customHeight="1" x14ac:dyDescent="0.2">
      <c r="B52" s="81" t="s">
        <v>44</v>
      </c>
      <c r="C52" s="53">
        <v>47509</v>
      </c>
      <c r="D52" s="53">
        <v>60811</v>
      </c>
      <c r="E52" s="53">
        <f t="shared" si="2"/>
        <v>13302</v>
      </c>
      <c r="F52" s="122">
        <f t="shared" si="4"/>
        <v>0.27998905470542423</v>
      </c>
    </row>
    <row r="53" spans="1:8" ht="15" customHeight="1" x14ac:dyDescent="0.2">
      <c r="A53" s="11"/>
      <c r="B53" s="83" t="s">
        <v>61</v>
      </c>
      <c r="C53" s="39">
        <v>3082</v>
      </c>
      <c r="D53" s="39">
        <v>3876</v>
      </c>
      <c r="E53" s="39">
        <f t="shared" si="2"/>
        <v>794</v>
      </c>
      <c r="F53" s="123">
        <f t="shared" si="4"/>
        <v>0.25762491888384176</v>
      </c>
    </row>
    <row r="54" spans="1:8" ht="15" customHeight="1" x14ac:dyDescent="0.2">
      <c r="A54" s="11"/>
      <c r="B54" s="83" t="s">
        <v>45</v>
      </c>
      <c r="C54" s="39">
        <v>2396</v>
      </c>
      <c r="D54" s="39">
        <v>3364</v>
      </c>
      <c r="E54" s="39">
        <f t="shared" si="2"/>
        <v>968</v>
      </c>
      <c r="F54" s="123">
        <f t="shared" si="4"/>
        <v>0.40400667779632715</v>
      </c>
    </row>
    <row r="55" spans="1:8" ht="15" customHeight="1" x14ac:dyDescent="0.2">
      <c r="A55" s="11"/>
      <c r="B55" s="82" t="s">
        <v>47</v>
      </c>
      <c r="C55" s="39">
        <v>25020</v>
      </c>
      <c r="D55" s="39">
        <v>31096</v>
      </c>
      <c r="E55" s="39">
        <f t="shared" si="2"/>
        <v>6076</v>
      </c>
      <c r="F55" s="123">
        <f t="shared" si="4"/>
        <v>0.24284572342126309</v>
      </c>
    </row>
    <row r="56" spans="1:8" ht="12.75" x14ac:dyDescent="0.2">
      <c r="A56" s="11"/>
      <c r="B56" s="82" t="s">
        <v>48</v>
      </c>
      <c r="C56" s="39">
        <v>8</v>
      </c>
      <c r="D56" s="39">
        <v>18</v>
      </c>
      <c r="E56" s="39">
        <f t="shared" si="2"/>
        <v>10</v>
      </c>
      <c r="F56" s="123">
        <f t="shared" ref="F56" si="7">D56/C56-1</f>
        <v>1.25</v>
      </c>
    </row>
    <row r="57" spans="1:8" ht="12.75" x14ac:dyDescent="0.2">
      <c r="A57" s="11"/>
      <c r="B57" s="82" t="s">
        <v>49</v>
      </c>
      <c r="C57" s="39">
        <v>164</v>
      </c>
      <c r="D57" s="39">
        <v>519</v>
      </c>
      <c r="E57" s="39">
        <f t="shared" si="2"/>
        <v>355</v>
      </c>
      <c r="F57" s="123">
        <f t="shared" si="4"/>
        <v>2.1646341463414633</v>
      </c>
    </row>
    <row r="58" spans="1:8" ht="12.75" x14ac:dyDescent="0.2">
      <c r="A58" s="11"/>
      <c r="B58" s="82" t="s">
        <v>234</v>
      </c>
      <c r="C58" s="39">
        <v>5</v>
      </c>
      <c r="D58" s="39">
        <v>1</v>
      </c>
      <c r="E58" s="39">
        <f t="shared" si="2"/>
        <v>-4</v>
      </c>
      <c r="F58" s="123">
        <f t="shared" si="4"/>
        <v>-0.8</v>
      </c>
    </row>
    <row r="59" spans="1:8" ht="12" customHeight="1" x14ac:dyDescent="0.2">
      <c r="A59" s="11"/>
      <c r="B59" s="82" t="s">
        <v>50</v>
      </c>
      <c r="C59" s="39">
        <v>5204</v>
      </c>
      <c r="D59" s="39">
        <v>6863</v>
      </c>
      <c r="E59" s="39">
        <f t="shared" si="2"/>
        <v>1659</v>
      </c>
      <c r="F59" s="123">
        <f t="shared" si="4"/>
        <v>0.31879323597232889</v>
      </c>
    </row>
    <row r="60" spans="1:8" ht="15" customHeight="1" x14ac:dyDescent="0.2">
      <c r="A60" s="11"/>
      <c r="B60" s="82" t="s">
        <v>46</v>
      </c>
      <c r="C60" s="39">
        <v>9159</v>
      </c>
      <c r="D60" s="39">
        <v>11931</v>
      </c>
      <c r="E60" s="39">
        <f t="shared" si="2"/>
        <v>2772</v>
      </c>
      <c r="F60" s="123">
        <f t="shared" si="4"/>
        <v>0.30265312807075007</v>
      </c>
    </row>
    <row r="61" spans="1:8" s="21" customFormat="1" ht="15" customHeight="1" x14ac:dyDescent="0.2">
      <c r="A61" s="11"/>
      <c r="B61" s="82" t="s">
        <v>51</v>
      </c>
      <c r="C61" s="39">
        <v>2471</v>
      </c>
      <c r="D61" s="39">
        <v>3143</v>
      </c>
      <c r="E61" s="39">
        <f t="shared" si="2"/>
        <v>672</v>
      </c>
      <c r="F61" s="123">
        <f t="shared" si="4"/>
        <v>0.27195467422096309</v>
      </c>
      <c r="H61" s="67"/>
    </row>
    <row r="62" spans="1:8" ht="15" customHeight="1" x14ac:dyDescent="0.2">
      <c r="B62" s="81" t="s">
        <v>52</v>
      </c>
      <c r="C62" s="53">
        <v>690311</v>
      </c>
      <c r="D62" s="53">
        <v>752396</v>
      </c>
      <c r="E62" s="53">
        <f t="shared" si="2"/>
        <v>62085</v>
      </c>
      <c r="F62" s="122">
        <f t="shared" si="4"/>
        <v>8.9937723721627005E-2</v>
      </c>
    </row>
    <row r="63" spans="1:8" ht="15" customHeight="1" x14ac:dyDescent="0.2">
      <c r="B63" s="82" t="s">
        <v>55</v>
      </c>
      <c r="C63" s="39">
        <v>582527</v>
      </c>
      <c r="D63" s="39">
        <v>623972</v>
      </c>
      <c r="E63" s="39">
        <f t="shared" si="2"/>
        <v>41445</v>
      </c>
      <c r="F63" s="123">
        <f t="shared" si="4"/>
        <v>7.1146916795272963E-2</v>
      </c>
    </row>
    <row r="64" spans="1:8" ht="15" customHeight="1" x14ac:dyDescent="0.2">
      <c r="B64" s="82" t="s">
        <v>54</v>
      </c>
      <c r="C64" s="39">
        <v>106530</v>
      </c>
      <c r="D64" s="39">
        <v>126213</v>
      </c>
      <c r="E64" s="39">
        <f t="shared" si="2"/>
        <v>19683</v>
      </c>
      <c r="F64" s="123">
        <f t="shared" si="4"/>
        <v>0.18476485497043083</v>
      </c>
    </row>
    <row r="65" spans="1:6" ht="15" customHeight="1" x14ac:dyDescent="0.2">
      <c r="B65" s="82" t="s">
        <v>53</v>
      </c>
      <c r="C65" s="39">
        <v>1254</v>
      </c>
      <c r="D65" s="39">
        <v>2211</v>
      </c>
      <c r="E65" s="39">
        <f t="shared" si="2"/>
        <v>957</v>
      </c>
      <c r="F65" s="123">
        <f t="shared" si="4"/>
        <v>0.76315789473684204</v>
      </c>
    </row>
    <row r="66" spans="1:6" ht="15" customHeight="1" x14ac:dyDescent="0.2">
      <c r="B66" s="80" t="s">
        <v>56</v>
      </c>
      <c r="C66" s="54">
        <v>24500</v>
      </c>
      <c r="D66" s="54">
        <v>29951</v>
      </c>
      <c r="E66" s="54">
        <f t="shared" si="2"/>
        <v>5451</v>
      </c>
      <c r="F66" s="124">
        <f t="shared" si="4"/>
        <v>0.22248979591836737</v>
      </c>
    </row>
    <row r="67" spans="1:6" x14ac:dyDescent="0.2">
      <c r="B67" s="81" t="s">
        <v>57</v>
      </c>
      <c r="C67" s="55">
        <v>441</v>
      </c>
      <c r="D67" s="53">
        <v>623</v>
      </c>
      <c r="E67" s="53">
        <f t="shared" si="2"/>
        <v>182</v>
      </c>
      <c r="F67" s="122">
        <f t="shared" si="4"/>
        <v>0.41269841269841279</v>
      </c>
    </row>
    <row r="68" spans="1:6" ht="12.75" x14ac:dyDescent="0.2">
      <c r="A68" s="11"/>
      <c r="B68" s="85" t="s">
        <v>224</v>
      </c>
      <c r="C68" s="39">
        <v>0</v>
      </c>
      <c r="D68" s="39">
        <v>0</v>
      </c>
      <c r="E68" s="39">
        <f t="shared" ref="E68:E87" si="8">D68-C68</f>
        <v>0</v>
      </c>
      <c r="F68" s="123"/>
    </row>
    <row r="69" spans="1:6" ht="15" customHeight="1" x14ac:dyDescent="0.2">
      <c r="A69" s="11"/>
      <c r="B69" s="86" t="s">
        <v>58</v>
      </c>
      <c r="C69" s="39">
        <v>22</v>
      </c>
      <c r="D69" s="39">
        <v>27</v>
      </c>
      <c r="E69" s="39">
        <f t="shared" si="8"/>
        <v>5</v>
      </c>
      <c r="F69" s="123">
        <f t="shared" ref="F69:F87" si="9">D69/C69-1</f>
        <v>0.22727272727272729</v>
      </c>
    </row>
    <row r="70" spans="1:6" ht="12.75" x14ac:dyDescent="0.2">
      <c r="A70" s="11"/>
      <c r="B70" s="86" t="s">
        <v>157</v>
      </c>
      <c r="C70" s="39">
        <v>3</v>
      </c>
      <c r="D70" s="39">
        <v>5</v>
      </c>
      <c r="E70" s="39">
        <f t="shared" si="8"/>
        <v>2</v>
      </c>
      <c r="F70" s="123">
        <f t="shared" si="9"/>
        <v>0.66666666666666674</v>
      </c>
    </row>
    <row r="71" spans="1:6" ht="12.75" x14ac:dyDescent="0.2">
      <c r="A71" s="11"/>
      <c r="B71" s="86" t="s">
        <v>59</v>
      </c>
      <c r="C71" s="39">
        <v>10</v>
      </c>
      <c r="D71" s="39">
        <v>6</v>
      </c>
      <c r="E71" s="39">
        <f t="shared" si="8"/>
        <v>-4</v>
      </c>
      <c r="F71" s="123">
        <f t="shared" si="9"/>
        <v>-0.4</v>
      </c>
    </row>
    <row r="72" spans="1:6" ht="12.75" x14ac:dyDescent="0.2">
      <c r="A72" s="11"/>
      <c r="B72" s="86" t="s">
        <v>188</v>
      </c>
      <c r="C72" s="39">
        <v>15</v>
      </c>
      <c r="D72" s="39">
        <v>39</v>
      </c>
      <c r="E72" s="39">
        <f t="shared" si="8"/>
        <v>24</v>
      </c>
      <c r="F72" s="123">
        <f t="shared" si="9"/>
        <v>1.6</v>
      </c>
    </row>
    <row r="73" spans="1:6" ht="15" customHeight="1" x14ac:dyDescent="0.2">
      <c r="A73" s="11"/>
      <c r="B73" s="86" t="s">
        <v>75</v>
      </c>
      <c r="C73" s="39">
        <v>115</v>
      </c>
      <c r="D73" s="39">
        <v>175</v>
      </c>
      <c r="E73" s="39">
        <f t="shared" si="8"/>
        <v>60</v>
      </c>
      <c r="F73" s="123">
        <f t="shared" si="9"/>
        <v>0.52173913043478271</v>
      </c>
    </row>
    <row r="74" spans="1:6" ht="15" customHeight="1" x14ac:dyDescent="0.2">
      <c r="A74" s="11"/>
      <c r="B74" s="85" t="s">
        <v>76</v>
      </c>
      <c r="C74" s="39">
        <v>43</v>
      </c>
      <c r="D74" s="39">
        <v>58</v>
      </c>
      <c r="E74" s="39">
        <f t="shared" si="8"/>
        <v>15</v>
      </c>
      <c r="F74" s="123">
        <f t="shared" si="9"/>
        <v>0.34883720930232553</v>
      </c>
    </row>
    <row r="75" spans="1:6" ht="12.75" x14ac:dyDescent="0.2">
      <c r="A75" s="11"/>
      <c r="B75" s="86" t="s">
        <v>231</v>
      </c>
      <c r="C75" s="39">
        <v>0</v>
      </c>
      <c r="D75" s="39">
        <v>0</v>
      </c>
      <c r="E75" s="39">
        <f t="shared" si="8"/>
        <v>0</v>
      </c>
      <c r="F75" s="123"/>
    </row>
    <row r="76" spans="1:6" ht="16.5" customHeight="1" x14ac:dyDescent="0.2">
      <c r="A76" s="11"/>
      <c r="B76" s="86" t="s">
        <v>84</v>
      </c>
      <c r="C76" s="39">
        <v>0</v>
      </c>
      <c r="D76" s="39">
        <v>0</v>
      </c>
      <c r="E76" s="39">
        <f t="shared" si="8"/>
        <v>0</v>
      </c>
      <c r="F76" s="123"/>
    </row>
    <row r="77" spans="1:6" ht="15" customHeight="1" x14ac:dyDescent="0.2">
      <c r="A77" s="11"/>
      <c r="B77" s="86" t="s">
        <v>87</v>
      </c>
      <c r="C77" s="39">
        <v>22</v>
      </c>
      <c r="D77" s="39">
        <v>23</v>
      </c>
      <c r="E77" s="39">
        <f t="shared" si="8"/>
        <v>1</v>
      </c>
      <c r="F77" s="123">
        <f t="shared" si="9"/>
        <v>4.5454545454545414E-2</v>
      </c>
    </row>
    <row r="78" spans="1:6" ht="14.25" customHeight="1" x14ac:dyDescent="0.2">
      <c r="A78" s="11"/>
      <c r="B78" s="86" t="s">
        <v>232</v>
      </c>
      <c r="C78" s="39">
        <v>0</v>
      </c>
      <c r="D78" s="39">
        <v>0</v>
      </c>
      <c r="E78" s="39">
        <f t="shared" si="8"/>
        <v>0</v>
      </c>
      <c r="F78" s="123"/>
    </row>
    <row r="79" spans="1:6" ht="12.75" x14ac:dyDescent="0.2">
      <c r="A79" s="11"/>
      <c r="B79" s="86" t="s">
        <v>104</v>
      </c>
      <c r="C79" s="39">
        <v>73</v>
      </c>
      <c r="D79" s="39">
        <v>94</v>
      </c>
      <c r="E79" s="39">
        <f t="shared" si="8"/>
        <v>21</v>
      </c>
      <c r="F79" s="123">
        <f t="shared" si="9"/>
        <v>0.28767123287671237</v>
      </c>
    </row>
    <row r="80" spans="1:6" s="21" customFormat="1" ht="12.75" x14ac:dyDescent="0.2">
      <c r="A80" s="11"/>
      <c r="B80" s="86" t="s">
        <v>118</v>
      </c>
      <c r="C80" s="39">
        <v>0</v>
      </c>
      <c r="D80" s="39">
        <v>0</v>
      </c>
      <c r="E80" s="39">
        <f t="shared" si="8"/>
        <v>0</v>
      </c>
      <c r="F80" s="123"/>
    </row>
    <row r="81" spans="1:6" ht="12.75" x14ac:dyDescent="0.2">
      <c r="A81" s="11"/>
      <c r="B81" s="86" t="s">
        <v>229</v>
      </c>
      <c r="C81" s="39">
        <v>0</v>
      </c>
      <c r="D81" s="39">
        <v>0</v>
      </c>
      <c r="E81" s="39">
        <f t="shared" si="8"/>
        <v>0</v>
      </c>
      <c r="F81" s="123"/>
    </row>
    <row r="82" spans="1:6" s="10" customFormat="1" ht="12.75" x14ac:dyDescent="0.2">
      <c r="A82" s="11"/>
      <c r="B82" s="86" t="s">
        <v>133</v>
      </c>
      <c r="C82" s="39">
        <v>0</v>
      </c>
      <c r="D82" s="39">
        <v>1</v>
      </c>
      <c r="E82" s="39">
        <f t="shared" si="8"/>
        <v>1</v>
      </c>
      <c r="F82" s="123"/>
    </row>
    <row r="83" spans="1:6" s="21" customFormat="1" ht="12.75" x14ac:dyDescent="0.2">
      <c r="A83" s="11"/>
      <c r="B83" s="86" t="s">
        <v>134</v>
      </c>
      <c r="C83" s="39">
        <v>98</v>
      </c>
      <c r="D83" s="39">
        <v>151</v>
      </c>
      <c r="E83" s="39">
        <f t="shared" si="8"/>
        <v>53</v>
      </c>
      <c r="F83" s="123">
        <f t="shared" si="9"/>
        <v>0.54081632653061229</v>
      </c>
    </row>
    <row r="84" spans="1:6" ht="15" customHeight="1" x14ac:dyDescent="0.2">
      <c r="A84" s="11"/>
      <c r="B84" s="86" t="s">
        <v>193</v>
      </c>
      <c r="C84" s="39">
        <v>14</v>
      </c>
      <c r="D84" s="39">
        <v>13</v>
      </c>
      <c r="E84" s="39">
        <f t="shared" si="8"/>
        <v>-1</v>
      </c>
      <c r="F84" s="123">
        <f t="shared" si="9"/>
        <v>-7.1428571428571397E-2</v>
      </c>
    </row>
    <row r="85" spans="1:6" ht="15" customHeight="1" x14ac:dyDescent="0.2">
      <c r="A85" s="11"/>
      <c r="B85" s="86" t="s">
        <v>143</v>
      </c>
      <c r="C85" s="39">
        <v>0</v>
      </c>
      <c r="D85" s="39">
        <v>0</v>
      </c>
      <c r="E85" s="39">
        <f t="shared" si="8"/>
        <v>0</v>
      </c>
      <c r="F85" s="123"/>
    </row>
    <row r="86" spans="1:6" ht="15" customHeight="1" x14ac:dyDescent="0.2">
      <c r="A86" s="11"/>
      <c r="B86" s="86" t="s">
        <v>144</v>
      </c>
      <c r="C86" s="39">
        <v>15</v>
      </c>
      <c r="D86" s="39">
        <v>21</v>
      </c>
      <c r="E86" s="39">
        <f t="shared" si="8"/>
        <v>6</v>
      </c>
      <c r="F86" s="123">
        <f t="shared" si="9"/>
        <v>0.39999999999999991</v>
      </c>
    </row>
    <row r="87" spans="1:6" ht="15" customHeight="1" x14ac:dyDescent="0.2">
      <c r="A87" s="11"/>
      <c r="B87" s="86" t="s">
        <v>154</v>
      </c>
      <c r="C87" s="39">
        <v>11</v>
      </c>
      <c r="D87" s="39">
        <v>10</v>
      </c>
      <c r="E87" s="39">
        <f t="shared" si="8"/>
        <v>-1</v>
      </c>
      <c r="F87" s="123">
        <f t="shared" si="9"/>
        <v>-9.0909090909090939E-2</v>
      </c>
    </row>
    <row r="88" spans="1:6" ht="15" customHeight="1" x14ac:dyDescent="0.2">
      <c r="B88" s="81" t="s">
        <v>198</v>
      </c>
      <c r="C88" s="53">
        <v>169</v>
      </c>
      <c r="D88" s="53">
        <v>285</v>
      </c>
      <c r="E88" s="53">
        <f t="shared" ref="E88:E134" si="10">D88-C88</f>
        <v>116</v>
      </c>
      <c r="F88" s="122">
        <f t="shared" ref="F88:F138" si="11">D88/C88-1</f>
        <v>0.68639053254437865</v>
      </c>
    </row>
    <row r="89" spans="1:6" ht="15" customHeight="1" x14ac:dyDescent="0.2">
      <c r="B89" s="86" t="s">
        <v>189</v>
      </c>
      <c r="C89" s="39">
        <v>7</v>
      </c>
      <c r="D89" s="39">
        <v>10</v>
      </c>
      <c r="E89" s="39">
        <f t="shared" si="10"/>
        <v>3</v>
      </c>
      <c r="F89" s="123">
        <f t="shared" si="11"/>
        <v>0.4285714285714286</v>
      </c>
    </row>
    <row r="90" spans="1:6" ht="15" customHeight="1" x14ac:dyDescent="0.2">
      <c r="B90" s="86" t="s">
        <v>158</v>
      </c>
      <c r="C90" s="39">
        <v>13</v>
      </c>
      <c r="D90" s="39">
        <v>20</v>
      </c>
      <c r="E90" s="39">
        <f t="shared" si="10"/>
        <v>7</v>
      </c>
      <c r="F90" s="123">
        <f t="shared" si="11"/>
        <v>0.53846153846153855</v>
      </c>
    </row>
    <row r="91" spans="1:6" ht="12" x14ac:dyDescent="0.2">
      <c r="B91" s="86" t="s">
        <v>102</v>
      </c>
      <c r="C91" s="39">
        <v>80</v>
      </c>
      <c r="D91" s="39">
        <v>142</v>
      </c>
      <c r="E91" s="39">
        <f t="shared" si="10"/>
        <v>62</v>
      </c>
      <c r="F91" s="123">
        <f t="shared" si="11"/>
        <v>0.77499999999999991</v>
      </c>
    </row>
    <row r="92" spans="1:6" ht="15" customHeight="1" x14ac:dyDescent="0.2">
      <c r="B92" s="86" t="s">
        <v>167</v>
      </c>
      <c r="C92" s="39">
        <v>3</v>
      </c>
      <c r="D92" s="39">
        <v>6</v>
      </c>
      <c r="E92" s="39">
        <f t="shared" si="10"/>
        <v>3</v>
      </c>
      <c r="F92" s="123">
        <f t="shared" si="11"/>
        <v>1</v>
      </c>
    </row>
    <row r="93" spans="1:6" ht="12" x14ac:dyDescent="0.2">
      <c r="B93" s="86" t="s">
        <v>122</v>
      </c>
      <c r="C93" s="39">
        <v>27</v>
      </c>
      <c r="D93" s="39">
        <v>43</v>
      </c>
      <c r="E93" s="39">
        <f t="shared" si="10"/>
        <v>16</v>
      </c>
      <c r="F93" s="123">
        <f t="shared" si="11"/>
        <v>0.59259259259259256</v>
      </c>
    </row>
    <row r="94" spans="1:6" ht="15" customHeight="1" x14ac:dyDescent="0.2">
      <c r="B94" s="86" t="s">
        <v>127</v>
      </c>
      <c r="C94" s="39">
        <v>19</v>
      </c>
      <c r="D94" s="39">
        <v>36</v>
      </c>
      <c r="E94" s="39">
        <f t="shared" si="10"/>
        <v>17</v>
      </c>
      <c r="F94" s="123">
        <f t="shared" si="11"/>
        <v>0.89473684210526305</v>
      </c>
    </row>
    <row r="95" spans="1:6" ht="15" customHeight="1" x14ac:dyDescent="0.2">
      <c r="B95" s="86" t="s">
        <v>155</v>
      </c>
      <c r="C95" s="39">
        <v>20</v>
      </c>
      <c r="D95" s="39">
        <v>28</v>
      </c>
      <c r="E95" s="39">
        <f t="shared" si="10"/>
        <v>8</v>
      </c>
      <c r="F95" s="123">
        <f t="shared" si="11"/>
        <v>0.39999999999999991</v>
      </c>
    </row>
    <row r="96" spans="1:6" ht="15" customHeight="1" x14ac:dyDescent="0.2">
      <c r="A96" s="12"/>
      <c r="B96" s="81" t="s">
        <v>199</v>
      </c>
      <c r="C96" s="53">
        <v>21774</v>
      </c>
      <c r="D96" s="53">
        <v>25887</v>
      </c>
      <c r="E96" s="53">
        <f t="shared" si="10"/>
        <v>4113</v>
      </c>
      <c r="F96" s="122">
        <f t="shared" si="11"/>
        <v>0.18889501240011031</v>
      </c>
    </row>
    <row r="97" spans="2:6" ht="15" customHeight="1" x14ac:dyDescent="0.2">
      <c r="B97" s="82" t="s">
        <v>65</v>
      </c>
      <c r="C97" s="39">
        <v>18359</v>
      </c>
      <c r="D97" s="39">
        <v>21718</v>
      </c>
      <c r="E97" s="39">
        <f t="shared" si="10"/>
        <v>3359</v>
      </c>
      <c r="F97" s="123">
        <f t="shared" si="11"/>
        <v>0.18296203496922492</v>
      </c>
    </row>
    <row r="98" spans="2:6" ht="15" customHeight="1" x14ac:dyDescent="0.2">
      <c r="B98" s="82" t="s">
        <v>96</v>
      </c>
      <c r="C98" s="39">
        <v>3025</v>
      </c>
      <c r="D98" s="39">
        <v>3596</v>
      </c>
      <c r="E98" s="39">
        <f t="shared" si="10"/>
        <v>571</v>
      </c>
      <c r="F98" s="123">
        <f t="shared" si="11"/>
        <v>0.18876033057851238</v>
      </c>
    </row>
    <row r="99" spans="2:6" ht="15" customHeight="1" x14ac:dyDescent="0.2">
      <c r="B99" s="82" t="s">
        <v>112</v>
      </c>
      <c r="C99" s="39">
        <v>390</v>
      </c>
      <c r="D99" s="39">
        <v>573</v>
      </c>
      <c r="E99" s="39">
        <f t="shared" si="10"/>
        <v>183</v>
      </c>
      <c r="F99" s="123">
        <f t="shared" si="11"/>
        <v>0.46923076923076934</v>
      </c>
    </row>
    <row r="100" spans="2:6" ht="15" customHeight="1" x14ac:dyDescent="0.2">
      <c r="B100" s="81" t="s">
        <v>200</v>
      </c>
      <c r="C100" s="53">
        <v>2116</v>
      </c>
      <c r="D100" s="53">
        <v>3156</v>
      </c>
      <c r="E100" s="53">
        <f t="shared" si="10"/>
        <v>1040</v>
      </c>
      <c r="F100" s="122">
        <f t="shared" si="11"/>
        <v>0.49149338374291118</v>
      </c>
    </row>
    <row r="101" spans="2:6" ht="15" customHeight="1" x14ac:dyDescent="0.2">
      <c r="B101" s="83" t="s">
        <v>67</v>
      </c>
      <c r="C101" s="39">
        <v>343</v>
      </c>
      <c r="D101" s="39">
        <v>495</v>
      </c>
      <c r="E101" s="39">
        <f t="shared" si="10"/>
        <v>152</v>
      </c>
      <c r="F101" s="123">
        <f t="shared" si="11"/>
        <v>0.44314868804664731</v>
      </c>
    </row>
    <row r="102" spans="2:6" s="21" customFormat="1" ht="15" customHeight="1" x14ac:dyDescent="0.2">
      <c r="B102" s="83" t="s">
        <v>71</v>
      </c>
      <c r="C102" s="39">
        <v>15</v>
      </c>
      <c r="D102" s="39">
        <v>27</v>
      </c>
      <c r="E102" s="39">
        <f t="shared" si="10"/>
        <v>12</v>
      </c>
      <c r="F102" s="123">
        <f t="shared" si="11"/>
        <v>0.8</v>
      </c>
    </row>
    <row r="103" spans="2:6" ht="15" customHeight="1" x14ac:dyDescent="0.2">
      <c r="B103" s="83" t="s">
        <v>72</v>
      </c>
      <c r="C103" s="39">
        <v>936</v>
      </c>
      <c r="D103" s="39">
        <v>1504</v>
      </c>
      <c r="E103" s="39">
        <f t="shared" si="10"/>
        <v>568</v>
      </c>
      <c r="F103" s="123">
        <f t="shared" si="11"/>
        <v>0.6068376068376069</v>
      </c>
    </row>
    <row r="104" spans="2:6" ht="15" customHeight="1" x14ac:dyDescent="0.2">
      <c r="B104" s="83" t="s">
        <v>230</v>
      </c>
      <c r="C104" s="39">
        <v>2</v>
      </c>
      <c r="D104" s="39">
        <v>5</v>
      </c>
      <c r="E104" s="39">
        <f t="shared" si="10"/>
        <v>3</v>
      </c>
      <c r="F104" s="123">
        <f t="shared" si="11"/>
        <v>1.5</v>
      </c>
    </row>
    <row r="105" spans="2:6" ht="15" customHeight="1" x14ac:dyDescent="0.2">
      <c r="B105" s="83" t="s">
        <v>79</v>
      </c>
      <c r="C105" s="39">
        <v>99</v>
      </c>
      <c r="D105" s="39">
        <v>171</v>
      </c>
      <c r="E105" s="39">
        <f t="shared" si="10"/>
        <v>72</v>
      </c>
      <c r="F105" s="123">
        <f t="shared" si="11"/>
        <v>0.72727272727272729</v>
      </c>
    </row>
    <row r="106" spans="2:6" ht="12" x14ac:dyDescent="0.2">
      <c r="B106" s="83" t="s">
        <v>82</v>
      </c>
      <c r="C106" s="39">
        <v>85</v>
      </c>
      <c r="D106" s="39">
        <v>94</v>
      </c>
      <c r="E106" s="39">
        <f t="shared" si="10"/>
        <v>9</v>
      </c>
      <c r="F106" s="123">
        <f t="shared" si="11"/>
        <v>0.10588235294117654</v>
      </c>
    </row>
    <row r="107" spans="2:6" ht="15" customHeight="1" x14ac:dyDescent="0.2">
      <c r="B107" s="83" t="s">
        <v>99</v>
      </c>
      <c r="C107" s="39">
        <v>389</v>
      </c>
      <c r="D107" s="39">
        <v>479</v>
      </c>
      <c r="E107" s="39">
        <f t="shared" si="10"/>
        <v>90</v>
      </c>
      <c r="F107" s="123">
        <f t="shared" si="11"/>
        <v>0.23136246786632397</v>
      </c>
    </row>
    <row r="108" spans="2:6" ht="15" customHeight="1" x14ac:dyDescent="0.2">
      <c r="B108" s="86" t="s">
        <v>124</v>
      </c>
      <c r="C108" s="39">
        <v>17</v>
      </c>
      <c r="D108" s="39">
        <v>31</v>
      </c>
      <c r="E108" s="39">
        <f t="shared" si="10"/>
        <v>14</v>
      </c>
      <c r="F108" s="123">
        <f t="shared" si="11"/>
        <v>0.82352941176470584</v>
      </c>
    </row>
    <row r="109" spans="2:6" ht="15" customHeight="1" x14ac:dyDescent="0.2">
      <c r="B109" s="83" t="s">
        <v>125</v>
      </c>
      <c r="C109" s="39">
        <v>74</v>
      </c>
      <c r="D109" s="39">
        <v>100</v>
      </c>
      <c r="E109" s="39">
        <f t="shared" si="10"/>
        <v>26</v>
      </c>
      <c r="F109" s="123">
        <f t="shared" si="11"/>
        <v>0.35135135135135132</v>
      </c>
    </row>
    <row r="110" spans="2:6" ht="15" customHeight="1" x14ac:dyDescent="0.2">
      <c r="B110" s="83" t="s">
        <v>237</v>
      </c>
      <c r="C110" s="39">
        <v>0</v>
      </c>
      <c r="D110" s="39">
        <v>0</v>
      </c>
      <c r="E110" s="39">
        <f t="shared" si="10"/>
        <v>0</v>
      </c>
      <c r="F110" s="123"/>
    </row>
    <row r="111" spans="2:6" s="21" customFormat="1" ht="15" customHeight="1" x14ac:dyDescent="0.2">
      <c r="B111" s="83" t="s">
        <v>238</v>
      </c>
      <c r="C111" s="39">
        <v>7</v>
      </c>
      <c r="D111" s="39">
        <v>2</v>
      </c>
      <c r="E111" s="39">
        <f t="shared" si="10"/>
        <v>-5</v>
      </c>
      <c r="F111" s="123">
        <f t="shared" si="11"/>
        <v>-0.7142857142857143</v>
      </c>
    </row>
    <row r="112" spans="2:6" ht="15" customHeight="1" x14ac:dyDescent="0.2">
      <c r="B112" s="83" t="s">
        <v>148</v>
      </c>
      <c r="C112" s="39">
        <v>37</v>
      </c>
      <c r="D112" s="39">
        <v>66</v>
      </c>
      <c r="E112" s="39">
        <f t="shared" si="10"/>
        <v>29</v>
      </c>
      <c r="F112" s="123">
        <f t="shared" si="11"/>
        <v>0.78378378378378377</v>
      </c>
    </row>
    <row r="113" spans="2:6" ht="16.5" customHeight="1" x14ac:dyDescent="0.2">
      <c r="B113" s="85" t="s">
        <v>152</v>
      </c>
      <c r="C113" s="39">
        <v>112</v>
      </c>
      <c r="D113" s="39">
        <v>182</v>
      </c>
      <c r="E113" s="39">
        <f t="shared" si="10"/>
        <v>70</v>
      </c>
      <c r="F113" s="123">
        <f t="shared" si="11"/>
        <v>0.625</v>
      </c>
    </row>
    <row r="114" spans="2:6" ht="33.75" customHeight="1" x14ac:dyDescent="0.2">
      <c r="B114" s="87" t="s">
        <v>201</v>
      </c>
      <c r="C114" s="54">
        <v>145952</v>
      </c>
      <c r="D114" s="54">
        <v>215802</v>
      </c>
      <c r="E114" s="54">
        <f t="shared" si="10"/>
        <v>69850</v>
      </c>
      <c r="F114" s="124">
        <f t="shared" si="11"/>
        <v>0.47858199956149972</v>
      </c>
    </row>
    <row r="115" spans="2:6" ht="21.75" customHeight="1" x14ac:dyDescent="0.2">
      <c r="B115" s="81" t="s">
        <v>202</v>
      </c>
      <c r="C115" s="53">
        <v>20657</v>
      </c>
      <c r="D115" s="53">
        <v>49514</v>
      </c>
      <c r="E115" s="53">
        <f t="shared" si="10"/>
        <v>28857</v>
      </c>
      <c r="F115" s="122">
        <f t="shared" si="11"/>
        <v>1.3969598683255069</v>
      </c>
    </row>
    <row r="116" spans="2:6" ht="12" x14ac:dyDescent="0.2">
      <c r="B116" s="88" t="s">
        <v>88</v>
      </c>
      <c r="C116" s="39">
        <v>1601</v>
      </c>
      <c r="D116" s="39">
        <v>2677</v>
      </c>
      <c r="E116" s="39">
        <f t="shared" si="10"/>
        <v>1076</v>
      </c>
      <c r="F116" s="123">
        <f t="shared" si="11"/>
        <v>0.67207995003123044</v>
      </c>
    </row>
    <row r="117" spans="2:6" ht="15" customHeight="1" x14ac:dyDescent="0.2">
      <c r="B117" s="88" t="s">
        <v>101</v>
      </c>
      <c r="C117" s="39">
        <v>5813</v>
      </c>
      <c r="D117" s="39">
        <v>13723</v>
      </c>
      <c r="E117" s="39">
        <f t="shared" si="10"/>
        <v>7910</v>
      </c>
      <c r="F117" s="123">
        <f t="shared" si="11"/>
        <v>1.3607431618785482</v>
      </c>
    </row>
    <row r="118" spans="2:6" ht="12" x14ac:dyDescent="0.2">
      <c r="B118" s="88" t="s">
        <v>115</v>
      </c>
      <c r="C118" s="39">
        <v>252</v>
      </c>
      <c r="D118" s="39">
        <v>217</v>
      </c>
      <c r="E118" s="39">
        <f t="shared" si="10"/>
        <v>-35</v>
      </c>
      <c r="F118" s="123">
        <f t="shared" si="11"/>
        <v>-0.13888888888888884</v>
      </c>
    </row>
    <row r="119" spans="2:6" ht="15" customHeight="1" x14ac:dyDescent="0.2">
      <c r="B119" s="84" t="s">
        <v>141</v>
      </c>
      <c r="C119" s="39">
        <v>330</v>
      </c>
      <c r="D119" s="39">
        <v>38</v>
      </c>
      <c r="E119" s="39">
        <f t="shared" si="10"/>
        <v>-292</v>
      </c>
      <c r="F119" s="123">
        <f t="shared" si="11"/>
        <v>-0.88484848484848488</v>
      </c>
    </row>
    <row r="120" spans="2:6" ht="12" x14ac:dyDescent="0.2">
      <c r="B120" s="84" t="s">
        <v>153</v>
      </c>
      <c r="C120" s="39">
        <v>12659</v>
      </c>
      <c r="D120" s="39">
        <v>32853</v>
      </c>
      <c r="E120" s="39">
        <f t="shared" si="10"/>
        <v>20194</v>
      </c>
      <c r="F120" s="123">
        <f t="shared" si="11"/>
        <v>1.5952286910498459</v>
      </c>
    </row>
    <row r="121" spans="2:6" ht="15" customHeight="1" x14ac:dyDescent="0.2">
      <c r="B121" s="84" t="s">
        <v>168</v>
      </c>
      <c r="C121" s="39">
        <v>0</v>
      </c>
      <c r="D121" s="39">
        <v>0</v>
      </c>
      <c r="E121" s="39">
        <f t="shared" si="10"/>
        <v>0</v>
      </c>
      <c r="F121" s="123"/>
    </row>
    <row r="122" spans="2:6" ht="15" customHeight="1" x14ac:dyDescent="0.2">
      <c r="B122" s="84" t="s">
        <v>163</v>
      </c>
      <c r="C122" s="39">
        <v>2</v>
      </c>
      <c r="D122" s="39">
        <v>6</v>
      </c>
      <c r="E122" s="39">
        <f t="shared" si="10"/>
        <v>4</v>
      </c>
      <c r="F122" s="123">
        <f t="shared" si="11"/>
        <v>2</v>
      </c>
    </row>
    <row r="123" spans="2:6" ht="15" customHeight="1" x14ac:dyDescent="0.2">
      <c r="B123" s="81" t="s">
        <v>203</v>
      </c>
      <c r="C123" s="53">
        <v>2857</v>
      </c>
      <c r="D123" s="53">
        <v>3855</v>
      </c>
      <c r="E123" s="53">
        <f t="shared" si="10"/>
        <v>998</v>
      </c>
      <c r="F123" s="122">
        <f t="shared" si="11"/>
        <v>0.3493174658732936</v>
      </c>
    </row>
    <row r="124" spans="2:6" ht="17.25" customHeight="1" x14ac:dyDescent="0.2">
      <c r="B124" s="84" t="s">
        <v>60</v>
      </c>
      <c r="C124" s="39">
        <v>2368</v>
      </c>
      <c r="D124" s="39">
        <v>3137</v>
      </c>
      <c r="E124" s="39">
        <f t="shared" si="10"/>
        <v>769</v>
      </c>
      <c r="F124" s="123">
        <f t="shared" si="11"/>
        <v>0.32474662162162171</v>
      </c>
    </row>
    <row r="125" spans="2:6" ht="15" customHeight="1" x14ac:dyDescent="0.2">
      <c r="B125" s="84" t="s">
        <v>64</v>
      </c>
      <c r="C125" s="39">
        <v>0</v>
      </c>
      <c r="D125" s="39">
        <v>0</v>
      </c>
      <c r="E125" s="39">
        <f t="shared" si="10"/>
        <v>0</v>
      </c>
      <c r="F125" s="123"/>
    </row>
    <row r="126" spans="2:6" ht="15" customHeight="1" x14ac:dyDescent="0.2">
      <c r="B126" s="84" t="s">
        <v>68</v>
      </c>
      <c r="C126" s="39">
        <v>465</v>
      </c>
      <c r="D126" s="39">
        <v>596</v>
      </c>
      <c r="E126" s="39">
        <f t="shared" si="10"/>
        <v>131</v>
      </c>
      <c r="F126" s="123">
        <f t="shared" si="11"/>
        <v>0.2817204301075269</v>
      </c>
    </row>
    <row r="127" spans="2:6" ht="15" customHeight="1" x14ac:dyDescent="0.2">
      <c r="B127" s="84" t="s">
        <v>165</v>
      </c>
      <c r="C127" s="39">
        <v>10</v>
      </c>
      <c r="D127" s="39">
        <v>40</v>
      </c>
      <c r="E127" s="39">
        <f t="shared" si="10"/>
        <v>30</v>
      </c>
      <c r="F127" s="123">
        <f t="shared" si="11"/>
        <v>3</v>
      </c>
    </row>
    <row r="128" spans="2:6" ht="15" customHeight="1" x14ac:dyDescent="0.2">
      <c r="B128" s="84" t="s">
        <v>81</v>
      </c>
      <c r="C128" s="39">
        <v>0</v>
      </c>
      <c r="D128" s="39">
        <v>0</v>
      </c>
      <c r="E128" s="39">
        <f t="shared" si="10"/>
        <v>0</v>
      </c>
      <c r="F128" s="123"/>
    </row>
    <row r="129" spans="1:6" ht="15" customHeight="1" x14ac:dyDescent="0.2">
      <c r="B129" s="84" t="s">
        <v>111</v>
      </c>
      <c r="C129" s="39">
        <v>1</v>
      </c>
      <c r="D129" s="39">
        <v>4</v>
      </c>
      <c r="E129" s="39">
        <f t="shared" si="10"/>
        <v>3</v>
      </c>
      <c r="F129" s="123">
        <f t="shared" si="11"/>
        <v>3</v>
      </c>
    </row>
    <row r="130" spans="1:6" ht="15" customHeight="1" x14ac:dyDescent="0.2">
      <c r="B130" s="84" t="s">
        <v>184</v>
      </c>
      <c r="C130" s="39">
        <v>0</v>
      </c>
      <c r="D130" s="39">
        <v>0</v>
      </c>
      <c r="E130" s="39">
        <f t="shared" si="10"/>
        <v>0</v>
      </c>
      <c r="F130" s="123"/>
    </row>
    <row r="131" spans="1:6" ht="15" customHeight="1" x14ac:dyDescent="0.2">
      <c r="B131" s="84" t="s">
        <v>192</v>
      </c>
      <c r="C131" s="39">
        <v>0</v>
      </c>
      <c r="D131" s="39">
        <v>4</v>
      </c>
      <c r="E131" s="39">
        <f t="shared" si="10"/>
        <v>4</v>
      </c>
      <c r="F131" s="123"/>
    </row>
    <row r="132" spans="1:6" ht="15" customHeight="1" x14ac:dyDescent="0.2">
      <c r="B132" s="84" t="s">
        <v>123</v>
      </c>
      <c r="C132" s="39">
        <v>1</v>
      </c>
      <c r="D132" s="39">
        <v>5</v>
      </c>
      <c r="E132" s="39">
        <f t="shared" si="10"/>
        <v>4</v>
      </c>
      <c r="F132" s="123">
        <f t="shared" si="11"/>
        <v>4</v>
      </c>
    </row>
    <row r="133" spans="1:6" s="10" customFormat="1" ht="15" customHeight="1" x14ac:dyDescent="0.2">
      <c r="B133" s="84" t="s">
        <v>178</v>
      </c>
      <c r="C133" s="39">
        <v>0</v>
      </c>
      <c r="D133" s="39">
        <v>9</v>
      </c>
      <c r="E133" s="39">
        <f t="shared" si="10"/>
        <v>9</v>
      </c>
      <c r="F133" s="123"/>
    </row>
    <row r="134" spans="1:6" s="10" customFormat="1" ht="15" customHeight="1" x14ac:dyDescent="0.2">
      <c r="B134" s="84" t="s">
        <v>130</v>
      </c>
      <c r="C134" s="39">
        <v>0</v>
      </c>
      <c r="D134" s="39">
        <v>0</v>
      </c>
      <c r="E134" s="39">
        <f t="shared" si="10"/>
        <v>0</v>
      </c>
      <c r="F134" s="123"/>
    </row>
    <row r="135" spans="1:6" s="10" customFormat="1" ht="15" customHeight="1" x14ac:dyDescent="0.2">
      <c r="B135" s="84" t="s">
        <v>179</v>
      </c>
      <c r="C135" s="39">
        <v>0</v>
      </c>
      <c r="D135" s="39">
        <v>3</v>
      </c>
      <c r="E135" s="39">
        <f t="shared" ref="E135:E138" si="12">D135-C135</f>
        <v>3</v>
      </c>
      <c r="F135" s="123"/>
    </row>
    <row r="136" spans="1:6" s="10" customFormat="1" ht="15" customHeight="1" x14ac:dyDescent="0.2">
      <c r="B136" s="84" t="s">
        <v>181</v>
      </c>
      <c r="C136" s="39">
        <v>1</v>
      </c>
      <c r="D136" s="39">
        <v>6</v>
      </c>
      <c r="E136" s="39">
        <f t="shared" si="12"/>
        <v>5</v>
      </c>
      <c r="F136" s="123">
        <f t="shared" si="11"/>
        <v>5</v>
      </c>
    </row>
    <row r="137" spans="1:6" s="10" customFormat="1" ht="15" customHeight="1" x14ac:dyDescent="0.2">
      <c r="B137" s="84" t="s">
        <v>145</v>
      </c>
      <c r="C137" s="39">
        <v>0</v>
      </c>
      <c r="D137" s="39">
        <v>3</v>
      </c>
      <c r="E137" s="39">
        <f t="shared" si="12"/>
        <v>3</v>
      </c>
      <c r="F137" s="123"/>
    </row>
    <row r="138" spans="1:6" s="10" customFormat="1" ht="15" customHeight="1" x14ac:dyDescent="0.2">
      <c r="B138" s="84" t="s">
        <v>182</v>
      </c>
      <c r="C138" s="39">
        <v>11</v>
      </c>
      <c r="D138" s="39">
        <v>48</v>
      </c>
      <c r="E138" s="39">
        <f t="shared" si="12"/>
        <v>37</v>
      </c>
      <c r="F138" s="123">
        <f t="shared" si="11"/>
        <v>3.3636363636363633</v>
      </c>
    </row>
    <row r="139" spans="1:6" ht="15" customHeight="1" x14ac:dyDescent="0.2">
      <c r="B139" s="81" t="s">
        <v>204</v>
      </c>
      <c r="C139" s="53">
        <v>93855</v>
      </c>
      <c r="D139" s="53">
        <v>130667</v>
      </c>
      <c r="E139" s="53">
        <f t="shared" ref="E139:E198" si="13">D139-C139</f>
        <v>36812</v>
      </c>
      <c r="F139" s="122">
        <f t="shared" ref="F139:F202" si="14">D139/C139-1</f>
        <v>0.39222204464333288</v>
      </c>
    </row>
    <row r="140" spans="1:6" ht="15" customHeight="1" x14ac:dyDescent="0.2">
      <c r="A140" s="11"/>
      <c r="B140" s="83" t="s">
        <v>62</v>
      </c>
      <c r="C140" s="39">
        <v>151</v>
      </c>
      <c r="D140" s="39">
        <v>189</v>
      </c>
      <c r="E140" s="39">
        <f t="shared" si="13"/>
        <v>38</v>
      </c>
      <c r="F140" s="123">
        <f t="shared" si="14"/>
        <v>0.2516556291390728</v>
      </c>
    </row>
    <row r="141" spans="1:6" ht="15" customHeight="1" x14ac:dyDescent="0.2">
      <c r="A141" s="11"/>
      <c r="B141" s="83" t="s">
        <v>69</v>
      </c>
      <c r="C141" s="39">
        <v>732</v>
      </c>
      <c r="D141" s="39">
        <v>1003</v>
      </c>
      <c r="E141" s="39">
        <f t="shared" si="13"/>
        <v>271</v>
      </c>
      <c r="F141" s="123">
        <f t="shared" si="14"/>
        <v>0.37021857923497259</v>
      </c>
    </row>
    <row r="142" spans="1:6" s="10" customFormat="1" ht="15" customHeight="1" x14ac:dyDescent="0.2">
      <c r="A142" s="11"/>
      <c r="B142" s="83" t="s">
        <v>190</v>
      </c>
      <c r="C142" s="39">
        <v>24</v>
      </c>
      <c r="D142" s="39">
        <v>45</v>
      </c>
      <c r="E142" s="39">
        <f t="shared" si="13"/>
        <v>21</v>
      </c>
      <c r="F142" s="123">
        <f t="shared" si="14"/>
        <v>0.875</v>
      </c>
    </row>
    <row r="143" spans="1:6" ht="15" customHeight="1" x14ac:dyDescent="0.2">
      <c r="A143" s="11"/>
      <c r="B143" s="83" t="s">
        <v>90</v>
      </c>
      <c r="C143" s="39">
        <v>35140</v>
      </c>
      <c r="D143" s="39">
        <v>57747</v>
      </c>
      <c r="E143" s="39">
        <f t="shared" si="13"/>
        <v>22607</v>
      </c>
      <c r="F143" s="123">
        <f t="shared" si="14"/>
        <v>0.64334092202618098</v>
      </c>
    </row>
    <row r="144" spans="1:6" ht="12.75" x14ac:dyDescent="0.2">
      <c r="A144" s="11"/>
      <c r="B144" s="83" t="s">
        <v>93</v>
      </c>
      <c r="C144" s="39">
        <v>50932</v>
      </c>
      <c r="D144" s="39">
        <v>61961</v>
      </c>
      <c r="E144" s="39">
        <f t="shared" si="13"/>
        <v>11029</v>
      </c>
      <c r="F144" s="123">
        <f t="shared" si="14"/>
        <v>0.21654362679651307</v>
      </c>
    </row>
    <row r="145" spans="1:6" ht="12.75" x14ac:dyDescent="0.2">
      <c r="A145" s="11"/>
      <c r="B145" s="86" t="s">
        <v>176</v>
      </c>
      <c r="C145" s="39">
        <v>39</v>
      </c>
      <c r="D145" s="39">
        <v>101</v>
      </c>
      <c r="E145" s="39">
        <f t="shared" si="13"/>
        <v>62</v>
      </c>
      <c r="F145" s="123">
        <f t="shared" si="14"/>
        <v>1.5897435897435899</v>
      </c>
    </row>
    <row r="146" spans="1:6" ht="15" customHeight="1" x14ac:dyDescent="0.2">
      <c r="A146" s="11"/>
      <c r="B146" s="83" t="s">
        <v>116</v>
      </c>
      <c r="C146" s="39">
        <v>556</v>
      </c>
      <c r="D146" s="39">
        <v>1001</v>
      </c>
      <c r="E146" s="39">
        <f t="shared" si="13"/>
        <v>445</v>
      </c>
      <c r="F146" s="123">
        <f t="shared" si="14"/>
        <v>0.80035971223021574</v>
      </c>
    </row>
    <row r="147" spans="1:6" ht="15" customHeight="1" x14ac:dyDescent="0.2">
      <c r="A147" s="11"/>
      <c r="B147" s="83" t="s">
        <v>120</v>
      </c>
      <c r="C147" s="39">
        <v>4941</v>
      </c>
      <c r="D147" s="39">
        <v>6844</v>
      </c>
      <c r="E147" s="39">
        <f t="shared" si="13"/>
        <v>1903</v>
      </c>
      <c r="F147" s="123">
        <f t="shared" si="14"/>
        <v>0.38514470754907904</v>
      </c>
    </row>
    <row r="148" spans="1:6" ht="15" customHeight="1" x14ac:dyDescent="0.2">
      <c r="A148" s="11"/>
      <c r="B148" s="83" t="s">
        <v>151</v>
      </c>
      <c r="C148" s="39">
        <v>1340</v>
      </c>
      <c r="D148" s="39">
        <v>1776</v>
      </c>
      <c r="E148" s="39">
        <f t="shared" si="13"/>
        <v>436</v>
      </c>
      <c r="F148" s="123">
        <f t="shared" si="14"/>
        <v>0.32537313432835813</v>
      </c>
    </row>
    <row r="149" spans="1:6" ht="15" customHeight="1" x14ac:dyDescent="0.2">
      <c r="A149" s="11"/>
      <c r="B149" s="81" t="s">
        <v>205</v>
      </c>
      <c r="C149" s="53">
        <v>28583</v>
      </c>
      <c r="D149" s="53">
        <v>31766</v>
      </c>
      <c r="E149" s="53">
        <f t="shared" si="13"/>
        <v>3183</v>
      </c>
      <c r="F149" s="122">
        <f t="shared" si="14"/>
        <v>0.11135989924080758</v>
      </c>
    </row>
    <row r="150" spans="1:6" ht="15" customHeight="1" x14ac:dyDescent="0.2">
      <c r="B150" s="83" t="s">
        <v>225</v>
      </c>
      <c r="C150" s="39">
        <v>17</v>
      </c>
      <c r="D150" s="39">
        <v>25</v>
      </c>
      <c r="E150" s="39">
        <f t="shared" si="13"/>
        <v>8</v>
      </c>
      <c r="F150" s="123">
        <f t="shared" si="14"/>
        <v>0.47058823529411775</v>
      </c>
    </row>
    <row r="151" spans="1:6" ht="12" x14ac:dyDescent="0.2">
      <c r="B151" s="86" t="s">
        <v>83</v>
      </c>
      <c r="C151" s="39">
        <v>308</v>
      </c>
      <c r="D151" s="39">
        <v>376</v>
      </c>
      <c r="E151" s="39">
        <f t="shared" si="13"/>
        <v>68</v>
      </c>
      <c r="F151" s="123">
        <f t="shared" si="14"/>
        <v>0.22077922077922074</v>
      </c>
    </row>
    <row r="152" spans="1:6" ht="15" customHeight="1" x14ac:dyDescent="0.2">
      <c r="B152" s="86" t="s">
        <v>91</v>
      </c>
      <c r="C152" s="39">
        <v>609</v>
      </c>
      <c r="D152" s="39">
        <v>977</v>
      </c>
      <c r="E152" s="39">
        <f t="shared" si="13"/>
        <v>368</v>
      </c>
      <c r="F152" s="123">
        <f t="shared" si="14"/>
        <v>0.60426929392446627</v>
      </c>
    </row>
    <row r="153" spans="1:6" ht="12" x14ac:dyDescent="0.2">
      <c r="B153" s="86" t="s">
        <v>174</v>
      </c>
      <c r="C153" s="39">
        <v>41</v>
      </c>
      <c r="D153" s="39">
        <v>44</v>
      </c>
      <c r="E153" s="39">
        <f t="shared" si="13"/>
        <v>3</v>
      </c>
      <c r="F153" s="123">
        <f t="shared" si="14"/>
        <v>7.3170731707317138E-2</v>
      </c>
    </row>
    <row r="154" spans="1:6" ht="12" x14ac:dyDescent="0.2">
      <c r="B154" s="86" t="s">
        <v>233</v>
      </c>
      <c r="C154" s="39">
        <v>13</v>
      </c>
      <c r="D154" s="39">
        <v>59</v>
      </c>
      <c r="E154" s="39">
        <f t="shared" si="13"/>
        <v>46</v>
      </c>
      <c r="F154" s="123">
        <f t="shared" si="14"/>
        <v>3.5384615384615383</v>
      </c>
    </row>
    <row r="155" spans="1:6" ht="15" customHeight="1" x14ac:dyDescent="0.2">
      <c r="B155" s="86" t="s">
        <v>109</v>
      </c>
      <c r="C155" s="39">
        <v>1434</v>
      </c>
      <c r="D155" s="39">
        <v>2002</v>
      </c>
      <c r="E155" s="39">
        <f t="shared" si="13"/>
        <v>568</v>
      </c>
      <c r="F155" s="123">
        <f t="shared" si="14"/>
        <v>0.39609483960948388</v>
      </c>
    </row>
    <row r="156" spans="1:6" ht="15" customHeight="1" x14ac:dyDescent="0.2">
      <c r="B156" s="86" t="s">
        <v>113</v>
      </c>
      <c r="C156" s="39">
        <v>234</v>
      </c>
      <c r="D156" s="39">
        <v>375</v>
      </c>
      <c r="E156" s="39">
        <f t="shared" si="13"/>
        <v>141</v>
      </c>
      <c r="F156" s="123">
        <f t="shared" si="14"/>
        <v>0.60256410256410264</v>
      </c>
    </row>
    <row r="157" spans="1:6" ht="15" customHeight="1" x14ac:dyDescent="0.2">
      <c r="B157" s="86" t="s">
        <v>136</v>
      </c>
      <c r="C157" s="39">
        <v>525</v>
      </c>
      <c r="D157" s="39">
        <v>960</v>
      </c>
      <c r="E157" s="39">
        <f t="shared" si="13"/>
        <v>435</v>
      </c>
      <c r="F157" s="123">
        <f t="shared" si="14"/>
        <v>0.82857142857142851</v>
      </c>
    </row>
    <row r="158" spans="1:6" s="21" customFormat="1" ht="15" customHeight="1" x14ac:dyDescent="0.2">
      <c r="B158" s="86" t="s">
        <v>142</v>
      </c>
      <c r="C158" s="39">
        <v>9918</v>
      </c>
      <c r="D158" s="39">
        <v>9958</v>
      </c>
      <c r="E158" s="39">
        <f t="shared" si="13"/>
        <v>40</v>
      </c>
      <c r="F158" s="123">
        <f t="shared" si="14"/>
        <v>4.0330711837064381E-3</v>
      </c>
    </row>
    <row r="159" spans="1:6" ht="15" customHeight="1" x14ac:dyDescent="0.2">
      <c r="B159" s="86" t="s">
        <v>149</v>
      </c>
      <c r="C159" s="39">
        <v>15484</v>
      </c>
      <c r="D159" s="39">
        <v>16990</v>
      </c>
      <c r="E159" s="39">
        <f t="shared" si="13"/>
        <v>1506</v>
      </c>
      <c r="F159" s="123">
        <f t="shared" si="14"/>
        <v>9.7261689485920844E-2</v>
      </c>
    </row>
    <row r="160" spans="1:6" ht="15" customHeight="1" x14ac:dyDescent="0.2">
      <c r="B160" s="87" t="s">
        <v>216</v>
      </c>
      <c r="C160" s="56">
        <v>52791</v>
      </c>
      <c r="D160" s="54">
        <v>71736</v>
      </c>
      <c r="E160" s="54">
        <f t="shared" si="13"/>
        <v>18945</v>
      </c>
      <c r="F160" s="124">
        <f t="shared" si="14"/>
        <v>0.35886798886173787</v>
      </c>
    </row>
    <row r="161" spans="2:11" ht="15" customHeight="1" x14ac:dyDescent="0.2">
      <c r="B161" s="83" t="s">
        <v>66</v>
      </c>
      <c r="C161" s="39">
        <v>5697</v>
      </c>
      <c r="D161" s="39">
        <v>5988</v>
      </c>
      <c r="E161" s="39">
        <f t="shared" si="13"/>
        <v>291</v>
      </c>
      <c r="F161" s="123">
        <f t="shared" si="14"/>
        <v>5.1079515534491859E-2</v>
      </c>
      <c r="H161" s="94"/>
      <c r="I161" s="94"/>
      <c r="J161" s="94"/>
      <c r="K161" s="67"/>
    </row>
    <row r="162" spans="2:11" ht="15" customHeight="1" x14ac:dyDescent="0.2">
      <c r="B162" s="83" t="s">
        <v>70</v>
      </c>
      <c r="C162" s="39">
        <v>748</v>
      </c>
      <c r="D162" s="39">
        <v>1454</v>
      </c>
      <c r="E162" s="39">
        <f t="shared" si="13"/>
        <v>706</v>
      </c>
      <c r="F162" s="123">
        <f t="shared" si="14"/>
        <v>0.94385026737967914</v>
      </c>
      <c r="K162" s="67"/>
    </row>
    <row r="163" spans="2:11" ht="15" customHeight="1" x14ac:dyDescent="0.2">
      <c r="B163" s="89" t="s">
        <v>77</v>
      </c>
      <c r="C163" s="39">
        <v>4224</v>
      </c>
      <c r="D163" s="39">
        <v>5700</v>
      </c>
      <c r="E163" s="39">
        <f t="shared" si="13"/>
        <v>1476</v>
      </c>
      <c r="F163" s="123">
        <f t="shared" si="14"/>
        <v>0.34943181818181812</v>
      </c>
    </row>
    <row r="164" spans="2:11" ht="15" customHeight="1" x14ac:dyDescent="0.2">
      <c r="B164" s="90" t="s">
        <v>80</v>
      </c>
      <c r="C164" s="39">
        <v>960</v>
      </c>
      <c r="D164" s="39">
        <v>2323</v>
      </c>
      <c r="E164" s="39">
        <f t="shared" si="13"/>
        <v>1363</v>
      </c>
      <c r="F164" s="123">
        <f t="shared" si="14"/>
        <v>1.4197916666666668</v>
      </c>
    </row>
    <row r="165" spans="2:11" ht="15" customHeight="1" x14ac:dyDescent="0.2">
      <c r="B165" s="90" t="s">
        <v>89</v>
      </c>
      <c r="C165" s="39">
        <v>1142</v>
      </c>
      <c r="D165" s="39">
        <v>1615</v>
      </c>
      <c r="E165" s="39">
        <f t="shared" si="13"/>
        <v>473</v>
      </c>
      <c r="F165" s="123">
        <f t="shared" si="14"/>
        <v>0.41418563922942209</v>
      </c>
    </row>
    <row r="166" spans="2:11" ht="15" customHeight="1" x14ac:dyDescent="0.2">
      <c r="B166" s="90" t="s">
        <v>92</v>
      </c>
      <c r="C166" s="39">
        <v>9045</v>
      </c>
      <c r="D166" s="39">
        <v>9271</v>
      </c>
      <c r="E166" s="39">
        <f t="shared" si="13"/>
        <v>226</v>
      </c>
      <c r="F166" s="123">
        <f t="shared" si="14"/>
        <v>2.4986180210060827E-2</v>
      </c>
    </row>
    <row r="167" spans="2:11" ht="12" x14ac:dyDescent="0.2">
      <c r="B167" s="82" t="s">
        <v>97</v>
      </c>
      <c r="C167" s="39">
        <v>562</v>
      </c>
      <c r="D167" s="39">
        <v>729</v>
      </c>
      <c r="E167" s="39">
        <f t="shared" si="13"/>
        <v>167</v>
      </c>
      <c r="F167" s="123">
        <f t="shared" si="14"/>
        <v>0.29715302491103213</v>
      </c>
    </row>
    <row r="168" spans="2:11" ht="15" customHeight="1" x14ac:dyDescent="0.2">
      <c r="B168" s="82" t="s">
        <v>105</v>
      </c>
      <c r="C168" s="39">
        <v>3391</v>
      </c>
      <c r="D168" s="39">
        <v>5147</v>
      </c>
      <c r="E168" s="39">
        <f t="shared" si="13"/>
        <v>1756</v>
      </c>
      <c r="F168" s="123">
        <f t="shared" si="14"/>
        <v>0.51784134473606613</v>
      </c>
    </row>
    <row r="169" spans="2:11" ht="15" customHeight="1" x14ac:dyDescent="0.2">
      <c r="B169" s="82" t="s">
        <v>160</v>
      </c>
      <c r="C169" s="39">
        <v>45</v>
      </c>
      <c r="D169" s="39">
        <v>43</v>
      </c>
      <c r="E169" s="39">
        <f t="shared" si="13"/>
        <v>-2</v>
      </c>
      <c r="F169" s="123">
        <f t="shared" si="14"/>
        <v>-4.4444444444444398E-2</v>
      </c>
    </row>
    <row r="170" spans="2:11" ht="15" customHeight="1" x14ac:dyDescent="0.2">
      <c r="B170" s="82" t="s">
        <v>119</v>
      </c>
      <c r="C170" s="39">
        <v>913</v>
      </c>
      <c r="D170" s="39">
        <v>1431</v>
      </c>
      <c r="E170" s="39">
        <f t="shared" si="13"/>
        <v>518</v>
      </c>
      <c r="F170" s="123">
        <f t="shared" si="14"/>
        <v>0.56736035049288058</v>
      </c>
    </row>
    <row r="171" spans="2:11" ht="15" customHeight="1" x14ac:dyDescent="0.2">
      <c r="B171" s="83" t="s">
        <v>121</v>
      </c>
      <c r="C171" s="39">
        <v>687</v>
      </c>
      <c r="D171" s="39">
        <v>752</v>
      </c>
      <c r="E171" s="39">
        <f t="shared" si="13"/>
        <v>65</v>
      </c>
      <c r="F171" s="123">
        <f t="shared" si="14"/>
        <v>9.4614264919941737E-2</v>
      </c>
    </row>
    <row r="172" spans="2:11" ht="12" x14ac:dyDescent="0.2">
      <c r="B172" s="82" t="s">
        <v>129</v>
      </c>
      <c r="C172" s="39">
        <v>15434</v>
      </c>
      <c r="D172" s="39">
        <v>22271</v>
      </c>
      <c r="E172" s="39">
        <f t="shared" si="13"/>
        <v>6837</v>
      </c>
      <c r="F172" s="123">
        <f t="shared" si="14"/>
        <v>0.4429830244913826</v>
      </c>
    </row>
    <row r="173" spans="2:11" ht="15" customHeight="1" x14ac:dyDescent="0.2">
      <c r="B173" s="83" t="s">
        <v>137</v>
      </c>
      <c r="C173" s="39">
        <v>2379</v>
      </c>
      <c r="D173" s="39">
        <v>3980</v>
      </c>
      <c r="E173" s="39">
        <f t="shared" si="13"/>
        <v>1601</v>
      </c>
      <c r="F173" s="123">
        <f t="shared" si="14"/>
        <v>0.67297183690626317</v>
      </c>
    </row>
    <row r="174" spans="2:11" ht="15" customHeight="1" x14ac:dyDescent="0.2">
      <c r="B174" s="82" t="s">
        <v>150</v>
      </c>
      <c r="C174" s="39">
        <v>7564</v>
      </c>
      <c r="D174" s="39">
        <v>11032</v>
      </c>
      <c r="E174" s="39">
        <f t="shared" si="13"/>
        <v>3468</v>
      </c>
      <c r="F174" s="123">
        <f t="shared" si="14"/>
        <v>0.45848757271285034</v>
      </c>
    </row>
    <row r="175" spans="2:11" ht="15" customHeight="1" x14ac:dyDescent="0.2">
      <c r="B175" s="87" t="s">
        <v>207</v>
      </c>
      <c r="C175" s="54">
        <v>5821</v>
      </c>
      <c r="D175" s="54">
        <v>7749</v>
      </c>
      <c r="E175" s="54">
        <f t="shared" si="13"/>
        <v>1928</v>
      </c>
      <c r="F175" s="124">
        <f t="shared" si="14"/>
        <v>0.33121456794365223</v>
      </c>
    </row>
    <row r="176" spans="2:11" ht="15" customHeight="1" x14ac:dyDescent="0.2">
      <c r="B176" s="81" t="s">
        <v>208</v>
      </c>
      <c r="C176" s="52">
        <v>1115</v>
      </c>
      <c r="D176" s="53">
        <v>1484</v>
      </c>
      <c r="E176" s="53">
        <f t="shared" si="13"/>
        <v>369</v>
      </c>
      <c r="F176" s="122">
        <f t="shared" si="14"/>
        <v>0.33094170403587442</v>
      </c>
    </row>
    <row r="177" spans="2:6" s="9" customFormat="1" ht="15" customHeight="1" x14ac:dyDescent="0.2">
      <c r="B177" s="86" t="s">
        <v>171</v>
      </c>
      <c r="C177" s="39">
        <v>2</v>
      </c>
      <c r="D177" s="39">
        <v>2</v>
      </c>
      <c r="E177" s="39">
        <f t="shared" si="13"/>
        <v>0</v>
      </c>
      <c r="F177" s="123">
        <f t="shared" si="14"/>
        <v>0</v>
      </c>
    </row>
    <row r="178" spans="2:6" ht="15" customHeight="1" x14ac:dyDescent="0.2">
      <c r="B178" s="86" t="s">
        <v>78</v>
      </c>
      <c r="C178" s="39">
        <v>113</v>
      </c>
      <c r="D178" s="39">
        <v>200</v>
      </c>
      <c r="E178" s="39">
        <f t="shared" si="13"/>
        <v>87</v>
      </c>
      <c r="F178" s="123">
        <f t="shared" si="14"/>
        <v>0.76991150442477885</v>
      </c>
    </row>
    <row r="179" spans="2:6" ht="15" customHeight="1" x14ac:dyDescent="0.2">
      <c r="B179" s="86" t="s">
        <v>164</v>
      </c>
      <c r="C179" s="39">
        <v>70</v>
      </c>
      <c r="D179" s="39">
        <v>100</v>
      </c>
      <c r="E179" s="39">
        <f t="shared" si="13"/>
        <v>30</v>
      </c>
      <c r="F179" s="123">
        <f t="shared" si="14"/>
        <v>0.4285714285714286</v>
      </c>
    </row>
    <row r="180" spans="2:6" ht="15" customHeight="1" x14ac:dyDescent="0.2">
      <c r="B180" s="86" t="s">
        <v>85</v>
      </c>
      <c r="C180" s="39">
        <v>34</v>
      </c>
      <c r="D180" s="39">
        <v>17</v>
      </c>
      <c r="E180" s="39">
        <f t="shared" si="13"/>
        <v>-17</v>
      </c>
      <c r="F180" s="123">
        <f t="shared" si="14"/>
        <v>-0.5</v>
      </c>
    </row>
    <row r="181" spans="2:6" ht="15" customHeight="1" x14ac:dyDescent="0.2">
      <c r="B181" s="86" t="s">
        <v>86</v>
      </c>
      <c r="C181" s="39">
        <v>82</v>
      </c>
      <c r="D181" s="39">
        <v>134</v>
      </c>
      <c r="E181" s="39">
        <f t="shared" si="13"/>
        <v>52</v>
      </c>
      <c r="F181" s="123">
        <f t="shared" si="14"/>
        <v>0.63414634146341453</v>
      </c>
    </row>
    <row r="182" spans="2:6" ht="15" customHeight="1" x14ac:dyDescent="0.2">
      <c r="B182" s="86" t="s">
        <v>98</v>
      </c>
      <c r="C182" s="39">
        <v>240</v>
      </c>
      <c r="D182" s="39">
        <v>387</v>
      </c>
      <c r="E182" s="39">
        <f t="shared" si="13"/>
        <v>147</v>
      </c>
      <c r="F182" s="123">
        <f t="shared" si="14"/>
        <v>0.61250000000000004</v>
      </c>
    </row>
    <row r="183" spans="2:6" ht="15" customHeight="1" x14ac:dyDescent="0.2">
      <c r="B183" s="86" t="s">
        <v>191</v>
      </c>
      <c r="C183" s="39">
        <v>226</v>
      </c>
      <c r="D183" s="39">
        <v>215</v>
      </c>
      <c r="E183" s="39">
        <f t="shared" si="13"/>
        <v>-11</v>
      </c>
      <c r="F183" s="123">
        <f t="shared" si="14"/>
        <v>-4.8672566371681381E-2</v>
      </c>
    </row>
    <row r="184" spans="2:6" ht="15" customHeight="1" x14ac:dyDescent="0.2">
      <c r="B184" s="86" t="s">
        <v>107</v>
      </c>
      <c r="C184" s="39">
        <v>11</v>
      </c>
      <c r="D184" s="39">
        <v>18</v>
      </c>
      <c r="E184" s="39">
        <f t="shared" si="13"/>
        <v>7</v>
      </c>
      <c r="F184" s="123">
        <f t="shared" si="14"/>
        <v>0.63636363636363646</v>
      </c>
    </row>
    <row r="185" spans="2:6" ht="15" customHeight="1" x14ac:dyDescent="0.2">
      <c r="B185" s="86" t="s">
        <v>108</v>
      </c>
      <c r="C185" s="39">
        <v>60</v>
      </c>
      <c r="D185" s="39">
        <v>51</v>
      </c>
      <c r="E185" s="39">
        <f t="shared" si="13"/>
        <v>-9</v>
      </c>
      <c r="F185" s="123">
        <f t="shared" si="14"/>
        <v>-0.15000000000000002</v>
      </c>
    </row>
    <row r="186" spans="2:6" s="21" customFormat="1" ht="15" customHeight="1" x14ac:dyDescent="0.2">
      <c r="B186" s="86" t="s">
        <v>236</v>
      </c>
      <c r="C186" s="39">
        <v>0</v>
      </c>
      <c r="D186" s="39">
        <v>0</v>
      </c>
      <c r="E186" s="39">
        <f t="shared" si="13"/>
        <v>0</v>
      </c>
      <c r="F186" s="123"/>
    </row>
    <row r="187" spans="2:6" ht="15" customHeight="1" x14ac:dyDescent="0.2">
      <c r="B187" s="86" t="s">
        <v>185</v>
      </c>
      <c r="C187" s="39">
        <v>6</v>
      </c>
      <c r="D187" s="39">
        <v>13</v>
      </c>
      <c r="E187" s="39">
        <f t="shared" si="13"/>
        <v>7</v>
      </c>
      <c r="F187" s="123">
        <f t="shared" si="14"/>
        <v>1.1666666666666665</v>
      </c>
    </row>
    <row r="188" spans="2:6" ht="12.75" customHeight="1" x14ac:dyDescent="0.2">
      <c r="B188" s="86" t="s">
        <v>114</v>
      </c>
      <c r="C188" s="39">
        <v>9</v>
      </c>
      <c r="D188" s="39">
        <v>6</v>
      </c>
      <c r="E188" s="39">
        <f t="shared" si="13"/>
        <v>-3</v>
      </c>
      <c r="F188" s="123">
        <f t="shared" si="14"/>
        <v>-0.33333333333333337</v>
      </c>
    </row>
    <row r="189" spans="2:6" ht="12" x14ac:dyDescent="0.2">
      <c r="B189" s="86" t="s">
        <v>177</v>
      </c>
      <c r="C189" s="39">
        <v>0</v>
      </c>
      <c r="D189" s="39">
        <v>0</v>
      </c>
      <c r="E189" s="39">
        <f t="shared" si="13"/>
        <v>0</v>
      </c>
      <c r="F189" s="123"/>
    </row>
    <row r="190" spans="2:6" ht="15" customHeight="1" x14ac:dyDescent="0.2">
      <c r="B190" s="86" t="s">
        <v>126</v>
      </c>
      <c r="C190" s="39">
        <v>16</v>
      </c>
      <c r="D190" s="39">
        <v>12</v>
      </c>
      <c r="E190" s="39">
        <f t="shared" si="13"/>
        <v>-4</v>
      </c>
      <c r="F190" s="123">
        <f t="shared" si="14"/>
        <v>-0.25</v>
      </c>
    </row>
    <row r="191" spans="2:6" ht="15" customHeight="1" x14ac:dyDescent="0.2">
      <c r="B191" s="86" t="s">
        <v>131</v>
      </c>
      <c r="C191" s="39">
        <v>8</v>
      </c>
      <c r="D191" s="39">
        <v>13</v>
      </c>
      <c r="E191" s="39">
        <f t="shared" si="13"/>
        <v>5</v>
      </c>
      <c r="F191" s="123">
        <f t="shared" si="14"/>
        <v>0.625</v>
      </c>
    </row>
    <row r="192" spans="2:6" ht="15" customHeight="1" x14ac:dyDescent="0.2">
      <c r="B192" s="86" t="s">
        <v>138</v>
      </c>
      <c r="C192" s="39">
        <v>135</v>
      </c>
      <c r="D192" s="39">
        <v>133</v>
      </c>
      <c r="E192" s="39">
        <f t="shared" si="13"/>
        <v>-2</v>
      </c>
      <c r="F192" s="123">
        <f t="shared" si="14"/>
        <v>-1.4814814814814836E-2</v>
      </c>
    </row>
    <row r="193" spans="1:6" ht="12" x14ac:dyDescent="0.2">
      <c r="B193" s="86" t="s">
        <v>180</v>
      </c>
      <c r="C193" s="39">
        <v>33</v>
      </c>
      <c r="D193" s="39">
        <v>58</v>
      </c>
      <c r="E193" s="39">
        <f t="shared" si="13"/>
        <v>25</v>
      </c>
      <c r="F193" s="123">
        <f t="shared" si="14"/>
        <v>0.75757575757575757</v>
      </c>
    </row>
    <row r="194" spans="1:6" ht="15" customHeight="1" x14ac:dyDescent="0.2">
      <c r="B194" s="86" t="s">
        <v>147</v>
      </c>
      <c r="C194" s="39">
        <v>58</v>
      </c>
      <c r="D194" s="39">
        <v>118</v>
      </c>
      <c r="E194" s="39">
        <f t="shared" si="13"/>
        <v>60</v>
      </c>
      <c r="F194" s="123">
        <f t="shared" si="14"/>
        <v>1.0344827586206895</v>
      </c>
    </row>
    <row r="195" spans="1:6" ht="15" customHeight="1" x14ac:dyDescent="0.2">
      <c r="B195" s="86" t="s">
        <v>183</v>
      </c>
      <c r="C195" s="39">
        <v>12</v>
      </c>
      <c r="D195" s="39">
        <v>7</v>
      </c>
      <c r="E195" s="39">
        <f t="shared" si="13"/>
        <v>-5</v>
      </c>
      <c r="F195" s="123">
        <f t="shared" si="14"/>
        <v>-0.41666666666666663</v>
      </c>
    </row>
    <row r="196" spans="1:6" ht="15" customHeight="1" x14ac:dyDescent="0.2">
      <c r="A196" s="11"/>
      <c r="B196" s="81" t="s">
        <v>209</v>
      </c>
      <c r="C196" s="57">
        <v>555</v>
      </c>
      <c r="D196" s="53">
        <v>661</v>
      </c>
      <c r="E196" s="53">
        <f t="shared" si="13"/>
        <v>106</v>
      </c>
      <c r="F196" s="122">
        <f t="shared" si="14"/>
        <v>0.19099099099099104</v>
      </c>
    </row>
    <row r="197" spans="1:6" ht="15" customHeight="1" x14ac:dyDescent="0.2">
      <c r="A197" s="11"/>
      <c r="B197" s="83" t="s">
        <v>169</v>
      </c>
      <c r="C197" s="39">
        <v>6</v>
      </c>
      <c r="D197" s="39">
        <v>4</v>
      </c>
      <c r="E197" s="39">
        <f t="shared" si="13"/>
        <v>-2</v>
      </c>
      <c r="F197" s="123">
        <f t="shared" si="14"/>
        <v>-0.33333333333333337</v>
      </c>
    </row>
    <row r="198" spans="1:6" ht="15" customHeight="1" x14ac:dyDescent="0.2">
      <c r="A198" s="11"/>
      <c r="B198" s="85" t="s">
        <v>186</v>
      </c>
      <c r="C198" s="39">
        <v>6</v>
      </c>
      <c r="D198" s="39">
        <v>6</v>
      </c>
      <c r="E198" s="39">
        <f t="shared" si="13"/>
        <v>0</v>
      </c>
      <c r="F198" s="123">
        <f t="shared" si="14"/>
        <v>0</v>
      </c>
    </row>
    <row r="199" spans="1:6" ht="15" customHeight="1" x14ac:dyDescent="0.2">
      <c r="A199" s="11"/>
      <c r="B199" s="86" t="s">
        <v>173</v>
      </c>
      <c r="C199" s="39">
        <v>4</v>
      </c>
      <c r="D199" s="39">
        <v>10</v>
      </c>
      <c r="E199" s="39">
        <f t="shared" ref="E199:E212" si="15">D199-C199</f>
        <v>6</v>
      </c>
      <c r="F199" s="123">
        <f t="shared" si="14"/>
        <v>1.5</v>
      </c>
    </row>
    <row r="200" spans="1:6" ht="15" customHeight="1" x14ac:dyDescent="0.2">
      <c r="A200" s="11"/>
      <c r="B200" s="86" t="s">
        <v>73</v>
      </c>
      <c r="C200" s="39">
        <v>74</v>
      </c>
      <c r="D200" s="39">
        <v>128</v>
      </c>
      <c r="E200" s="39">
        <f t="shared" si="15"/>
        <v>54</v>
      </c>
      <c r="F200" s="123">
        <f t="shared" si="14"/>
        <v>0.72972972972972983</v>
      </c>
    </row>
    <row r="201" spans="1:6" ht="15" customHeight="1" x14ac:dyDescent="0.2">
      <c r="A201" s="11"/>
      <c r="B201" s="86" t="s">
        <v>74</v>
      </c>
      <c r="C201" s="39">
        <v>6</v>
      </c>
      <c r="D201" s="39">
        <v>7</v>
      </c>
      <c r="E201" s="39">
        <f t="shared" si="15"/>
        <v>1</v>
      </c>
      <c r="F201" s="123">
        <f t="shared" si="14"/>
        <v>0.16666666666666674</v>
      </c>
    </row>
    <row r="202" spans="1:6" ht="15" customHeight="1" x14ac:dyDescent="0.2">
      <c r="A202" s="11"/>
      <c r="B202" s="86" t="s">
        <v>159</v>
      </c>
      <c r="C202" s="39">
        <v>8</v>
      </c>
      <c r="D202" s="39">
        <v>5</v>
      </c>
      <c r="E202" s="39">
        <f t="shared" si="15"/>
        <v>-3</v>
      </c>
      <c r="F202" s="123">
        <f t="shared" si="14"/>
        <v>-0.375</v>
      </c>
    </row>
    <row r="203" spans="1:6" ht="15" customHeight="1" x14ac:dyDescent="0.2">
      <c r="A203" s="11"/>
      <c r="B203" s="86" t="s">
        <v>94</v>
      </c>
      <c r="C203" s="39">
        <v>1</v>
      </c>
      <c r="D203" s="39">
        <v>0</v>
      </c>
      <c r="E203" s="39">
        <f t="shared" si="15"/>
        <v>-1</v>
      </c>
      <c r="F203" s="123">
        <f t="shared" ref="F203:F212" si="16">D203/C203-1</f>
        <v>-1</v>
      </c>
    </row>
    <row r="204" spans="1:6" ht="15" customHeight="1" x14ac:dyDescent="0.2">
      <c r="A204" s="11"/>
      <c r="B204" s="86" t="s">
        <v>103</v>
      </c>
      <c r="C204" s="39">
        <v>19</v>
      </c>
      <c r="D204" s="39">
        <v>20</v>
      </c>
      <c r="E204" s="39">
        <f t="shared" si="15"/>
        <v>1</v>
      </c>
      <c r="F204" s="123">
        <f t="shared" si="16"/>
        <v>5.2631578947368363E-2</v>
      </c>
    </row>
    <row r="205" spans="1:6" ht="15" customHeight="1" x14ac:dyDescent="0.2">
      <c r="A205" s="11"/>
      <c r="B205" s="82" t="s">
        <v>106</v>
      </c>
      <c r="C205" s="39">
        <v>5</v>
      </c>
      <c r="D205" s="39">
        <v>4</v>
      </c>
      <c r="E205" s="39">
        <f t="shared" si="15"/>
        <v>-1</v>
      </c>
      <c r="F205" s="123">
        <f t="shared" si="16"/>
        <v>-0.19999999999999996</v>
      </c>
    </row>
    <row r="206" spans="1:6" ht="15" customHeight="1" x14ac:dyDescent="0.2">
      <c r="A206" s="11"/>
      <c r="B206" s="86" t="s">
        <v>175</v>
      </c>
      <c r="C206" s="39">
        <v>18</v>
      </c>
      <c r="D206" s="39">
        <v>29</v>
      </c>
      <c r="E206" s="39">
        <f t="shared" si="15"/>
        <v>11</v>
      </c>
      <c r="F206" s="123">
        <f t="shared" si="16"/>
        <v>0.61111111111111116</v>
      </c>
    </row>
    <row r="207" spans="1:6" ht="15" customHeight="1" x14ac:dyDescent="0.2">
      <c r="A207" s="11"/>
      <c r="B207" s="86" t="s">
        <v>161</v>
      </c>
      <c r="C207" s="39">
        <v>5</v>
      </c>
      <c r="D207" s="39">
        <v>15</v>
      </c>
      <c r="E207" s="39">
        <f t="shared" si="15"/>
        <v>10</v>
      </c>
      <c r="F207" s="123">
        <f t="shared" si="16"/>
        <v>2</v>
      </c>
    </row>
    <row r="208" spans="1:6" ht="15" customHeight="1" x14ac:dyDescent="0.2">
      <c r="A208" s="11"/>
      <c r="B208" s="86" t="s">
        <v>166</v>
      </c>
      <c r="C208" s="39">
        <v>4</v>
      </c>
      <c r="D208" s="39">
        <v>6</v>
      </c>
      <c r="E208" s="39">
        <f t="shared" si="15"/>
        <v>2</v>
      </c>
      <c r="F208" s="123">
        <f t="shared" si="16"/>
        <v>0.5</v>
      </c>
    </row>
    <row r="209" spans="1:6" ht="15" customHeight="1" x14ac:dyDescent="0.2">
      <c r="A209" s="11"/>
      <c r="B209" s="86" t="s">
        <v>117</v>
      </c>
      <c r="C209" s="39">
        <v>379</v>
      </c>
      <c r="D209" s="39">
        <v>408</v>
      </c>
      <c r="E209" s="39">
        <f t="shared" si="15"/>
        <v>29</v>
      </c>
      <c r="F209" s="123">
        <f t="shared" si="16"/>
        <v>7.6517150395778444E-2</v>
      </c>
    </row>
    <row r="210" spans="1:6" ht="15" customHeight="1" x14ac:dyDescent="0.2">
      <c r="A210" s="11"/>
      <c r="B210" s="86" t="s">
        <v>132</v>
      </c>
      <c r="C210" s="39">
        <v>9</v>
      </c>
      <c r="D210" s="39">
        <v>14</v>
      </c>
      <c r="E210" s="39">
        <f t="shared" si="15"/>
        <v>5</v>
      </c>
      <c r="F210" s="123">
        <f t="shared" si="16"/>
        <v>0.55555555555555558</v>
      </c>
    </row>
    <row r="211" spans="1:6" ht="15" customHeight="1" x14ac:dyDescent="0.2">
      <c r="A211" s="11"/>
      <c r="B211" s="86" t="s">
        <v>135</v>
      </c>
      <c r="C211" s="39">
        <v>9</v>
      </c>
      <c r="D211" s="39">
        <v>1</v>
      </c>
      <c r="E211" s="39">
        <f t="shared" si="15"/>
        <v>-8</v>
      </c>
      <c r="F211" s="123">
        <f t="shared" si="16"/>
        <v>-0.88888888888888884</v>
      </c>
    </row>
    <row r="212" spans="1:6" ht="15" customHeight="1" x14ac:dyDescent="0.2">
      <c r="B212" s="86" t="s">
        <v>195</v>
      </c>
      <c r="C212" s="39">
        <v>2</v>
      </c>
      <c r="D212" s="39">
        <v>4</v>
      </c>
      <c r="E212" s="39">
        <f t="shared" si="15"/>
        <v>2</v>
      </c>
      <c r="F212" s="123">
        <f t="shared" si="16"/>
        <v>1</v>
      </c>
    </row>
    <row r="213" spans="1:6" ht="13.5" customHeight="1" x14ac:dyDescent="0.2">
      <c r="B213" s="81" t="s">
        <v>128</v>
      </c>
      <c r="C213" s="57">
        <v>1634</v>
      </c>
      <c r="D213" s="53">
        <v>1858</v>
      </c>
      <c r="E213" s="53">
        <f t="shared" ref="E213:E235" si="17">D213-C213</f>
        <v>224</v>
      </c>
      <c r="F213" s="122">
        <f t="shared" ref="F213:F235" si="18">D213/C213-1</f>
        <v>0.13708690330477347</v>
      </c>
    </row>
    <row r="214" spans="1:6" ht="15" customHeight="1" x14ac:dyDescent="0.2">
      <c r="A214" s="11"/>
      <c r="B214" s="86" t="s">
        <v>170</v>
      </c>
      <c r="C214" s="39">
        <v>8</v>
      </c>
      <c r="D214" s="39">
        <v>8</v>
      </c>
      <c r="E214" s="39">
        <f t="shared" si="17"/>
        <v>0</v>
      </c>
      <c r="F214" s="123">
        <f t="shared" si="18"/>
        <v>0</v>
      </c>
    </row>
    <row r="215" spans="1:6" ht="15" customHeight="1" x14ac:dyDescent="0.2">
      <c r="A215" s="11"/>
      <c r="B215" s="85" t="s">
        <v>197</v>
      </c>
      <c r="C215" s="39">
        <v>2</v>
      </c>
      <c r="D215" s="39">
        <v>0</v>
      </c>
      <c r="E215" s="39">
        <f t="shared" si="17"/>
        <v>-2</v>
      </c>
      <c r="F215" s="123">
        <f t="shared" si="18"/>
        <v>-1</v>
      </c>
    </row>
    <row r="216" spans="1:6" ht="15" customHeight="1" x14ac:dyDescent="0.2">
      <c r="A216" s="11"/>
      <c r="B216" s="86" t="s">
        <v>162</v>
      </c>
      <c r="C216" s="39">
        <v>6</v>
      </c>
      <c r="D216" s="39">
        <v>18</v>
      </c>
      <c r="E216" s="39">
        <f t="shared" si="17"/>
        <v>12</v>
      </c>
      <c r="F216" s="123">
        <f t="shared" si="18"/>
        <v>2</v>
      </c>
    </row>
    <row r="217" spans="1:6" ht="15" customHeight="1" x14ac:dyDescent="0.2">
      <c r="B217" s="86" t="s">
        <v>128</v>
      </c>
      <c r="C217" s="39">
        <v>1617</v>
      </c>
      <c r="D217" s="39">
        <v>1831</v>
      </c>
      <c r="E217" s="39">
        <f t="shared" si="17"/>
        <v>214</v>
      </c>
      <c r="F217" s="123">
        <f t="shared" si="18"/>
        <v>0.132343846629561</v>
      </c>
    </row>
    <row r="218" spans="1:6" ht="12" x14ac:dyDescent="0.2">
      <c r="B218" s="85" t="s">
        <v>187</v>
      </c>
      <c r="C218" s="39">
        <v>1</v>
      </c>
      <c r="D218" s="39">
        <v>1</v>
      </c>
      <c r="E218" s="39">
        <f t="shared" si="17"/>
        <v>0</v>
      </c>
      <c r="F218" s="123">
        <f t="shared" si="18"/>
        <v>0</v>
      </c>
    </row>
    <row r="219" spans="1:6" ht="15" customHeight="1" x14ac:dyDescent="0.2">
      <c r="B219" s="81" t="s">
        <v>210</v>
      </c>
      <c r="C219" s="57">
        <v>2407</v>
      </c>
      <c r="D219" s="53">
        <v>3608</v>
      </c>
      <c r="E219" s="53">
        <f t="shared" si="17"/>
        <v>1201</v>
      </c>
      <c r="F219" s="122">
        <f t="shared" si="18"/>
        <v>0.49896136269214786</v>
      </c>
    </row>
    <row r="220" spans="1:6" ht="15" customHeight="1" x14ac:dyDescent="0.2">
      <c r="B220" s="82" t="s">
        <v>63</v>
      </c>
      <c r="C220" s="39">
        <v>341</v>
      </c>
      <c r="D220" s="39">
        <v>451</v>
      </c>
      <c r="E220" s="39">
        <f t="shared" si="17"/>
        <v>110</v>
      </c>
      <c r="F220" s="123">
        <f t="shared" si="18"/>
        <v>0.32258064516129026</v>
      </c>
    </row>
    <row r="221" spans="1:6" ht="15" customHeight="1" x14ac:dyDescent="0.2">
      <c r="B221" s="82" t="s">
        <v>110</v>
      </c>
      <c r="C221" s="39">
        <v>586</v>
      </c>
      <c r="D221" s="39">
        <v>885</v>
      </c>
      <c r="E221" s="39">
        <f t="shared" si="17"/>
        <v>299</v>
      </c>
      <c r="F221" s="123">
        <f t="shared" si="18"/>
        <v>0.51023890784982928</v>
      </c>
    </row>
    <row r="222" spans="1:6" ht="15" customHeight="1" x14ac:dyDescent="0.2">
      <c r="B222" s="82" t="s">
        <v>139</v>
      </c>
      <c r="C222" s="39">
        <v>972</v>
      </c>
      <c r="D222" s="39">
        <v>1592</v>
      </c>
      <c r="E222" s="39">
        <f t="shared" si="17"/>
        <v>620</v>
      </c>
      <c r="F222" s="123">
        <f t="shared" si="18"/>
        <v>0.63786008230452684</v>
      </c>
    </row>
    <row r="223" spans="1:6" ht="12" x14ac:dyDescent="0.2">
      <c r="B223" s="82" t="s">
        <v>146</v>
      </c>
      <c r="C223" s="39">
        <v>508</v>
      </c>
      <c r="D223" s="39">
        <v>680</v>
      </c>
      <c r="E223" s="39">
        <f t="shared" si="17"/>
        <v>172</v>
      </c>
      <c r="F223" s="123">
        <f t="shared" si="18"/>
        <v>0.3385826771653544</v>
      </c>
    </row>
    <row r="224" spans="1:6" x14ac:dyDescent="0.2">
      <c r="B224" s="81" t="s">
        <v>211</v>
      </c>
      <c r="C224" s="57">
        <v>110</v>
      </c>
      <c r="D224" s="53">
        <v>138</v>
      </c>
      <c r="E224" s="53">
        <f t="shared" si="17"/>
        <v>28</v>
      </c>
      <c r="F224" s="122">
        <f t="shared" si="18"/>
        <v>0.25454545454545463</v>
      </c>
    </row>
    <row r="225" spans="1:6" ht="12" x14ac:dyDescent="0.2">
      <c r="B225" s="86" t="s">
        <v>156</v>
      </c>
      <c r="C225" s="39">
        <v>8</v>
      </c>
      <c r="D225" s="39">
        <v>14</v>
      </c>
      <c r="E225" s="39">
        <f t="shared" si="17"/>
        <v>6</v>
      </c>
      <c r="F225" s="123">
        <f t="shared" si="18"/>
        <v>0.75</v>
      </c>
    </row>
    <row r="226" spans="1:6" ht="13.5" customHeight="1" x14ac:dyDescent="0.2">
      <c r="B226" s="86" t="s">
        <v>172</v>
      </c>
      <c r="C226" s="39">
        <v>1</v>
      </c>
      <c r="D226" s="39">
        <v>5</v>
      </c>
      <c r="E226" s="39">
        <f t="shared" si="17"/>
        <v>4</v>
      </c>
      <c r="F226" s="123">
        <f t="shared" si="18"/>
        <v>4</v>
      </c>
    </row>
    <row r="227" spans="1:6" ht="15.75" customHeight="1" x14ac:dyDescent="0.2">
      <c r="B227" s="86" t="s">
        <v>95</v>
      </c>
      <c r="C227" s="39">
        <v>61</v>
      </c>
      <c r="D227" s="39">
        <v>82</v>
      </c>
      <c r="E227" s="39">
        <f t="shared" si="17"/>
        <v>21</v>
      </c>
      <c r="F227" s="123">
        <f t="shared" si="18"/>
        <v>0.34426229508196715</v>
      </c>
    </row>
    <row r="228" spans="1:6" ht="15" customHeight="1" x14ac:dyDescent="0.2">
      <c r="B228" s="86" t="s">
        <v>100</v>
      </c>
      <c r="C228" s="39">
        <v>19</v>
      </c>
      <c r="D228" s="39">
        <v>16</v>
      </c>
      <c r="E228" s="39">
        <f t="shared" si="17"/>
        <v>-3</v>
      </c>
      <c r="F228" s="123">
        <f t="shared" si="18"/>
        <v>-0.15789473684210531</v>
      </c>
    </row>
    <row r="229" spans="1:6" ht="15.75" customHeight="1" x14ac:dyDescent="0.2">
      <c r="B229" s="86" t="s">
        <v>194</v>
      </c>
      <c r="C229" s="39">
        <v>0</v>
      </c>
      <c r="D229" s="39">
        <v>0</v>
      </c>
      <c r="E229" s="39">
        <f t="shared" si="17"/>
        <v>0</v>
      </c>
      <c r="F229" s="123"/>
    </row>
    <row r="230" spans="1:6" s="21" customFormat="1" ht="15.75" customHeight="1" x14ac:dyDescent="0.2">
      <c r="B230" s="86" t="s">
        <v>196</v>
      </c>
      <c r="C230" s="39">
        <v>19</v>
      </c>
      <c r="D230" s="39">
        <v>19</v>
      </c>
      <c r="E230" s="39">
        <f t="shared" si="17"/>
        <v>0</v>
      </c>
      <c r="F230" s="123">
        <f t="shared" si="18"/>
        <v>0</v>
      </c>
    </row>
    <row r="231" spans="1:6" s="9" customFormat="1" ht="12" x14ac:dyDescent="0.2">
      <c r="B231" s="82" t="s">
        <v>235</v>
      </c>
      <c r="C231" s="39">
        <v>2</v>
      </c>
      <c r="D231" s="39">
        <v>2</v>
      </c>
      <c r="E231" s="39">
        <f t="shared" si="17"/>
        <v>0</v>
      </c>
      <c r="F231" s="123">
        <f t="shared" si="18"/>
        <v>0</v>
      </c>
    </row>
    <row r="232" spans="1:6" x14ac:dyDescent="0.2">
      <c r="B232" s="87" t="s">
        <v>140</v>
      </c>
      <c r="C232" s="54">
        <v>170774</v>
      </c>
      <c r="D232" s="54">
        <v>191441</v>
      </c>
      <c r="E232" s="54">
        <f t="shared" si="17"/>
        <v>20667</v>
      </c>
      <c r="F232" s="124">
        <f t="shared" si="18"/>
        <v>0.12101959314649768</v>
      </c>
    </row>
    <row r="233" spans="1:6" ht="12" x14ac:dyDescent="0.2">
      <c r="B233" s="82" t="s">
        <v>259</v>
      </c>
      <c r="C233" s="39">
        <v>205</v>
      </c>
      <c r="D233" s="39">
        <v>254</v>
      </c>
      <c r="E233" s="39">
        <f t="shared" si="17"/>
        <v>49</v>
      </c>
      <c r="F233" s="123">
        <f t="shared" si="18"/>
        <v>0.23902439024390243</v>
      </c>
    </row>
    <row r="234" spans="1:6" s="21" customFormat="1" ht="12" x14ac:dyDescent="0.2">
      <c r="B234" s="86" t="s">
        <v>260</v>
      </c>
      <c r="C234" s="39">
        <v>168406</v>
      </c>
      <c r="D234" s="39">
        <v>188653</v>
      </c>
      <c r="E234" s="39">
        <f t="shared" si="17"/>
        <v>20247</v>
      </c>
      <c r="F234" s="123">
        <f t="shared" si="18"/>
        <v>0.12022730781563595</v>
      </c>
    </row>
    <row r="235" spans="1:6" ht="15" customHeight="1" thickBot="1" x14ac:dyDescent="0.25">
      <c r="B235" s="91" t="s">
        <v>140</v>
      </c>
      <c r="C235" s="92">
        <v>2163</v>
      </c>
      <c r="D235" s="92">
        <v>2534</v>
      </c>
      <c r="E235" s="92">
        <f t="shared" si="17"/>
        <v>371</v>
      </c>
      <c r="F235" s="125">
        <f t="shared" si="18"/>
        <v>0.17152103559870557</v>
      </c>
    </row>
    <row r="237" spans="1:6" s="21" customFormat="1" ht="15" customHeight="1" x14ac:dyDescent="0.2">
      <c r="F237" s="67"/>
    </row>
    <row r="239" spans="1:6" s="21" customFormat="1" ht="15" customHeight="1" x14ac:dyDescent="0.2">
      <c r="B239" s="151" t="s">
        <v>212</v>
      </c>
      <c r="C239" s="152"/>
      <c r="D239" s="152"/>
      <c r="E239" s="152"/>
      <c r="F239" s="67"/>
    </row>
    <row r="240" spans="1:6" ht="19.5" customHeight="1" x14ac:dyDescent="0.2">
      <c r="A240" s="21"/>
      <c r="B240" s="21"/>
      <c r="C240" s="21"/>
      <c r="D240" s="21"/>
    </row>
    <row r="241" spans="1:4" ht="15" customHeight="1" x14ac:dyDescent="0.2">
      <c r="A241" s="21"/>
      <c r="B241" s="21"/>
      <c r="C241" s="21"/>
      <c r="D241" s="21"/>
    </row>
  </sheetData>
  <mergeCells count="1">
    <mergeCell ref="B239:E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 sqref="B2:G2"/>
    </sheetView>
  </sheetViews>
  <sheetFormatPr defaultRowHeight="15" customHeight="1" x14ac:dyDescent="0.2"/>
  <cols>
    <col min="1" max="1" width="6.85546875" style="6" customWidth="1"/>
    <col min="2" max="2" width="6.7109375" style="6" customWidth="1"/>
    <col min="3" max="3" width="31" style="6" customWidth="1"/>
    <col min="4" max="7" width="19.28515625" style="6" customWidth="1"/>
    <col min="8" max="16384" width="9.140625" style="6"/>
  </cols>
  <sheetData>
    <row r="1" spans="1:7" ht="15" customHeight="1" thickBot="1" x14ac:dyDescent="0.25"/>
    <row r="2" spans="1:7" ht="21.75" customHeight="1" thickBot="1" x14ac:dyDescent="0.25">
      <c r="B2" s="154" t="s">
        <v>253</v>
      </c>
      <c r="C2" s="155"/>
      <c r="D2" s="155"/>
      <c r="E2" s="155"/>
      <c r="F2" s="155"/>
      <c r="G2" s="155"/>
    </row>
    <row r="3" spans="1:7" ht="15" customHeight="1" thickBot="1" x14ac:dyDescent="0.25">
      <c r="B3" s="7"/>
      <c r="C3" s="7"/>
      <c r="D3" s="7"/>
      <c r="E3" s="7"/>
      <c r="F3" s="7"/>
    </row>
    <row r="4" spans="1:7" ht="38.25" customHeight="1" thickBot="1" x14ac:dyDescent="0.25">
      <c r="A4" s="7"/>
      <c r="B4" s="42"/>
      <c r="C4" s="43" t="s">
        <v>0</v>
      </c>
      <c r="D4" s="44" t="s">
        <v>299</v>
      </c>
      <c r="E4" s="44" t="s">
        <v>300</v>
      </c>
      <c r="F4" s="44" t="s">
        <v>293</v>
      </c>
      <c r="G4" s="93" t="s">
        <v>294</v>
      </c>
    </row>
    <row r="5" spans="1:7" ht="15" customHeight="1" x14ac:dyDescent="0.2">
      <c r="A5"/>
      <c r="B5" s="38">
        <v>1</v>
      </c>
      <c r="C5" s="68" t="s">
        <v>55</v>
      </c>
      <c r="D5" s="18">
        <v>582527</v>
      </c>
      <c r="E5" s="71">
        <v>623972</v>
      </c>
      <c r="F5" s="18">
        <f t="shared" ref="F5:F19" si="0">E5-D5</f>
        <v>41445</v>
      </c>
      <c r="G5" s="72">
        <f t="shared" ref="G5:G19" si="1">E5/D5-1</f>
        <v>7.1146916795272963E-2</v>
      </c>
    </row>
    <row r="6" spans="1:7" s="109" customFormat="1" ht="15" customHeight="1" x14ac:dyDescent="0.2">
      <c r="A6" s="108"/>
      <c r="B6" s="113">
        <v>2</v>
      </c>
      <c r="C6" s="68" t="s">
        <v>16</v>
      </c>
      <c r="D6" s="110">
        <v>577632</v>
      </c>
      <c r="E6" s="110">
        <v>527519</v>
      </c>
      <c r="F6" s="18">
        <f t="shared" si="0"/>
        <v>-50113</v>
      </c>
      <c r="G6" s="72">
        <f t="shared" si="1"/>
        <v>-8.6755927649437736E-2</v>
      </c>
    </row>
    <row r="7" spans="1:7" s="109" customFormat="1" ht="15" customHeight="1" x14ac:dyDescent="0.2">
      <c r="A7" s="108"/>
      <c r="B7" s="113">
        <v>3</v>
      </c>
      <c r="C7" s="68" t="s">
        <v>3</v>
      </c>
      <c r="D7" s="110">
        <v>397116</v>
      </c>
      <c r="E7" s="110">
        <v>387691</v>
      </c>
      <c r="F7" s="18">
        <f t="shared" si="0"/>
        <v>-9425</v>
      </c>
      <c r="G7" s="72">
        <f t="shared" si="1"/>
        <v>-2.3733619395844063E-2</v>
      </c>
    </row>
    <row r="8" spans="1:7" s="109" customFormat="1" ht="12.75" x14ac:dyDescent="0.2">
      <c r="A8" s="108"/>
      <c r="B8" s="113">
        <v>4</v>
      </c>
      <c r="C8" s="68" t="s">
        <v>54</v>
      </c>
      <c r="D8" s="110">
        <v>106530</v>
      </c>
      <c r="E8" s="110">
        <v>126213</v>
      </c>
      <c r="F8" s="18">
        <f t="shared" si="0"/>
        <v>19683</v>
      </c>
      <c r="G8" s="72">
        <f t="shared" si="1"/>
        <v>0.18476485497043083</v>
      </c>
    </row>
    <row r="9" spans="1:7" s="109" customFormat="1" ht="15" customHeight="1" x14ac:dyDescent="0.2">
      <c r="A9" s="108"/>
      <c r="B9" s="113">
        <v>5</v>
      </c>
      <c r="C9" s="68" t="s">
        <v>4</v>
      </c>
      <c r="D9" s="110">
        <v>85777</v>
      </c>
      <c r="E9" s="110">
        <v>99472</v>
      </c>
      <c r="F9" s="18">
        <f t="shared" si="0"/>
        <v>13695</v>
      </c>
      <c r="G9" s="72">
        <f t="shared" si="1"/>
        <v>0.15965818342912441</v>
      </c>
    </row>
    <row r="10" spans="1:7" s="109" customFormat="1" ht="15" customHeight="1" x14ac:dyDescent="0.2">
      <c r="A10" s="108"/>
      <c r="B10" s="113">
        <v>6</v>
      </c>
      <c r="C10" s="68" t="s">
        <v>10</v>
      </c>
      <c r="D10" s="110">
        <v>57771</v>
      </c>
      <c r="E10" s="110">
        <v>70298</v>
      </c>
      <c r="F10" s="18">
        <f t="shared" si="0"/>
        <v>12527</v>
      </c>
      <c r="G10" s="72">
        <f t="shared" si="1"/>
        <v>0.21683889840923642</v>
      </c>
    </row>
    <row r="11" spans="1:7" s="109" customFormat="1" ht="12.75" x14ac:dyDescent="0.2">
      <c r="A11" s="108"/>
      <c r="B11" s="113">
        <v>7</v>
      </c>
      <c r="C11" s="68" t="s">
        <v>93</v>
      </c>
      <c r="D11" s="110">
        <v>50932</v>
      </c>
      <c r="E11" s="110">
        <v>61961</v>
      </c>
      <c r="F11" s="18">
        <f t="shared" si="0"/>
        <v>11029</v>
      </c>
      <c r="G11" s="72">
        <f t="shared" si="1"/>
        <v>0.21654362679651307</v>
      </c>
    </row>
    <row r="12" spans="1:7" s="109" customFormat="1" ht="15" customHeight="1" x14ac:dyDescent="0.2">
      <c r="A12" s="108"/>
      <c r="B12" s="113">
        <v>8</v>
      </c>
      <c r="C12" s="68" t="s">
        <v>90</v>
      </c>
      <c r="D12" s="110">
        <v>35140</v>
      </c>
      <c r="E12" s="110">
        <v>57747</v>
      </c>
      <c r="F12" s="18">
        <f t="shared" si="0"/>
        <v>22607</v>
      </c>
      <c r="G12" s="72">
        <f t="shared" si="1"/>
        <v>0.64334092202618098</v>
      </c>
    </row>
    <row r="13" spans="1:7" ht="12.75" x14ac:dyDescent="0.2">
      <c r="A13"/>
      <c r="B13" s="14">
        <v>9</v>
      </c>
      <c r="C13" s="68" t="s">
        <v>20</v>
      </c>
      <c r="D13" s="18">
        <v>67040</v>
      </c>
      <c r="E13" s="18">
        <v>51393</v>
      </c>
      <c r="F13" s="18">
        <f t="shared" si="0"/>
        <v>-15647</v>
      </c>
      <c r="G13" s="72">
        <f t="shared" si="1"/>
        <v>-0.23339797136038187</v>
      </c>
    </row>
    <row r="14" spans="1:7" ht="15" customHeight="1" x14ac:dyDescent="0.2">
      <c r="A14"/>
      <c r="B14" s="14">
        <v>10</v>
      </c>
      <c r="C14" s="68" t="s">
        <v>5</v>
      </c>
      <c r="D14" s="18">
        <v>44570</v>
      </c>
      <c r="E14" s="18">
        <v>43668</v>
      </c>
      <c r="F14" s="18">
        <f t="shared" si="0"/>
        <v>-902</v>
      </c>
      <c r="G14" s="72">
        <f t="shared" si="1"/>
        <v>-2.0237828135517111E-2</v>
      </c>
    </row>
    <row r="15" spans="1:7" ht="12.75" x14ac:dyDescent="0.2">
      <c r="A15"/>
      <c r="B15" s="14">
        <v>11</v>
      </c>
      <c r="C15" s="68" t="s">
        <v>153</v>
      </c>
      <c r="D15" s="18">
        <v>12659</v>
      </c>
      <c r="E15" s="18">
        <v>32853</v>
      </c>
      <c r="F15" s="18">
        <f t="shared" si="0"/>
        <v>20194</v>
      </c>
      <c r="G15" s="72">
        <f t="shared" si="1"/>
        <v>1.5952286910498459</v>
      </c>
    </row>
    <row r="16" spans="1:7" ht="12.75" x14ac:dyDescent="0.2">
      <c r="A16"/>
      <c r="B16" s="14">
        <v>12</v>
      </c>
      <c r="C16" s="68" t="s">
        <v>47</v>
      </c>
      <c r="D16" s="18">
        <v>25020</v>
      </c>
      <c r="E16" s="18">
        <v>31096</v>
      </c>
      <c r="F16" s="18">
        <f t="shared" si="0"/>
        <v>6076</v>
      </c>
      <c r="G16" s="72">
        <f t="shared" si="1"/>
        <v>0.24284572342126309</v>
      </c>
    </row>
    <row r="17" spans="1:7" ht="15" customHeight="1" x14ac:dyDescent="0.2">
      <c r="A17"/>
      <c r="B17" s="14">
        <v>13</v>
      </c>
      <c r="C17" s="68" t="s">
        <v>14</v>
      </c>
      <c r="D17" s="18">
        <v>36103</v>
      </c>
      <c r="E17" s="18">
        <v>27615</v>
      </c>
      <c r="F17" s="18">
        <f t="shared" si="0"/>
        <v>-8488</v>
      </c>
      <c r="G17" s="72">
        <f t="shared" si="1"/>
        <v>-0.23510511591834471</v>
      </c>
    </row>
    <row r="18" spans="1:7" ht="15" customHeight="1" x14ac:dyDescent="0.2">
      <c r="A18"/>
      <c r="B18" s="14">
        <v>14</v>
      </c>
      <c r="C18" s="68" t="s">
        <v>21</v>
      </c>
      <c r="D18" s="18">
        <v>20250</v>
      </c>
      <c r="E18" s="18">
        <v>25661</v>
      </c>
      <c r="F18" s="18">
        <f t="shared" si="0"/>
        <v>5411</v>
      </c>
      <c r="G18" s="72">
        <f t="shared" si="1"/>
        <v>0.26720987654320982</v>
      </c>
    </row>
    <row r="19" spans="1:7" ht="15" customHeight="1" thickBot="1" x14ac:dyDescent="0.25">
      <c r="A19"/>
      <c r="B19" s="15">
        <v>15</v>
      </c>
      <c r="C19" s="69" t="s">
        <v>129</v>
      </c>
      <c r="D19" s="20">
        <v>15434</v>
      </c>
      <c r="E19" s="20">
        <v>22271</v>
      </c>
      <c r="F19" s="20">
        <f t="shared" si="0"/>
        <v>6837</v>
      </c>
      <c r="G19" s="73">
        <f t="shared" si="1"/>
        <v>0.4429830244913826</v>
      </c>
    </row>
    <row r="20" spans="1:7" ht="15" customHeight="1" x14ac:dyDescent="0.2">
      <c r="A20"/>
      <c r="B20" s="41"/>
    </row>
    <row r="21" spans="1:7" ht="15" customHeight="1" x14ac:dyDescent="0.2">
      <c r="A21"/>
      <c r="B21" s="41"/>
    </row>
    <row r="22" spans="1:7" ht="15" customHeight="1" x14ac:dyDescent="0.2">
      <c r="E22" s="116"/>
    </row>
    <row r="23" spans="1:7" ht="15" customHeight="1" x14ac:dyDescent="0.2">
      <c r="B23" s="8" t="s">
        <v>212</v>
      </c>
    </row>
    <row r="24" spans="1:7" ht="15" customHeight="1" x14ac:dyDescent="0.2">
      <c r="B24" s="153"/>
      <c r="C24" s="153"/>
      <c r="D24" s="153"/>
      <c r="E24" s="153"/>
      <c r="F24" s="96"/>
    </row>
  </sheetData>
  <mergeCells count="2">
    <mergeCell ref="B24:E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workbookViewId="0">
      <selection activeCell="B2" sqref="B2:G2"/>
    </sheetView>
  </sheetViews>
  <sheetFormatPr defaultRowHeight="12.75" x14ac:dyDescent="0.2"/>
  <cols>
    <col min="1" max="1" width="5.5703125" customWidth="1"/>
    <col min="2" max="2" width="38.7109375" customWidth="1"/>
    <col min="3" max="3" width="22.140625" customWidth="1"/>
    <col min="4" max="5" width="22.140625" style="108" customWidth="1"/>
    <col min="6" max="7" width="22.140625" customWidth="1"/>
  </cols>
  <sheetData>
    <row r="1" spans="2:7" ht="24" customHeight="1" thickBot="1" x14ac:dyDescent="0.25"/>
    <row r="2" spans="2:7" ht="23.25" customHeight="1" thickBot="1" x14ac:dyDescent="0.25">
      <c r="B2" s="154" t="s">
        <v>255</v>
      </c>
      <c r="C2" s="155"/>
      <c r="D2" s="155"/>
      <c r="E2" s="155"/>
      <c r="F2" s="155"/>
      <c r="G2" s="156"/>
    </row>
    <row r="3" spans="2:7" ht="13.5" thickBot="1" x14ac:dyDescent="0.25"/>
    <row r="4" spans="2:7" ht="36.75" customHeight="1" x14ac:dyDescent="0.2">
      <c r="B4" s="97" t="s">
        <v>292</v>
      </c>
      <c r="C4" s="44" t="s">
        <v>301</v>
      </c>
      <c r="D4" s="44" t="s">
        <v>314</v>
      </c>
      <c r="E4" s="44" t="s">
        <v>315</v>
      </c>
      <c r="F4" s="93" t="s">
        <v>298</v>
      </c>
      <c r="G4" s="99" t="s">
        <v>227</v>
      </c>
    </row>
    <row r="5" spans="2:7" ht="24" customHeight="1" x14ac:dyDescent="0.2">
      <c r="B5" s="100" t="s">
        <v>252</v>
      </c>
      <c r="C5" s="18">
        <v>2860117</v>
      </c>
      <c r="D5" s="18">
        <v>3021067</v>
      </c>
      <c r="E5" s="140">
        <f>D5-C5</f>
        <v>160950</v>
      </c>
      <c r="F5" s="141">
        <f>D5/C5-1</f>
        <v>5.6273921661246673E-2</v>
      </c>
      <c r="G5" s="142">
        <v>1</v>
      </c>
    </row>
    <row r="6" spans="2:7" ht="24" x14ac:dyDescent="0.2">
      <c r="B6" s="101" t="s">
        <v>253</v>
      </c>
      <c r="C6" s="18">
        <v>2529517</v>
      </c>
      <c r="D6" s="18">
        <v>2687927</v>
      </c>
      <c r="E6" s="140">
        <f t="shared" ref="E6:E9" si="0">D6-C6</f>
        <v>158410</v>
      </c>
      <c r="F6" s="141">
        <f t="shared" ref="F6:F9" si="1">D6/C6-1</f>
        <v>6.2624603827529102E-2</v>
      </c>
      <c r="G6" s="142">
        <v>0.94743151172080142</v>
      </c>
    </row>
    <row r="7" spans="2:7" x14ac:dyDescent="0.2">
      <c r="B7" s="102" t="s">
        <v>239</v>
      </c>
      <c r="C7" s="18">
        <v>1930483</v>
      </c>
      <c r="D7" s="18">
        <v>2123816</v>
      </c>
      <c r="E7" s="140">
        <f t="shared" si="0"/>
        <v>193333</v>
      </c>
      <c r="F7" s="141">
        <f t="shared" si="1"/>
        <v>0.10014747604615004</v>
      </c>
      <c r="G7" s="142">
        <v>0.81351877115655713</v>
      </c>
    </row>
    <row r="8" spans="2:7" x14ac:dyDescent="0.2">
      <c r="B8" s="102" t="s">
        <v>228</v>
      </c>
      <c r="C8" s="18">
        <v>599034</v>
      </c>
      <c r="D8" s="18">
        <v>564111</v>
      </c>
      <c r="E8" s="140">
        <f t="shared" si="0"/>
        <v>-34923</v>
      </c>
      <c r="F8" s="141">
        <f t="shared" si="1"/>
        <v>-5.8298861166477978E-2</v>
      </c>
      <c r="G8" s="114">
        <v>0.1864812288434429</v>
      </c>
    </row>
    <row r="9" spans="2:7" ht="15.75" customHeight="1" thickBot="1" x14ac:dyDescent="0.25">
      <c r="B9" s="103" t="s">
        <v>240</v>
      </c>
      <c r="C9" s="20">
        <f t="shared" ref="C9:D9" si="2">C5-C6</f>
        <v>330600</v>
      </c>
      <c r="D9" s="20">
        <f t="shared" si="2"/>
        <v>333140</v>
      </c>
      <c r="E9" s="146">
        <f t="shared" si="0"/>
        <v>2540</v>
      </c>
      <c r="F9" s="147">
        <f t="shared" si="1"/>
        <v>7.6830006049606325E-3</v>
      </c>
      <c r="G9" s="126">
        <v>5.2568488279198584E-2</v>
      </c>
    </row>
    <row r="10" spans="2:7" x14ac:dyDescent="0.2">
      <c r="D10" s="111"/>
      <c r="E10" s="111"/>
    </row>
    <row r="11" spans="2:7" x14ac:dyDescent="0.2">
      <c r="D11" s="111"/>
      <c r="E11" s="111"/>
    </row>
    <row r="12" spans="2:7" ht="12" customHeight="1" x14ac:dyDescent="0.2"/>
    <row r="13" spans="2:7" x14ac:dyDescent="0.2">
      <c r="B13" s="8" t="s">
        <v>212</v>
      </c>
      <c r="C13" s="6"/>
      <c r="D13" s="109"/>
      <c r="E13" s="109"/>
    </row>
    <row r="14" spans="2:7" x14ac:dyDescent="0.2">
      <c r="D14" s="112"/>
    </row>
    <row r="15" spans="2:7" x14ac:dyDescent="0.2">
      <c r="C15" s="117"/>
      <c r="D15" s="112"/>
    </row>
    <row r="16" spans="2:7" x14ac:dyDescent="0.2">
      <c r="C16" s="143"/>
      <c r="D16" s="112"/>
    </row>
    <row r="17" spans="3:4" x14ac:dyDescent="0.2">
      <c r="C17" s="143"/>
      <c r="D17" s="112"/>
    </row>
    <row r="18" spans="3:4" x14ac:dyDescent="0.2">
      <c r="C18" s="145"/>
      <c r="D18" s="144"/>
    </row>
    <row r="19" spans="3:4" x14ac:dyDescent="0.2">
      <c r="C19" s="115"/>
      <c r="D19" s="115"/>
    </row>
  </sheetData>
  <mergeCells count="1">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9" customWidth="1"/>
    <col min="2" max="2" width="29.85546875" customWidth="1"/>
    <col min="3" max="7" width="22.7109375" customWidth="1"/>
  </cols>
  <sheetData>
    <row r="1" spans="1:7" ht="23.25" customHeight="1" thickBot="1" x14ac:dyDescent="0.25"/>
    <row r="2" spans="1:7" ht="22.5" customHeight="1" thickBot="1" x14ac:dyDescent="0.25">
      <c r="B2" s="154" t="s">
        <v>253</v>
      </c>
      <c r="C2" s="155"/>
      <c r="D2" s="155"/>
      <c r="E2" s="155"/>
      <c r="F2" s="155"/>
      <c r="G2" s="156"/>
    </row>
    <row r="3" spans="1:7" ht="15" customHeight="1" thickBot="1" x14ac:dyDescent="0.25">
      <c r="B3" s="2"/>
      <c r="C3" s="2"/>
      <c r="D3" s="2"/>
      <c r="E3" s="2"/>
      <c r="F3" s="2"/>
    </row>
    <row r="4" spans="1:7" ht="34.5" customHeight="1" x14ac:dyDescent="0.2">
      <c r="A4" s="2"/>
      <c r="B4" s="76" t="s">
        <v>213</v>
      </c>
      <c r="C4" s="98" t="s">
        <v>302</v>
      </c>
      <c r="D4" s="98" t="s">
        <v>303</v>
      </c>
      <c r="E4" s="98" t="s">
        <v>304</v>
      </c>
      <c r="F4" s="98" t="s">
        <v>305</v>
      </c>
      <c r="G4" s="99" t="s">
        <v>227</v>
      </c>
    </row>
    <row r="5" spans="1:7" ht="19.5" customHeight="1" x14ac:dyDescent="0.2">
      <c r="A5" s="2"/>
      <c r="B5" s="47" t="s">
        <v>223</v>
      </c>
      <c r="C5" s="48">
        <f>'2024 I-II კვ'!C4</f>
        <v>2529517</v>
      </c>
      <c r="D5" s="48">
        <f>'2024 I-II კვ'!D4</f>
        <v>2687927</v>
      </c>
      <c r="E5" s="48">
        <f>D5-C5</f>
        <v>158410</v>
      </c>
      <c r="F5" s="127">
        <f>D5/C5-1</f>
        <v>6.2624603827529102E-2</v>
      </c>
      <c r="G5" s="130">
        <f>D5/D5</f>
        <v>1</v>
      </c>
    </row>
    <row r="6" spans="1:7" ht="15" customHeight="1" x14ac:dyDescent="0.2">
      <c r="A6" s="2"/>
      <c r="B6" s="34" t="s">
        <v>1</v>
      </c>
      <c r="C6" s="26">
        <f>'2024 I-II კვ'!C6</f>
        <v>2129679</v>
      </c>
      <c r="D6" s="26">
        <f>'2024 I-II კვ'!D6</f>
        <v>2171248</v>
      </c>
      <c r="E6" s="26">
        <f>D6-C6</f>
        <v>41569</v>
      </c>
      <c r="F6" s="128">
        <f>D6/C6-1</f>
        <v>1.9518904022624906E-2</v>
      </c>
      <c r="G6" s="131">
        <f>D6/D5</f>
        <v>0.8077778898013227</v>
      </c>
    </row>
    <row r="7" spans="1:7" ht="15" customHeight="1" x14ac:dyDescent="0.2">
      <c r="A7" s="2"/>
      <c r="B7" s="34" t="s">
        <v>56</v>
      </c>
      <c r="C7" s="26">
        <f>'2024 I-II კვ'!C66</f>
        <v>24500</v>
      </c>
      <c r="D7" s="26">
        <f>'2024 I-II კვ'!D66</f>
        <v>29951</v>
      </c>
      <c r="E7" s="26">
        <f t="shared" ref="E7:E10" si="0">D7-C7</f>
        <v>5451</v>
      </c>
      <c r="F7" s="128">
        <f t="shared" ref="F7:F10" si="1">D7/C7-1</f>
        <v>0.22248979591836737</v>
      </c>
      <c r="G7" s="131">
        <f>D7/D5</f>
        <v>1.1142787731958495E-2</v>
      </c>
    </row>
    <row r="8" spans="1:7" ht="24" x14ac:dyDescent="0.2">
      <c r="A8" s="2"/>
      <c r="B8" s="35" t="s">
        <v>201</v>
      </c>
      <c r="C8" s="26">
        <f>'2024 I-II კვ'!C114</f>
        <v>145952</v>
      </c>
      <c r="D8" s="26">
        <f>'2024 I-II კვ'!D114</f>
        <v>215802</v>
      </c>
      <c r="E8" s="26">
        <f t="shared" si="0"/>
        <v>69850</v>
      </c>
      <c r="F8" s="128">
        <f>D8/C8-1</f>
        <v>0.47858199956149972</v>
      </c>
      <c r="G8" s="131">
        <f>D8/D5</f>
        <v>8.0285662519852655E-2</v>
      </c>
    </row>
    <row r="9" spans="1:7" ht="15" customHeight="1" x14ac:dyDescent="0.2">
      <c r="A9" s="2"/>
      <c r="B9" s="34" t="s">
        <v>207</v>
      </c>
      <c r="C9" s="26">
        <f>'2024 I-II კვ'!C175</f>
        <v>5821</v>
      </c>
      <c r="D9" s="26">
        <f>'2024 I-II კვ'!D175</f>
        <v>7749</v>
      </c>
      <c r="E9" s="26">
        <f t="shared" si="0"/>
        <v>1928</v>
      </c>
      <c r="F9" s="128">
        <f t="shared" si="1"/>
        <v>0.33121456794365223</v>
      </c>
      <c r="G9" s="131">
        <f>D9/D5</f>
        <v>2.882890792793108E-3</v>
      </c>
    </row>
    <row r="10" spans="1:7" ht="15" customHeight="1" thickBot="1" x14ac:dyDescent="0.25">
      <c r="A10" s="2"/>
      <c r="B10" s="36" t="s">
        <v>206</v>
      </c>
      <c r="C10" s="27">
        <f>'2024 I-II კვ'!C160</f>
        <v>52791</v>
      </c>
      <c r="D10" s="27">
        <f>'2024 I-II კვ'!D160</f>
        <v>71736</v>
      </c>
      <c r="E10" s="27">
        <f t="shared" si="0"/>
        <v>18945</v>
      </c>
      <c r="F10" s="129">
        <f t="shared" si="1"/>
        <v>0.35886798886173787</v>
      </c>
      <c r="G10" s="132">
        <f>D10/D5</f>
        <v>2.6688224791819124E-2</v>
      </c>
    </row>
    <row r="11" spans="1:7" ht="15" customHeight="1" x14ac:dyDescent="0.2">
      <c r="B11" s="2"/>
      <c r="D11" s="2"/>
      <c r="E11" s="2"/>
      <c r="F11" s="2"/>
    </row>
    <row r="14" spans="1:7" ht="15" customHeight="1" x14ac:dyDescent="0.2">
      <c r="B14" s="1" t="s">
        <v>212</v>
      </c>
    </row>
    <row r="15" spans="1:7" ht="15" customHeight="1" x14ac:dyDescent="0.2">
      <c r="B15" s="157"/>
      <c r="C15" s="157"/>
      <c r="D15" s="157"/>
      <c r="E15" s="157"/>
      <c r="F15" s="157"/>
    </row>
    <row r="21" spans="3:6" ht="15" customHeight="1" x14ac:dyDescent="0.2">
      <c r="C21" s="3"/>
      <c r="D21" s="4"/>
      <c r="E21" s="4"/>
      <c r="F21" s="4"/>
    </row>
  </sheetData>
  <mergeCells count="2">
    <mergeCell ref="B15:F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B2" sqref="B2:F2"/>
    </sheetView>
  </sheetViews>
  <sheetFormatPr defaultRowHeight="15" customHeight="1" x14ac:dyDescent="0.2"/>
  <cols>
    <col min="2" max="2" width="35.7109375" customWidth="1"/>
    <col min="3" max="6" width="22.140625" customWidth="1"/>
  </cols>
  <sheetData>
    <row r="1" spans="2:8" ht="23.25" customHeight="1" thickBot="1" x14ac:dyDescent="0.25"/>
    <row r="2" spans="2:8" ht="22.5" customHeight="1" thickBot="1" x14ac:dyDescent="0.25">
      <c r="B2" s="154" t="s">
        <v>253</v>
      </c>
      <c r="C2" s="155"/>
      <c r="D2" s="155"/>
      <c r="E2" s="155"/>
      <c r="F2" s="156"/>
    </row>
    <row r="3" spans="2:8" ht="15" customHeight="1" thickBot="1" x14ac:dyDescent="0.25">
      <c r="B3" s="2"/>
      <c r="C3" s="2"/>
      <c r="D3" s="2"/>
      <c r="E3" s="2"/>
      <c r="F3" s="2"/>
    </row>
    <row r="4" spans="2:8" ht="45" x14ac:dyDescent="0.2">
      <c r="B4" s="76" t="s">
        <v>291</v>
      </c>
      <c r="C4" s="44" t="s">
        <v>306</v>
      </c>
      <c r="D4" s="44" t="s">
        <v>303</v>
      </c>
      <c r="E4" s="44" t="s">
        <v>307</v>
      </c>
      <c r="F4" s="93" t="s">
        <v>308</v>
      </c>
    </row>
    <row r="5" spans="2:8" ht="19.5" customHeight="1" x14ac:dyDescent="0.2">
      <c r="B5" s="47" t="s">
        <v>223</v>
      </c>
      <c r="C5" s="48">
        <f>SUM(C6:C33)</f>
        <v>161881</v>
      </c>
      <c r="D5" s="48">
        <f>SUM(D6:D33)</f>
        <v>183355</v>
      </c>
      <c r="E5" s="48">
        <f t="shared" ref="E5:E33" si="0">D5-C5</f>
        <v>21474</v>
      </c>
      <c r="F5" s="130">
        <f>D5/C5-1</f>
        <v>0.1326529981900284</v>
      </c>
      <c r="H5" s="115"/>
    </row>
    <row r="6" spans="2:8" ht="15" customHeight="1" x14ac:dyDescent="0.2">
      <c r="B6" s="133" t="s">
        <v>61</v>
      </c>
      <c r="C6" s="17">
        <v>3082</v>
      </c>
      <c r="D6" s="17">
        <v>3876</v>
      </c>
      <c r="E6" s="17">
        <f t="shared" si="0"/>
        <v>794</v>
      </c>
      <c r="F6" s="72">
        <f t="shared" ref="F6:F33" si="1">D6/C6-1</f>
        <v>0.25762491888384176</v>
      </c>
      <c r="G6" s="115"/>
    </row>
    <row r="7" spans="2:8" ht="15" customHeight="1" x14ac:dyDescent="0.2">
      <c r="B7" s="133" t="s">
        <v>45</v>
      </c>
      <c r="C7" s="17">
        <v>2396</v>
      </c>
      <c r="D7" s="17">
        <v>3364</v>
      </c>
      <c r="E7" s="17">
        <f t="shared" si="0"/>
        <v>968</v>
      </c>
      <c r="F7" s="72">
        <f t="shared" si="1"/>
        <v>0.40400667779632715</v>
      </c>
    </row>
    <row r="8" spans="2:8" ht="15" customHeight="1" x14ac:dyDescent="0.2">
      <c r="B8" s="133" t="s">
        <v>6</v>
      </c>
      <c r="C8" s="17">
        <v>4791</v>
      </c>
      <c r="D8" s="17">
        <v>4874</v>
      </c>
      <c r="E8" s="17">
        <f t="shared" si="0"/>
        <v>83</v>
      </c>
      <c r="F8" s="72">
        <f t="shared" si="1"/>
        <v>1.7324149446879655E-2</v>
      </c>
    </row>
    <row r="9" spans="2:8" ht="15" customHeight="1" x14ac:dyDescent="0.2">
      <c r="B9" s="32" t="s">
        <v>29</v>
      </c>
      <c r="C9" s="17">
        <v>12922</v>
      </c>
      <c r="D9" s="17">
        <v>15024</v>
      </c>
      <c r="E9" s="17">
        <f t="shared" si="0"/>
        <v>2102</v>
      </c>
      <c r="F9" s="72">
        <f t="shared" si="1"/>
        <v>0.16266831759789513</v>
      </c>
    </row>
    <row r="10" spans="2:8" ht="15" customHeight="1" x14ac:dyDescent="0.2">
      <c r="B10" s="32" t="s">
        <v>47</v>
      </c>
      <c r="C10" s="17">
        <v>25020</v>
      </c>
      <c r="D10" s="17">
        <v>31096</v>
      </c>
      <c r="E10" s="17">
        <f t="shared" si="0"/>
        <v>6076</v>
      </c>
      <c r="F10" s="72">
        <f t="shared" si="1"/>
        <v>0.24284572342126309</v>
      </c>
    </row>
    <row r="11" spans="2:8" ht="15" customHeight="1" x14ac:dyDescent="0.2">
      <c r="B11" s="133" t="s">
        <v>23</v>
      </c>
      <c r="C11" s="17">
        <v>1420</v>
      </c>
      <c r="D11" s="17">
        <v>2451</v>
      </c>
      <c r="E11" s="17">
        <f t="shared" si="0"/>
        <v>1031</v>
      </c>
      <c r="F11" s="72">
        <f t="shared" si="1"/>
        <v>0.72605633802816905</v>
      </c>
    </row>
    <row r="12" spans="2:8" ht="15" customHeight="1" x14ac:dyDescent="0.2">
      <c r="B12" s="133" t="s">
        <v>43</v>
      </c>
      <c r="C12" s="17">
        <v>4538</v>
      </c>
      <c r="D12" s="17">
        <v>6316</v>
      </c>
      <c r="E12" s="17">
        <f t="shared" si="0"/>
        <v>1778</v>
      </c>
      <c r="F12" s="72">
        <f t="shared" si="1"/>
        <v>0.3918025561921552</v>
      </c>
    </row>
    <row r="13" spans="2:8" ht="15" customHeight="1" x14ac:dyDescent="0.2">
      <c r="B13" s="133" t="s">
        <v>8</v>
      </c>
      <c r="C13" s="17">
        <v>4058</v>
      </c>
      <c r="D13" s="17">
        <v>3736</v>
      </c>
      <c r="E13" s="17">
        <f t="shared" si="0"/>
        <v>-322</v>
      </c>
      <c r="F13" s="72">
        <f t="shared" si="1"/>
        <v>-7.9349433218334209E-2</v>
      </c>
    </row>
    <row r="14" spans="2:8" ht="15" customHeight="1" x14ac:dyDescent="0.2">
      <c r="B14" s="133" t="s">
        <v>26</v>
      </c>
      <c r="C14" s="17">
        <v>1502</v>
      </c>
      <c r="D14" s="17">
        <v>1939</v>
      </c>
      <c r="E14" s="17">
        <f t="shared" si="0"/>
        <v>437</v>
      </c>
      <c r="F14" s="72">
        <f t="shared" si="1"/>
        <v>0.29094540612516639</v>
      </c>
    </row>
    <row r="15" spans="2:8" ht="15" customHeight="1" x14ac:dyDescent="0.2">
      <c r="B15" s="133" t="s">
        <v>36</v>
      </c>
      <c r="C15" s="17">
        <v>6206</v>
      </c>
      <c r="D15" s="17">
        <v>8714</v>
      </c>
      <c r="E15" s="17">
        <f t="shared" si="0"/>
        <v>2508</v>
      </c>
      <c r="F15" s="72">
        <f t="shared" si="1"/>
        <v>0.40412504028359653</v>
      </c>
    </row>
    <row r="16" spans="2:8" ht="15" customHeight="1" x14ac:dyDescent="0.2">
      <c r="B16" s="32" t="s">
        <v>53</v>
      </c>
      <c r="C16" s="17">
        <v>1254</v>
      </c>
      <c r="D16" s="17">
        <v>2211</v>
      </c>
      <c r="E16" s="17">
        <f t="shared" si="0"/>
        <v>957</v>
      </c>
      <c r="F16" s="72">
        <f t="shared" si="1"/>
        <v>0.76315789473684204</v>
      </c>
    </row>
    <row r="17" spans="1:6" ht="15" customHeight="1" x14ac:dyDescent="0.2">
      <c r="B17" s="133" t="s">
        <v>12</v>
      </c>
      <c r="C17" s="17">
        <v>9441</v>
      </c>
      <c r="D17" s="17">
        <v>9290</v>
      </c>
      <c r="E17" s="17">
        <f t="shared" si="0"/>
        <v>-151</v>
      </c>
      <c r="F17" s="72">
        <f t="shared" si="1"/>
        <v>-1.5994068424954988E-2</v>
      </c>
    </row>
    <row r="18" spans="1:6" ht="15" customHeight="1" x14ac:dyDescent="0.2">
      <c r="B18" s="133" t="s">
        <v>258</v>
      </c>
      <c r="C18" s="17">
        <v>7862</v>
      </c>
      <c r="D18" s="17">
        <v>9649</v>
      </c>
      <c r="E18" s="17">
        <f t="shared" si="0"/>
        <v>1787</v>
      </c>
      <c r="F18" s="72">
        <f t="shared" si="1"/>
        <v>0.22729585347239878</v>
      </c>
    </row>
    <row r="19" spans="1:6" ht="15" customHeight="1" x14ac:dyDescent="0.2">
      <c r="B19" s="32" t="s">
        <v>49</v>
      </c>
      <c r="C19" s="17">
        <v>164</v>
      </c>
      <c r="D19" s="17">
        <v>519</v>
      </c>
      <c r="E19" s="17">
        <f t="shared" si="0"/>
        <v>355</v>
      </c>
      <c r="F19" s="72">
        <f t="shared" si="1"/>
        <v>2.1646341463414633</v>
      </c>
    </row>
    <row r="20" spans="1:6" ht="15" customHeight="1" x14ac:dyDescent="0.2">
      <c r="B20" s="32" t="s">
        <v>38</v>
      </c>
      <c r="C20" s="17">
        <v>160</v>
      </c>
      <c r="D20" s="17">
        <v>260</v>
      </c>
      <c r="E20" s="17">
        <f t="shared" si="0"/>
        <v>100</v>
      </c>
      <c r="F20" s="72">
        <f t="shared" si="1"/>
        <v>0.625</v>
      </c>
    </row>
    <row r="21" spans="1:6" ht="15" customHeight="1" x14ac:dyDescent="0.2">
      <c r="B21" s="32" t="s">
        <v>50</v>
      </c>
      <c r="C21" s="17">
        <v>5204</v>
      </c>
      <c r="D21" s="17">
        <v>6863</v>
      </c>
      <c r="E21" s="17">
        <f t="shared" si="0"/>
        <v>1659</v>
      </c>
      <c r="F21" s="72">
        <f t="shared" si="1"/>
        <v>0.31879323597232889</v>
      </c>
    </row>
    <row r="22" spans="1:6" s="108" customFormat="1" ht="15" customHeight="1" x14ac:dyDescent="0.2">
      <c r="A22"/>
      <c r="B22" s="133" t="s">
        <v>14</v>
      </c>
      <c r="C22" s="148">
        <v>36103</v>
      </c>
      <c r="D22" s="148">
        <v>27615</v>
      </c>
      <c r="E22" s="148">
        <f t="shared" si="0"/>
        <v>-8488</v>
      </c>
      <c r="F22" s="114">
        <f t="shared" si="1"/>
        <v>-0.23510511591834471</v>
      </c>
    </row>
    <row r="23" spans="1:6" ht="15" customHeight="1" x14ac:dyDescent="0.2">
      <c r="B23" s="133" t="s">
        <v>40</v>
      </c>
      <c r="C23" s="17">
        <v>1403</v>
      </c>
      <c r="D23" s="17">
        <v>1877</v>
      </c>
      <c r="E23" s="17">
        <f t="shared" si="0"/>
        <v>474</v>
      </c>
      <c r="F23" s="72">
        <f t="shared" si="1"/>
        <v>0.33784746970776913</v>
      </c>
    </row>
    <row r="24" spans="1:6" ht="15" customHeight="1" x14ac:dyDescent="0.2">
      <c r="B24" s="32" t="s">
        <v>15</v>
      </c>
      <c r="C24" s="17">
        <v>2663</v>
      </c>
      <c r="D24" s="17">
        <v>3617</v>
      </c>
      <c r="E24" s="17">
        <f t="shared" si="0"/>
        <v>954</v>
      </c>
      <c r="F24" s="72">
        <f t="shared" si="1"/>
        <v>0.35824258355238459</v>
      </c>
    </row>
    <row r="25" spans="1:6" ht="15" customHeight="1" x14ac:dyDescent="0.2">
      <c r="B25" s="133" t="s">
        <v>34</v>
      </c>
      <c r="C25" s="17">
        <v>7607</v>
      </c>
      <c r="D25" s="17">
        <v>10656</v>
      </c>
      <c r="E25" s="17">
        <f t="shared" si="0"/>
        <v>3049</v>
      </c>
      <c r="F25" s="72">
        <f t="shared" si="1"/>
        <v>0.40081503878007108</v>
      </c>
    </row>
    <row r="26" spans="1:6" ht="15" customHeight="1" x14ac:dyDescent="0.2">
      <c r="B26" s="32" t="s">
        <v>46</v>
      </c>
      <c r="C26" s="17">
        <v>9159</v>
      </c>
      <c r="D26" s="17">
        <v>11931</v>
      </c>
      <c r="E26" s="17">
        <f t="shared" si="0"/>
        <v>2772</v>
      </c>
      <c r="F26" s="72">
        <f t="shared" si="1"/>
        <v>0.30265312807075007</v>
      </c>
    </row>
    <row r="27" spans="1:6" ht="15" customHeight="1" x14ac:dyDescent="0.2">
      <c r="B27" s="133" t="s">
        <v>17</v>
      </c>
      <c r="C27" s="17">
        <v>1927</v>
      </c>
      <c r="D27" s="17">
        <v>2618</v>
      </c>
      <c r="E27" s="17">
        <f t="shared" si="0"/>
        <v>691</v>
      </c>
      <c r="F27" s="72">
        <f t="shared" si="1"/>
        <v>0.35858847950181638</v>
      </c>
    </row>
    <row r="28" spans="1:6" ht="15" customHeight="1" x14ac:dyDescent="0.2">
      <c r="B28" s="32" t="s">
        <v>42</v>
      </c>
      <c r="C28" s="17">
        <v>825</v>
      </c>
      <c r="D28" s="17">
        <v>1128</v>
      </c>
      <c r="E28" s="17">
        <f t="shared" si="0"/>
        <v>303</v>
      </c>
      <c r="F28" s="72">
        <f t="shared" si="1"/>
        <v>0.3672727272727272</v>
      </c>
    </row>
    <row r="29" spans="1:6" ht="15" customHeight="1" x14ac:dyDescent="0.2">
      <c r="B29" s="32" t="s">
        <v>9</v>
      </c>
      <c r="C29" s="17">
        <v>2564</v>
      </c>
      <c r="D29" s="17">
        <v>3192</v>
      </c>
      <c r="E29" s="17">
        <f t="shared" si="0"/>
        <v>628</v>
      </c>
      <c r="F29" s="72">
        <f t="shared" si="1"/>
        <v>0.24492979719188757</v>
      </c>
    </row>
    <row r="30" spans="1:6" ht="15" customHeight="1" x14ac:dyDescent="0.2">
      <c r="B30" s="32" t="s">
        <v>24</v>
      </c>
      <c r="C30" s="17">
        <v>1452</v>
      </c>
      <c r="D30" s="17">
        <v>1598</v>
      </c>
      <c r="E30" s="17">
        <f t="shared" si="0"/>
        <v>146</v>
      </c>
      <c r="F30" s="72">
        <f t="shared" si="1"/>
        <v>0.1005509641873279</v>
      </c>
    </row>
    <row r="31" spans="1:6" ht="15" customHeight="1" x14ac:dyDescent="0.2">
      <c r="B31" s="32" t="s">
        <v>28</v>
      </c>
      <c r="C31" s="17">
        <v>2116</v>
      </c>
      <c r="D31" s="17">
        <v>3085</v>
      </c>
      <c r="E31" s="17">
        <f t="shared" si="0"/>
        <v>969</v>
      </c>
      <c r="F31" s="72">
        <f t="shared" si="1"/>
        <v>0.45793950850661624</v>
      </c>
    </row>
    <row r="32" spans="1:6" ht="15" customHeight="1" x14ac:dyDescent="0.2">
      <c r="B32" s="133" t="s">
        <v>7</v>
      </c>
      <c r="C32" s="17">
        <v>5458</v>
      </c>
      <c r="D32" s="17">
        <v>5051</v>
      </c>
      <c r="E32" s="17">
        <f t="shared" si="0"/>
        <v>-407</v>
      </c>
      <c r="F32" s="72">
        <f t="shared" si="1"/>
        <v>-7.4569439355075096E-2</v>
      </c>
    </row>
    <row r="33" spans="2:6" ht="15" customHeight="1" thickBot="1" x14ac:dyDescent="0.25">
      <c r="B33" s="139" t="s">
        <v>33</v>
      </c>
      <c r="C33" s="19">
        <v>584</v>
      </c>
      <c r="D33" s="19">
        <v>805</v>
      </c>
      <c r="E33" s="19">
        <f t="shared" si="0"/>
        <v>221</v>
      </c>
      <c r="F33" s="73">
        <f t="shared" si="1"/>
        <v>0.37842465753424648</v>
      </c>
    </row>
    <row r="37" spans="2:6" ht="15" customHeight="1" x14ac:dyDescent="0.2">
      <c r="B37" s="37" t="s">
        <v>212</v>
      </c>
    </row>
  </sheetData>
  <sortState ref="B7:I34">
    <sortCondition descending="1" ref="D7"/>
  </sortState>
  <mergeCells count="1">
    <mergeCell ref="B2:F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2" sqref="B2:G2"/>
    </sheetView>
  </sheetViews>
  <sheetFormatPr defaultRowHeight="12.75" x14ac:dyDescent="0.2"/>
  <cols>
    <col min="1" max="1" width="5.140625" customWidth="1"/>
    <col min="2" max="2" width="27.5703125" customWidth="1"/>
    <col min="3" max="7" width="21.7109375" customWidth="1"/>
  </cols>
  <sheetData>
    <row r="1" spans="1:7" ht="18" customHeight="1" thickBot="1" x14ac:dyDescent="0.25"/>
    <row r="2" spans="1:7" ht="22.5" customHeight="1" thickBot="1" x14ac:dyDescent="0.3">
      <c r="A2" s="25"/>
      <c r="B2" s="158" t="s">
        <v>253</v>
      </c>
      <c r="C2" s="159"/>
      <c r="D2" s="159"/>
      <c r="E2" s="159"/>
      <c r="F2" s="159"/>
      <c r="G2" s="160"/>
    </row>
    <row r="3" spans="1:7" ht="13.5" thickBot="1" x14ac:dyDescent="0.25"/>
    <row r="4" spans="1:7" ht="32.25" customHeight="1" x14ac:dyDescent="0.2">
      <c r="B4" s="46" t="s">
        <v>217</v>
      </c>
      <c r="C4" s="44" t="s">
        <v>309</v>
      </c>
      <c r="D4" s="44" t="s">
        <v>310</v>
      </c>
      <c r="E4" s="44" t="s">
        <v>297</v>
      </c>
      <c r="F4" s="93" t="s">
        <v>311</v>
      </c>
      <c r="G4" s="99" t="s">
        <v>226</v>
      </c>
    </row>
    <row r="5" spans="1:7" ht="17.25" customHeight="1" x14ac:dyDescent="0.2">
      <c r="B5" s="22" t="s">
        <v>219</v>
      </c>
      <c r="C5" s="17">
        <v>1721870</v>
      </c>
      <c r="D5" s="17">
        <v>1647041</v>
      </c>
      <c r="E5" s="104">
        <f>D5-C5</f>
        <v>-74829</v>
      </c>
      <c r="F5" s="30">
        <f>D5/C5-1</f>
        <v>-4.3457984632986224E-2</v>
      </c>
      <c r="G5" s="74">
        <f>D5/'2024 I-II კვ'!D4</f>
        <v>0.61275510830465263</v>
      </c>
    </row>
    <row r="6" spans="1:7" ht="16.5" customHeight="1" x14ac:dyDescent="0.2">
      <c r="B6" s="23" t="s">
        <v>218</v>
      </c>
      <c r="C6" s="17">
        <v>786148</v>
      </c>
      <c r="D6" s="17">
        <v>1022582</v>
      </c>
      <c r="E6" s="104">
        <f t="shared" ref="E6:E8" si="0">D6-C6</f>
        <v>236434</v>
      </c>
      <c r="F6" s="30">
        <f t="shared" ref="F6:F7" si="1">D6/C6-1</f>
        <v>0.30074998600772385</v>
      </c>
      <c r="G6" s="74">
        <f>D6/'2024 I-II კვ'!D4</f>
        <v>0.38043518294953693</v>
      </c>
    </row>
    <row r="7" spans="1:7" x14ac:dyDescent="0.2">
      <c r="B7" s="23" t="s">
        <v>220</v>
      </c>
      <c r="C7" s="17">
        <v>9013</v>
      </c>
      <c r="D7" s="17">
        <v>4838</v>
      </c>
      <c r="E7" s="104">
        <f t="shared" si="0"/>
        <v>-4175</v>
      </c>
      <c r="F7" s="30">
        <f t="shared" si="1"/>
        <v>-0.46321979363142129</v>
      </c>
      <c r="G7" s="74">
        <f>D7/'2024 I-II კვ'!D4</f>
        <v>1.799900071690935E-3</v>
      </c>
    </row>
    <row r="8" spans="1:7" ht="17.25" customHeight="1" thickBot="1" x14ac:dyDescent="0.25">
      <c r="B8" s="24" t="s">
        <v>221</v>
      </c>
      <c r="C8" s="19">
        <v>12486</v>
      </c>
      <c r="D8" s="19">
        <v>13466</v>
      </c>
      <c r="E8" s="105">
        <f t="shared" si="0"/>
        <v>980</v>
      </c>
      <c r="F8" s="31">
        <f>D8/C8-1</f>
        <v>7.8487906455229961E-2</v>
      </c>
      <c r="G8" s="75">
        <f>D8/'2024 I-II კვ'!D4</f>
        <v>5.0098086741194982E-3</v>
      </c>
    </row>
    <row r="12" spans="1:7" x14ac:dyDescent="0.2">
      <c r="B12" s="161" t="s">
        <v>212</v>
      </c>
      <c r="C12" s="161"/>
      <c r="D12" s="161"/>
    </row>
    <row r="15" spans="1:7" x14ac:dyDescent="0.2">
      <c r="C15" s="149"/>
      <c r="D15" s="149"/>
    </row>
    <row r="16" spans="1:7" x14ac:dyDescent="0.2">
      <c r="C16" s="115"/>
      <c r="D16" s="115"/>
    </row>
    <row r="17" spans="3:4" x14ac:dyDescent="0.2">
      <c r="C17" s="115"/>
      <c r="D17" s="115"/>
    </row>
    <row r="18" spans="3:4" x14ac:dyDescent="0.2">
      <c r="C18" s="115"/>
      <c r="D18" s="115"/>
    </row>
    <row r="19" spans="3:4" x14ac:dyDescent="0.2">
      <c r="C19" s="115"/>
      <c r="D19" s="115"/>
    </row>
  </sheetData>
  <mergeCells count="2">
    <mergeCell ref="B2:G2"/>
    <mergeCell ref="B12:D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workbookViewId="0">
      <selection activeCell="B2" sqref="B2:G2"/>
    </sheetView>
  </sheetViews>
  <sheetFormatPr defaultRowHeight="12.75" x14ac:dyDescent="0.2"/>
  <cols>
    <col min="1" max="1" width="7.28515625" customWidth="1"/>
    <col min="2" max="2" width="31.42578125" customWidth="1"/>
    <col min="3" max="4" width="22.42578125" customWidth="1"/>
    <col min="5" max="5" width="19.7109375" customWidth="1"/>
    <col min="6" max="6" width="20.7109375" customWidth="1"/>
    <col min="7" max="7" width="18.5703125" customWidth="1"/>
  </cols>
  <sheetData>
    <row r="1" spans="2:11" ht="21.75" customHeight="1" thickBot="1" x14ac:dyDescent="0.25"/>
    <row r="2" spans="2:11" ht="22.5" customHeight="1" thickBot="1" x14ac:dyDescent="0.25">
      <c r="B2" s="158" t="s">
        <v>253</v>
      </c>
      <c r="C2" s="159"/>
      <c r="D2" s="159"/>
      <c r="E2" s="159"/>
      <c r="F2" s="159"/>
      <c r="G2" s="160"/>
    </row>
    <row r="3" spans="2:11" ht="13.5" thickBot="1" x14ac:dyDescent="0.25"/>
    <row r="4" spans="2:11" ht="36.75" customHeight="1" x14ac:dyDescent="0.2">
      <c r="B4" s="95" t="s">
        <v>222</v>
      </c>
      <c r="C4" s="44" t="s">
        <v>301</v>
      </c>
      <c r="D4" s="44" t="s">
        <v>303</v>
      </c>
      <c r="E4" s="44" t="s">
        <v>312</v>
      </c>
      <c r="F4" s="93" t="s">
        <v>305</v>
      </c>
      <c r="G4" s="45" t="s">
        <v>226</v>
      </c>
    </row>
    <row r="5" spans="2:11" x14ac:dyDescent="0.2">
      <c r="B5" s="32" t="s">
        <v>271</v>
      </c>
      <c r="C5" s="17">
        <v>518037</v>
      </c>
      <c r="D5" s="17">
        <v>704890</v>
      </c>
      <c r="E5" s="104">
        <f>D5-C5</f>
        <v>186853</v>
      </c>
      <c r="F5" s="30">
        <f>D5/C5-1</f>
        <v>0.36069431334055291</v>
      </c>
      <c r="G5" s="28">
        <f>D5/'2024 I-II კვ'!D$4</f>
        <v>0.26224298502154264</v>
      </c>
      <c r="I5" s="150"/>
      <c r="J5" s="150"/>
      <c r="K5" s="150"/>
    </row>
    <row r="6" spans="2:11" x14ac:dyDescent="0.2">
      <c r="B6" s="32" t="s">
        <v>270</v>
      </c>
      <c r="C6" s="16">
        <v>593727</v>
      </c>
      <c r="D6" s="17">
        <v>582958</v>
      </c>
      <c r="E6" s="104">
        <f t="shared" ref="E6:E25" si="0">D6-C6</f>
        <v>-10769</v>
      </c>
      <c r="F6" s="30">
        <f t="shared" ref="F6:F23" si="1">D6/C6-1</f>
        <v>-1.8137965765410713E-2</v>
      </c>
      <c r="G6" s="28">
        <f>D6/'2024 I-II კვ'!D$4</f>
        <v>0.21688014592658209</v>
      </c>
      <c r="I6" s="150"/>
      <c r="J6" s="150"/>
      <c r="K6" s="150"/>
    </row>
    <row r="7" spans="2:11" x14ac:dyDescent="0.2">
      <c r="B7" s="32" t="s">
        <v>272</v>
      </c>
      <c r="C7" s="16">
        <v>457539</v>
      </c>
      <c r="D7" s="17">
        <v>423630</v>
      </c>
      <c r="E7" s="104">
        <f t="shared" si="0"/>
        <v>-33909</v>
      </c>
      <c r="F7" s="30">
        <f t="shared" si="1"/>
        <v>-7.4111715066912276E-2</v>
      </c>
      <c r="G7" s="28">
        <f>D7/'2024 I-II კვ'!D$4</f>
        <v>0.15760472661645944</v>
      </c>
      <c r="I7" s="150"/>
      <c r="J7" s="150"/>
      <c r="K7" s="150"/>
    </row>
    <row r="8" spans="2:11" x14ac:dyDescent="0.2">
      <c r="B8" s="32" t="s">
        <v>273</v>
      </c>
      <c r="C8" s="16">
        <v>373409</v>
      </c>
      <c r="D8" s="17">
        <v>325879</v>
      </c>
      <c r="E8" s="104">
        <f t="shared" si="0"/>
        <v>-47530</v>
      </c>
      <c r="F8" s="30">
        <f t="shared" si="1"/>
        <v>-0.12728670171313494</v>
      </c>
      <c r="G8" s="28">
        <f>D8/'2024 I-II კვ'!D$4</f>
        <v>0.12123803957473547</v>
      </c>
      <c r="I8" s="150"/>
      <c r="J8" s="150"/>
      <c r="K8" s="150"/>
    </row>
    <row r="9" spans="2:11" x14ac:dyDescent="0.2">
      <c r="B9" s="32" t="s">
        <v>274</v>
      </c>
      <c r="C9" s="16">
        <v>170467</v>
      </c>
      <c r="D9" s="17">
        <v>180423</v>
      </c>
      <c r="E9" s="104">
        <f t="shared" si="0"/>
        <v>9956</v>
      </c>
      <c r="F9" s="30">
        <f t="shared" si="1"/>
        <v>5.8404265928302834E-2</v>
      </c>
      <c r="G9" s="28">
        <f>D9/'2024 I-II კვ'!D$4</f>
        <v>6.712347470746044E-2</v>
      </c>
    </row>
    <row r="10" spans="2:11" x14ac:dyDescent="0.2">
      <c r="B10" s="32" t="s">
        <v>275</v>
      </c>
      <c r="C10" s="16">
        <v>97644</v>
      </c>
      <c r="D10" s="17">
        <v>137269</v>
      </c>
      <c r="E10" s="104">
        <f t="shared" si="0"/>
        <v>39625</v>
      </c>
      <c r="F10" s="30">
        <f t="shared" si="1"/>
        <v>0.40581090491991323</v>
      </c>
      <c r="G10" s="28">
        <f>D10/'2024 I-II კვ'!D$4</f>
        <v>5.1068723220533893E-2</v>
      </c>
    </row>
    <row r="11" spans="2:11" x14ac:dyDescent="0.2">
      <c r="B11" s="32" t="s">
        <v>278</v>
      </c>
      <c r="C11" s="16">
        <v>70921</v>
      </c>
      <c r="D11" s="17">
        <v>80999</v>
      </c>
      <c r="E11" s="104">
        <f t="shared" si="0"/>
        <v>10078</v>
      </c>
      <c r="F11" s="30">
        <f t="shared" si="1"/>
        <v>0.14210177521467537</v>
      </c>
      <c r="G11" s="28">
        <f>D11/'2024 I-II კვ'!D$4</f>
        <v>3.0134374929081036E-2</v>
      </c>
    </row>
    <row r="12" spans="2:11" x14ac:dyDescent="0.2">
      <c r="B12" s="32" t="s">
        <v>276</v>
      </c>
      <c r="C12" s="16">
        <v>79445</v>
      </c>
      <c r="D12" s="17">
        <v>68140</v>
      </c>
      <c r="E12" s="104">
        <f t="shared" si="0"/>
        <v>-11305</v>
      </c>
      <c r="F12" s="30">
        <f t="shared" si="1"/>
        <v>-0.14229970419787275</v>
      </c>
      <c r="G12" s="28">
        <f>D12/'2024 I-II კვ'!D$4</f>
        <v>2.5350390840227433E-2</v>
      </c>
    </row>
    <row r="13" spans="2:11" x14ac:dyDescent="0.2">
      <c r="B13" s="32" t="s">
        <v>277</v>
      </c>
      <c r="C13" s="16">
        <v>62039</v>
      </c>
      <c r="D13" s="17">
        <v>66312</v>
      </c>
      <c r="E13" s="104">
        <f t="shared" si="0"/>
        <v>4273</v>
      </c>
      <c r="F13" s="30">
        <f t="shared" si="1"/>
        <v>6.8876029594287402E-2</v>
      </c>
      <c r="G13" s="28">
        <f>D13/'2024 I-II კვ'!D$4</f>
        <v>2.4670312847037884E-2</v>
      </c>
    </row>
    <row r="14" spans="2:11" x14ac:dyDescent="0.2">
      <c r="B14" s="32" t="s">
        <v>279</v>
      </c>
      <c r="C14" s="16">
        <v>32499</v>
      </c>
      <c r="D14" s="17">
        <v>39602</v>
      </c>
      <c r="E14" s="104">
        <f t="shared" si="0"/>
        <v>7103</v>
      </c>
      <c r="F14" s="30">
        <f t="shared" si="1"/>
        <v>0.21856057109449512</v>
      </c>
      <c r="G14" s="28">
        <f>D14/'2024 I-II კვ'!D$4</f>
        <v>1.473328702751228E-2</v>
      </c>
    </row>
    <row r="15" spans="2:11" x14ac:dyDescent="0.2">
      <c r="B15" s="32" t="s">
        <v>280</v>
      </c>
      <c r="C15" s="16">
        <v>26803</v>
      </c>
      <c r="D15" s="17">
        <v>30214</v>
      </c>
      <c r="E15" s="104">
        <f t="shared" si="0"/>
        <v>3411</v>
      </c>
      <c r="F15" s="30">
        <f t="shared" si="1"/>
        <v>0.12726187367085773</v>
      </c>
      <c r="G15" s="28">
        <f>D15/'2024 I-II კვ'!D$4</f>
        <v>1.1240632651109944E-2</v>
      </c>
    </row>
    <row r="16" spans="2:11" x14ac:dyDescent="0.2">
      <c r="B16" s="32" t="s">
        <v>281</v>
      </c>
      <c r="C16" s="16">
        <v>25460</v>
      </c>
      <c r="D16" s="17">
        <v>29271</v>
      </c>
      <c r="E16" s="104">
        <f t="shared" si="0"/>
        <v>3811</v>
      </c>
      <c r="F16" s="30">
        <f t="shared" si="1"/>
        <v>0.14968578161822466</v>
      </c>
      <c r="G16" s="28">
        <f>D16/'2024 I-II კვ'!D$4</f>
        <v>1.0889804671034594E-2</v>
      </c>
    </row>
    <row r="17" spans="2:7" x14ac:dyDescent="0.2">
      <c r="B17" s="32" t="s">
        <v>283</v>
      </c>
      <c r="C17" s="16">
        <v>6107</v>
      </c>
      <c r="D17" s="17">
        <v>7352</v>
      </c>
      <c r="E17" s="104">
        <f t="shared" si="0"/>
        <v>1245</v>
      </c>
      <c r="F17" s="30">
        <f t="shared" si="1"/>
        <v>0.20386441788111997</v>
      </c>
      <c r="G17" s="28">
        <f>D17/'2024 I-II კვ'!D$4</f>
        <v>2.7351933292831241E-3</v>
      </c>
    </row>
    <row r="18" spans="2:7" x14ac:dyDescent="0.2">
      <c r="B18" s="32" t="s">
        <v>284</v>
      </c>
      <c r="C18" s="16">
        <v>4901</v>
      </c>
      <c r="D18" s="17">
        <v>4373</v>
      </c>
      <c r="E18" s="104">
        <f t="shared" si="0"/>
        <v>-528</v>
      </c>
      <c r="F18" s="30">
        <f t="shared" si="1"/>
        <v>-0.10773311569067534</v>
      </c>
      <c r="G18" s="28">
        <f>D18/'2024 I-II კვ'!D$4</f>
        <v>1.6269043020885612E-3</v>
      </c>
    </row>
    <row r="19" spans="2:7" x14ac:dyDescent="0.2">
      <c r="B19" s="32" t="s">
        <v>282</v>
      </c>
      <c r="C19" s="16">
        <v>8219</v>
      </c>
      <c r="D19" s="17">
        <v>4260</v>
      </c>
      <c r="E19" s="104">
        <f t="shared" si="0"/>
        <v>-3959</v>
      </c>
      <c r="F19" s="30">
        <f t="shared" si="1"/>
        <v>-0.4816887699233483</v>
      </c>
      <c r="G19" s="28">
        <f>D19/'2024 I-II კვ'!D$4</f>
        <v>1.5848644699056188E-3</v>
      </c>
    </row>
    <row r="20" spans="2:7" x14ac:dyDescent="0.2">
      <c r="B20" s="32" t="s">
        <v>285</v>
      </c>
      <c r="C20" s="16">
        <v>1478</v>
      </c>
      <c r="D20" s="17">
        <v>1741</v>
      </c>
      <c r="E20" s="104">
        <f t="shared" si="0"/>
        <v>263</v>
      </c>
      <c r="F20" s="30">
        <f t="shared" si="1"/>
        <v>0.17794316644113661</v>
      </c>
      <c r="G20" s="28">
        <f>D20/'2024 I-II კვ'!D$4</f>
        <v>6.477110427478127E-4</v>
      </c>
    </row>
    <row r="21" spans="2:7" x14ac:dyDescent="0.2">
      <c r="B21" s="32" t="s">
        <v>286</v>
      </c>
      <c r="C21" s="16">
        <v>528</v>
      </c>
      <c r="D21" s="17">
        <v>519</v>
      </c>
      <c r="E21" s="104">
        <f t="shared" si="0"/>
        <v>-9</v>
      </c>
      <c r="F21" s="30">
        <f t="shared" si="1"/>
        <v>-1.7045454545454586E-2</v>
      </c>
      <c r="G21" s="28">
        <f>D21/'2024 I-II კვ'!D$4</f>
        <v>1.9308560091103665E-4</v>
      </c>
    </row>
    <row r="22" spans="2:7" x14ac:dyDescent="0.2">
      <c r="B22" s="32" t="s">
        <v>287</v>
      </c>
      <c r="C22" s="16">
        <v>266</v>
      </c>
      <c r="D22" s="17">
        <v>59</v>
      </c>
      <c r="E22" s="104">
        <f t="shared" si="0"/>
        <v>-207</v>
      </c>
      <c r="F22" s="30">
        <f t="shared" si="1"/>
        <v>-0.77819548872180455</v>
      </c>
      <c r="G22" s="28">
        <f>D22/'2024 I-II კვ'!D$4</f>
        <v>2.1950000874279695E-5</v>
      </c>
    </row>
    <row r="23" spans="2:7" x14ac:dyDescent="0.2">
      <c r="B23" s="32" t="s">
        <v>288</v>
      </c>
      <c r="C23" s="16">
        <v>28</v>
      </c>
      <c r="D23" s="17">
        <v>36</v>
      </c>
      <c r="E23" s="104">
        <f t="shared" si="0"/>
        <v>8</v>
      </c>
      <c r="F23" s="30">
        <f t="shared" si="1"/>
        <v>0.28571428571428581</v>
      </c>
      <c r="G23" s="28">
        <f>D23/'2024 I-II კვ'!D$4</f>
        <v>1.3393220872441849E-5</v>
      </c>
    </row>
    <row r="24" spans="2:7" x14ac:dyDescent="0.2">
      <c r="B24" s="32" t="s">
        <v>289</v>
      </c>
      <c r="C24" s="16">
        <v>0</v>
      </c>
      <c r="D24" s="17">
        <v>0</v>
      </c>
      <c r="E24" s="104">
        <f t="shared" si="0"/>
        <v>0</v>
      </c>
      <c r="F24" s="30"/>
      <c r="G24" s="28">
        <f>D24/'2024 I-II კვ'!D$4</f>
        <v>0</v>
      </c>
    </row>
    <row r="25" spans="2:7" ht="13.5" thickBot="1" x14ac:dyDescent="0.25">
      <c r="B25" s="33" t="s">
        <v>290</v>
      </c>
      <c r="C25" s="70">
        <v>0</v>
      </c>
      <c r="D25" s="19">
        <v>0</v>
      </c>
      <c r="E25" s="105">
        <f t="shared" si="0"/>
        <v>0</v>
      </c>
      <c r="F25" s="31"/>
      <c r="G25" s="29">
        <f>D25/'2024 I-II კვ'!D$4</f>
        <v>0</v>
      </c>
    </row>
    <row r="26" spans="2:7" x14ac:dyDescent="0.2">
      <c r="B26" s="40"/>
      <c r="C26" s="40"/>
    </row>
    <row r="27" spans="2:7" x14ac:dyDescent="0.2">
      <c r="B27" s="40"/>
      <c r="C27" s="40"/>
    </row>
    <row r="29" spans="2:7" x14ac:dyDescent="0.2">
      <c r="B29" s="37" t="s">
        <v>212</v>
      </c>
    </row>
    <row r="30" spans="2:7" x14ac:dyDescent="0.2">
      <c r="B30" s="162"/>
      <c r="C30" s="162"/>
      <c r="D30" s="162"/>
      <c r="E30" s="162"/>
      <c r="F30" s="162"/>
      <c r="G30" s="162"/>
    </row>
    <row r="33" spans="4:4" x14ac:dyDescent="0.2">
      <c r="D33" s="115"/>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5.5703125" customWidth="1"/>
    <col min="2" max="2" width="19.140625" customWidth="1"/>
    <col min="3" max="3" width="18.5703125" customWidth="1"/>
    <col min="4" max="8" width="20" customWidth="1"/>
  </cols>
  <sheetData>
    <row r="1" spans="2:8" ht="21.75" customHeight="1" thickBot="1" x14ac:dyDescent="0.25"/>
    <row r="2" spans="2:8" ht="24.75" customHeight="1" thickBot="1" x14ac:dyDescent="0.25">
      <c r="B2" s="158" t="s">
        <v>253</v>
      </c>
      <c r="C2" s="159"/>
      <c r="D2" s="159"/>
      <c r="E2" s="159"/>
      <c r="F2" s="159"/>
      <c r="G2" s="159"/>
      <c r="H2" s="160"/>
    </row>
    <row r="3" spans="2:8" ht="13.5" thickBot="1" x14ac:dyDescent="0.25"/>
    <row r="4" spans="2:8" ht="36" customHeight="1" thickBot="1" x14ac:dyDescent="0.25">
      <c r="B4" s="163" t="s">
        <v>261</v>
      </c>
      <c r="C4" s="164"/>
      <c r="D4" s="98" t="s">
        <v>301</v>
      </c>
      <c r="E4" s="98" t="s">
        <v>313</v>
      </c>
      <c r="F4" s="98" t="s">
        <v>293</v>
      </c>
      <c r="G4" s="98" t="s">
        <v>294</v>
      </c>
      <c r="H4" s="99" t="s">
        <v>226</v>
      </c>
    </row>
    <row r="5" spans="2:8" x14ac:dyDescent="0.2">
      <c r="B5" s="165" t="s">
        <v>262</v>
      </c>
      <c r="C5" s="77" t="s">
        <v>263</v>
      </c>
      <c r="D5" s="16">
        <v>636140</v>
      </c>
      <c r="E5" s="17">
        <v>650183</v>
      </c>
      <c r="F5" s="104">
        <f>E5-D5</f>
        <v>14043</v>
      </c>
      <c r="G5" s="30">
        <f>E5/D5-1</f>
        <v>2.2075329330021765E-2</v>
      </c>
      <c r="H5" s="74">
        <f>E5/'2024 I-II კვ'!D4</f>
        <v>0.24189012573630161</v>
      </c>
    </row>
    <row r="6" spans="2:8" x14ac:dyDescent="0.2">
      <c r="B6" s="166"/>
      <c r="C6" s="17" t="s">
        <v>264</v>
      </c>
      <c r="D6" s="16">
        <v>1263318</v>
      </c>
      <c r="E6" s="17">
        <v>1320631</v>
      </c>
      <c r="F6" s="104">
        <f t="shared" ref="F6:F10" si="0">E6-D6</f>
        <v>57313</v>
      </c>
      <c r="G6" s="30">
        <f t="shared" ref="G6:G10" si="1">E6/D6-1</f>
        <v>4.5367041394170027E-2</v>
      </c>
      <c r="H6" s="74">
        <f>E6/'2024 I-II კვ'!D$4</f>
        <v>0.49131951872204865</v>
      </c>
    </row>
    <row r="7" spans="2:8" x14ac:dyDescent="0.2">
      <c r="B7" s="166"/>
      <c r="C7" s="17" t="s">
        <v>265</v>
      </c>
      <c r="D7" s="16">
        <v>587175</v>
      </c>
      <c r="E7" s="17">
        <v>661713</v>
      </c>
      <c r="F7" s="104">
        <f t="shared" si="0"/>
        <v>74538</v>
      </c>
      <c r="G7" s="30">
        <f t="shared" si="1"/>
        <v>0.12694341550645039</v>
      </c>
      <c r="H7" s="74">
        <f>E7/'2024 I-II კვ'!D$4</f>
        <v>0.24617967675461425</v>
      </c>
    </row>
    <row r="8" spans="2:8" x14ac:dyDescent="0.2">
      <c r="B8" s="167"/>
      <c r="C8" s="17" t="s">
        <v>266</v>
      </c>
      <c r="D8" s="16">
        <v>42884</v>
      </c>
      <c r="E8" s="17">
        <v>55400</v>
      </c>
      <c r="F8" s="104">
        <f t="shared" si="0"/>
        <v>12516</v>
      </c>
      <c r="G8" s="30">
        <f t="shared" si="1"/>
        <v>0.29185710288219391</v>
      </c>
      <c r="H8" s="74">
        <f>E8/'2024 I-II კვ'!D$4</f>
        <v>2.061067878703551E-2</v>
      </c>
    </row>
    <row r="9" spans="2:8" x14ac:dyDescent="0.2">
      <c r="B9" s="168" t="s">
        <v>267</v>
      </c>
      <c r="C9" s="17" t="s">
        <v>268</v>
      </c>
      <c r="D9" s="16">
        <v>1695536</v>
      </c>
      <c r="E9" s="17">
        <v>1755291</v>
      </c>
      <c r="F9" s="104">
        <f t="shared" si="0"/>
        <v>59755</v>
      </c>
      <c r="G9" s="30">
        <f t="shared" si="1"/>
        <v>3.5242542771135588E-2</v>
      </c>
      <c r="H9" s="74">
        <f>E9/'2024 I-II კვ'!D$4</f>
        <v>0.65302777940025902</v>
      </c>
    </row>
    <row r="10" spans="2:8" ht="13.5" thickBot="1" x14ac:dyDescent="0.25">
      <c r="B10" s="169"/>
      <c r="C10" s="19" t="s">
        <v>269</v>
      </c>
      <c r="D10" s="70">
        <v>833981</v>
      </c>
      <c r="E10" s="19">
        <v>932636</v>
      </c>
      <c r="F10" s="105">
        <f t="shared" si="0"/>
        <v>98655</v>
      </c>
      <c r="G10" s="31">
        <f t="shared" si="1"/>
        <v>0.11829406185512625</v>
      </c>
      <c r="H10" s="75">
        <f>E10/'2024 I-II კვ'!D$4</f>
        <v>0.34697222059974098</v>
      </c>
    </row>
    <row r="14" spans="2:8" x14ac:dyDescent="0.2">
      <c r="B14" s="37" t="s">
        <v>212</v>
      </c>
    </row>
  </sheetData>
  <mergeCells count="4">
    <mergeCell ref="B4:C4"/>
    <mergeCell ref="B5:B8"/>
    <mergeCell ref="B9:B10"/>
    <mergeCell ref="B2:H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B2" sqref="B2"/>
    </sheetView>
  </sheetViews>
  <sheetFormatPr defaultRowHeight="12.75" x14ac:dyDescent="0.2"/>
  <cols>
    <col min="2" max="2" width="35.85546875" customWidth="1"/>
    <col min="3" max="3" width="68.7109375" customWidth="1"/>
  </cols>
  <sheetData>
    <row r="1" spans="2:3" ht="13.5" thickBot="1" x14ac:dyDescent="0.25"/>
    <row r="2" spans="2:3" ht="29.25" customHeight="1" x14ac:dyDescent="0.2">
      <c r="B2" s="98" t="s">
        <v>242</v>
      </c>
      <c r="C2" s="98" t="s">
        <v>243</v>
      </c>
    </row>
    <row r="3" spans="2:3" ht="66" customHeight="1" x14ac:dyDescent="0.2">
      <c r="B3" s="60" t="s">
        <v>254</v>
      </c>
      <c r="C3" s="61" t="s">
        <v>249</v>
      </c>
    </row>
    <row r="4" spans="2:3" ht="74.25" customHeight="1" x14ac:dyDescent="0.2">
      <c r="B4" s="60" t="s">
        <v>257</v>
      </c>
      <c r="C4" s="61" t="s">
        <v>248</v>
      </c>
    </row>
    <row r="5" spans="2:3" ht="20.25" customHeight="1" x14ac:dyDescent="0.2">
      <c r="B5" s="62" t="s">
        <v>244</v>
      </c>
      <c r="C5" s="66" t="s">
        <v>247</v>
      </c>
    </row>
    <row r="6" spans="2:3" ht="24.75" customHeight="1" x14ac:dyDescent="0.2">
      <c r="B6" s="62" t="s">
        <v>245</v>
      </c>
      <c r="C6" s="63" t="s">
        <v>250</v>
      </c>
    </row>
    <row r="7" spans="2:3" ht="56.25" customHeight="1" x14ac:dyDescent="0.2">
      <c r="B7" s="64" t="s">
        <v>246</v>
      </c>
      <c r="C7" s="65"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 I-II კვ</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2022-08-03T08:32:50Z</cp:lastPrinted>
  <dcterms:created xsi:type="dcterms:W3CDTF">2012-06-01T06:45:51Z</dcterms:created>
  <dcterms:modified xsi:type="dcterms:W3CDTF">2024-07-11T09:15:42Z</dcterms:modified>
</cp:coreProperties>
</file>