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3 I კვ"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J6" i="2" l="1"/>
  <c r="J7" i="2"/>
  <c r="J8" i="2"/>
  <c r="J9" i="2"/>
  <c r="J10" i="2"/>
  <c r="J11" i="2"/>
  <c r="J12" i="2"/>
  <c r="J13" i="2"/>
  <c r="J14" i="2"/>
  <c r="J15" i="2"/>
  <c r="J16" i="2"/>
  <c r="J17" i="2"/>
  <c r="J18" i="2"/>
  <c r="J19" i="2"/>
  <c r="J5" i="2"/>
  <c r="J6" i="18" l="1"/>
  <c r="J7" i="18"/>
  <c r="J8" i="18"/>
  <c r="J9" i="18"/>
  <c r="J10" i="18"/>
  <c r="J5" i="18"/>
  <c r="I5" i="18"/>
  <c r="H6" i="18"/>
  <c r="H7" i="18"/>
  <c r="H8" i="18"/>
  <c r="H9" i="18"/>
  <c r="H10" i="18"/>
  <c r="H5" i="18"/>
  <c r="G5" i="18"/>
  <c r="I5" i="11"/>
  <c r="H5" i="11"/>
  <c r="G6" i="11"/>
  <c r="G7" i="11"/>
  <c r="G8" i="11"/>
  <c r="G9" i="11"/>
  <c r="G10" i="11"/>
  <c r="G11" i="11"/>
  <c r="G12" i="11"/>
  <c r="G13" i="11"/>
  <c r="G14" i="11"/>
  <c r="G15" i="11"/>
  <c r="G16" i="11"/>
  <c r="G17" i="11"/>
  <c r="G18" i="11"/>
  <c r="G19" i="11"/>
  <c r="G20" i="11"/>
  <c r="G21" i="11"/>
  <c r="G22" i="11"/>
  <c r="G23" i="11"/>
  <c r="G24" i="11"/>
  <c r="G25" i="11"/>
  <c r="G5" i="11"/>
  <c r="F5" i="11"/>
  <c r="I8" i="10"/>
  <c r="I6" i="10"/>
  <c r="I7" i="10"/>
  <c r="I5" i="10"/>
  <c r="H5" i="10"/>
  <c r="G6" i="10"/>
  <c r="G7" i="10"/>
  <c r="G8" i="10"/>
  <c r="G5" i="10"/>
  <c r="F5" i="10"/>
  <c r="H6"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5" i="16"/>
  <c r="G5" i="16"/>
  <c r="I8" i="3"/>
  <c r="I6" i="3"/>
  <c r="H6" i="3"/>
  <c r="G6" i="3"/>
  <c r="F6" i="3"/>
  <c r="I5" i="12"/>
  <c r="H5" i="12"/>
  <c r="G5" i="12"/>
  <c r="F5" i="12"/>
  <c r="I5" i="2"/>
  <c r="H5" i="2"/>
  <c r="G5" i="2"/>
  <c r="I6" i="1" l="1"/>
  <c r="H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6" i="1"/>
  <c r="F6" i="1"/>
  <c r="F7" i="1"/>
  <c r="I6" i="16" l="1"/>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5" i="16"/>
  <c r="E5" i="3" l="1"/>
  <c r="K5" i="18" l="1"/>
  <c r="I6" i="12" l="1"/>
  <c r="D9" i="12" l="1"/>
  <c r="E9" i="12"/>
  <c r="C9" i="12"/>
  <c r="K6" i="18" l="1"/>
  <c r="K7" i="18"/>
  <c r="K8" i="18"/>
  <c r="K9" i="18"/>
  <c r="K10" i="18"/>
  <c r="I6" i="18"/>
  <c r="I7" i="18"/>
  <c r="I8" i="18"/>
  <c r="I9" i="18"/>
  <c r="I10" i="18"/>
  <c r="G6" i="18"/>
  <c r="G7" i="18"/>
  <c r="G8" i="18"/>
  <c r="G9" i="18"/>
  <c r="G10" i="18"/>
  <c r="J6" i="11"/>
  <c r="J7" i="11"/>
  <c r="J8" i="11"/>
  <c r="J9" i="11"/>
  <c r="J10" i="11"/>
  <c r="J11" i="11"/>
  <c r="J12" i="11"/>
  <c r="J13" i="11"/>
  <c r="J14" i="11"/>
  <c r="J15" i="11"/>
  <c r="J16" i="11"/>
  <c r="J17" i="11"/>
  <c r="J18" i="11"/>
  <c r="J19" i="11"/>
  <c r="J20" i="11"/>
  <c r="J21" i="11"/>
  <c r="J22" i="11"/>
  <c r="J23" i="11"/>
  <c r="J24" i="11"/>
  <c r="J25" i="11"/>
  <c r="J5" i="11"/>
  <c r="I6" i="11"/>
  <c r="I7" i="11"/>
  <c r="I8" i="11"/>
  <c r="I9" i="11"/>
  <c r="I10" i="11"/>
  <c r="I11" i="11"/>
  <c r="I12" i="11"/>
  <c r="I13" i="11"/>
  <c r="I14" i="11"/>
  <c r="I15" i="11"/>
  <c r="I16" i="11"/>
  <c r="I17" i="11"/>
  <c r="I18" i="11"/>
  <c r="I19" i="11"/>
  <c r="I20" i="11"/>
  <c r="I21" i="11"/>
  <c r="I22" i="11"/>
  <c r="H6" i="11"/>
  <c r="H7" i="11"/>
  <c r="H8" i="11"/>
  <c r="H9" i="11"/>
  <c r="H10" i="11"/>
  <c r="H11" i="11"/>
  <c r="H12" i="11"/>
  <c r="H13" i="11"/>
  <c r="H14" i="11"/>
  <c r="H15" i="11"/>
  <c r="H16" i="11"/>
  <c r="H17" i="11"/>
  <c r="H18" i="11"/>
  <c r="H19" i="11"/>
  <c r="H20" i="11"/>
  <c r="H21" i="11"/>
  <c r="H22" i="11"/>
  <c r="H23" i="11"/>
  <c r="H24" i="11"/>
  <c r="H25" i="11"/>
  <c r="F6" i="11"/>
  <c r="F7" i="11"/>
  <c r="F8" i="11"/>
  <c r="F9" i="11"/>
  <c r="F10" i="11"/>
  <c r="F11" i="11"/>
  <c r="F12" i="11"/>
  <c r="F13" i="11"/>
  <c r="F14" i="11"/>
  <c r="F15" i="11"/>
  <c r="F16" i="11"/>
  <c r="F17" i="11"/>
  <c r="F18" i="11"/>
  <c r="F19" i="11"/>
  <c r="F20" i="11"/>
  <c r="F21" i="11"/>
  <c r="F22" i="11"/>
  <c r="F23" i="11"/>
  <c r="F24" i="11"/>
  <c r="F25" i="11"/>
  <c r="J8" i="10"/>
  <c r="J7" i="10"/>
  <c r="J6" i="10"/>
  <c r="J5" i="10"/>
  <c r="H6" i="10"/>
  <c r="H7" i="10"/>
  <c r="H8" i="10"/>
  <c r="F6" i="10"/>
  <c r="F7" i="10"/>
  <c r="F8" i="10"/>
  <c r="I7" i="16" l="1"/>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C6" i="3"/>
  <c r="D5" i="3"/>
  <c r="C5" i="3"/>
  <c r="I5" i="3"/>
  <c r="J9" i="12"/>
  <c r="J8" i="12"/>
  <c r="J7" i="12"/>
  <c r="J6" i="12"/>
  <c r="J5" i="12"/>
  <c r="I8" i="12"/>
  <c r="I7" i="12"/>
  <c r="I9" i="12"/>
  <c r="H6" i="12"/>
  <c r="H7" i="12"/>
  <c r="H8" i="12"/>
  <c r="H9" i="12"/>
  <c r="G6" i="12"/>
  <c r="G7" i="12"/>
  <c r="G8" i="12"/>
  <c r="G9" i="12"/>
  <c r="F6" i="12"/>
  <c r="F7" i="12"/>
  <c r="F8" i="12"/>
  <c r="F9" i="12"/>
  <c r="I6" i="2"/>
  <c r="I7" i="2"/>
  <c r="I8" i="2"/>
  <c r="I9" i="2"/>
  <c r="I10" i="2"/>
  <c r="I11" i="2"/>
  <c r="I12" i="2"/>
  <c r="I13" i="2"/>
  <c r="I14" i="2"/>
  <c r="I15" i="2"/>
  <c r="I16" i="2"/>
  <c r="I17" i="2"/>
  <c r="I18" i="2"/>
  <c r="I19" i="2"/>
  <c r="H6" i="2"/>
  <c r="H7" i="2"/>
  <c r="H8" i="2"/>
  <c r="H9" i="2"/>
  <c r="H10" i="2"/>
  <c r="H11" i="2"/>
  <c r="H12" i="2"/>
  <c r="H13" i="2"/>
  <c r="H14" i="2"/>
  <c r="H15" i="2"/>
  <c r="H16" i="2"/>
  <c r="H17" i="2"/>
  <c r="H18" i="2"/>
  <c r="H19" i="2"/>
  <c r="G6" i="2"/>
  <c r="G7" i="2"/>
  <c r="G8" i="2"/>
  <c r="G9" i="2"/>
  <c r="G10" i="2"/>
  <c r="G11" i="2"/>
  <c r="G12" i="2"/>
  <c r="G13" i="2"/>
  <c r="G14" i="2"/>
  <c r="G15" i="2"/>
  <c r="G16" i="2"/>
  <c r="G17" i="2"/>
  <c r="G18" i="2"/>
  <c r="G19" i="2"/>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2" i="1"/>
  <c r="I43" i="1"/>
  <c r="I44" i="1"/>
  <c r="I45" i="1"/>
  <c r="I46" i="1"/>
  <c r="I47" i="1"/>
  <c r="I49" i="1"/>
  <c r="I50" i="1"/>
  <c r="I51" i="1"/>
  <c r="I52" i="1"/>
  <c r="I53" i="1"/>
  <c r="I54" i="1"/>
  <c r="I55" i="1"/>
  <c r="I57" i="1"/>
  <c r="I58" i="1"/>
  <c r="I59" i="1"/>
  <c r="I60" i="1"/>
  <c r="I61" i="1"/>
  <c r="I62" i="1"/>
  <c r="I63" i="1"/>
  <c r="I64" i="1"/>
  <c r="I65" i="1"/>
  <c r="I66" i="1"/>
  <c r="I67" i="1"/>
  <c r="I69" i="1"/>
  <c r="I71" i="1"/>
  <c r="I72" i="1"/>
  <c r="I73" i="1"/>
  <c r="I74" i="1"/>
  <c r="I77" i="1"/>
  <c r="I79" i="1"/>
  <c r="I82" i="1"/>
  <c r="I83" i="1"/>
  <c r="I84" i="1"/>
  <c r="I85" i="1"/>
  <c r="I86" i="1"/>
  <c r="I87" i="1"/>
  <c r="I88" i="1"/>
  <c r="I89" i="1"/>
  <c r="I90" i="1"/>
  <c r="I91" i="1"/>
  <c r="I92" i="1"/>
  <c r="I93" i="1"/>
  <c r="I94" i="1"/>
  <c r="I95" i="1"/>
  <c r="I96" i="1"/>
  <c r="I97" i="1"/>
  <c r="I98" i="1"/>
  <c r="I99" i="1"/>
  <c r="I100" i="1"/>
  <c r="I101" i="1"/>
  <c r="I102" i="1"/>
  <c r="I103" i="1"/>
  <c r="I105" i="1"/>
  <c r="I106" i="1"/>
  <c r="I107" i="1"/>
  <c r="I108" i="1"/>
  <c r="I109" i="1"/>
  <c r="I112" i="1"/>
  <c r="I113" i="1"/>
  <c r="I114" i="1"/>
  <c r="I115" i="1"/>
  <c r="I116" i="1"/>
  <c r="I117" i="1"/>
  <c r="I118" i="1"/>
  <c r="I119" i="1"/>
  <c r="I120" i="1"/>
  <c r="I123" i="1"/>
  <c r="I124" i="1"/>
  <c r="I126" i="1"/>
  <c r="I127" i="1"/>
  <c r="I138" i="1"/>
  <c r="I139" i="1"/>
  <c r="I140" i="1"/>
  <c r="I141" i="1"/>
  <c r="I142" i="1"/>
  <c r="I143" i="1"/>
  <c r="I144" i="1"/>
  <c r="I145" i="1"/>
  <c r="I146" i="1"/>
  <c r="I147" i="1"/>
  <c r="I148" i="1"/>
  <c r="I149" i="1"/>
  <c r="I151" i="1"/>
  <c r="I152" i="1"/>
  <c r="I153" i="1"/>
  <c r="I155" i="1"/>
  <c r="I156" i="1"/>
  <c r="I157" i="1"/>
  <c r="I158" i="1"/>
  <c r="I159" i="1"/>
  <c r="I160" i="1"/>
  <c r="I161" i="1"/>
  <c r="I162" i="1"/>
  <c r="I163" i="1"/>
  <c r="I164" i="1"/>
  <c r="I165" i="1"/>
  <c r="I166" i="1"/>
  <c r="I167" i="1"/>
  <c r="I168" i="1"/>
  <c r="I169" i="1"/>
  <c r="I170" i="1"/>
  <c r="I171" i="1"/>
  <c r="I172" i="1"/>
  <c r="I173" i="1"/>
  <c r="I174" i="1"/>
  <c r="I175" i="1"/>
  <c r="I176" i="1"/>
  <c r="I178" i="1"/>
  <c r="I179" i="1"/>
  <c r="I180" i="1"/>
  <c r="I181" i="1"/>
  <c r="I182" i="1"/>
  <c r="I183" i="1"/>
  <c r="I185" i="1"/>
  <c r="I187" i="1"/>
  <c r="I190" i="1"/>
  <c r="I191" i="1"/>
  <c r="I192" i="1"/>
  <c r="I193" i="1"/>
  <c r="I194" i="1"/>
  <c r="I195" i="1"/>
  <c r="I196" i="1"/>
  <c r="I197" i="1"/>
  <c r="I199" i="1"/>
  <c r="I200" i="1"/>
  <c r="I201" i="1"/>
  <c r="I202" i="1"/>
  <c r="I204" i="1"/>
  <c r="I205" i="1"/>
  <c r="I206" i="1"/>
  <c r="I207" i="1"/>
  <c r="I208" i="1"/>
  <c r="I209" i="1"/>
  <c r="I210" i="1"/>
  <c r="I211" i="1"/>
  <c r="I212" i="1"/>
  <c r="I213" i="1"/>
  <c r="I214" i="1"/>
  <c r="I216" i="1"/>
  <c r="I217" i="1"/>
  <c r="I219" i="1"/>
  <c r="I220" i="1"/>
  <c r="I221" i="1"/>
  <c r="I222" i="1"/>
  <c r="I223" i="1"/>
  <c r="I224" i="1"/>
  <c r="I225" i="1"/>
  <c r="I227" i="1"/>
  <c r="I228" i="1"/>
  <c r="I230" i="1"/>
  <c r="I231" i="1"/>
  <c r="I232" i="1"/>
  <c r="I233" i="1"/>
  <c r="I234" i="1"/>
  <c r="I235" i="1"/>
  <c r="I8" i="1"/>
  <c r="H38" i="1"/>
  <c r="H39" i="1"/>
  <c r="H40" i="1"/>
  <c r="H42" i="1"/>
  <c r="H43" i="1"/>
  <c r="H44" i="1"/>
  <c r="H45" i="1"/>
  <c r="H46" i="1"/>
  <c r="H47" i="1"/>
  <c r="H48" i="1"/>
  <c r="H49" i="1"/>
  <c r="H50" i="1"/>
  <c r="H51" i="1"/>
  <c r="H52" i="1"/>
  <c r="H53" i="1"/>
  <c r="H54" i="1"/>
  <c r="H55" i="1"/>
  <c r="H56" i="1"/>
  <c r="H57" i="1"/>
  <c r="H58" i="1"/>
  <c r="H59" i="1"/>
  <c r="H60" i="1"/>
  <c r="H61" i="1"/>
  <c r="H62" i="1"/>
  <c r="H63" i="1"/>
  <c r="H64" i="1"/>
  <c r="H65" i="1"/>
  <c r="H66" i="1"/>
  <c r="H67" i="1"/>
  <c r="H69" i="1"/>
  <c r="H71" i="1"/>
  <c r="H73" i="1"/>
  <c r="H74" i="1"/>
  <c r="H77" i="1"/>
  <c r="H79" i="1"/>
  <c r="H83" i="1"/>
  <c r="H84" i="1"/>
  <c r="H85" i="1"/>
  <c r="H86" i="1"/>
  <c r="H88" i="1"/>
  <c r="H89" i="1"/>
  <c r="H90" i="1"/>
  <c r="H91" i="1"/>
  <c r="H93" i="1"/>
  <c r="H94" i="1"/>
  <c r="H95" i="1"/>
  <c r="H96" i="1"/>
  <c r="H97" i="1"/>
  <c r="H98" i="1"/>
  <c r="H99" i="1"/>
  <c r="H100" i="1"/>
  <c r="H101" i="1"/>
  <c r="H102" i="1"/>
  <c r="H103" i="1"/>
  <c r="H105" i="1"/>
  <c r="H106" i="1"/>
  <c r="H107" i="1"/>
  <c r="H108" i="1"/>
  <c r="H109" i="1"/>
  <c r="H111" i="1"/>
  <c r="H112" i="1"/>
  <c r="H113" i="1"/>
  <c r="H114" i="1"/>
  <c r="H115" i="1"/>
  <c r="H116" i="1"/>
  <c r="H117" i="1"/>
  <c r="H118" i="1"/>
  <c r="H119" i="1"/>
  <c r="H120" i="1"/>
  <c r="H121" i="1"/>
  <c r="H122" i="1"/>
  <c r="H123" i="1"/>
  <c r="H124" i="1"/>
  <c r="H126" i="1"/>
  <c r="H127" i="1"/>
  <c r="H132" i="1"/>
  <c r="H136" i="1"/>
  <c r="H137" i="1"/>
  <c r="H138" i="1"/>
  <c r="H139" i="1"/>
  <c r="H140" i="1"/>
  <c r="H141" i="1"/>
  <c r="H142" i="1"/>
  <c r="H143" i="1"/>
  <c r="H144" i="1"/>
  <c r="H145" i="1"/>
  <c r="H146" i="1"/>
  <c r="H147" i="1"/>
  <c r="H148" i="1"/>
  <c r="H149" i="1"/>
  <c r="H150" i="1"/>
  <c r="H151" i="1"/>
  <c r="H152" i="1"/>
  <c r="H153"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1" i="1"/>
  <c r="H182" i="1"/>
  <c r="H183" i="1"/>
  <c r="H184" i="1"/>
  <c r="H185" i="1"/>
  <c r="H187" i="1"/>
  <c r="H188" i="1"/>
  <c r="H190" i="1"/>
  <c r="H191" i="1"/>
  <c r="H192" i="1"/>
  <c r="H193" i="1"/>
  <c r="H194" i="1"/>
  <c r="H196" i="1"/>
  <c r="H198" i="1"/>
  <c r="H199" i="1"/>
  <c r="H200" i="1"/>
  <c r="H201" i="1"/>
  <c r="H203" i="1"/>
  <c r="H204" i="1"/>
  <c r="H205" i="1"/>
  <c r="H206" i="1"/>
  <c r="H207" i="1"/>
  <c r="H208" i="1"/>
  <c r="H209" i="1"/>
  <c r="H210" i="1"/>
  <c r="H211" i="1"/>
  <c r="H212" i="1"/>
  <c r="H213" i="1"/>
  <c r="H214" i="1"/>
  <c r="H216" i="1"/>
  <c r="H217" i="1"/>
  <c r="H218" i="1"/>
  <c r="H219" i="1"/>
  <c r="H220" i="1"/>
  <c r="H221" i="1"/>
  <c r="H222" i="1"/>
  <c r="H223" i="1"/>
  <c r="H224" i="1"/>
  <c r="H225" i="1"/>
  <c r="H226" i="1"/>
  <c r="H227" i="1"/>
  <c r="H228" i="1"/>
  <c r="H230" i="1"/>
  <c r="H232" i="1"/>
  <c r="H233" i="1"/>
  <c r="H234" i="1"/>
  <c r="H235" i="1"/>
  <c r="H37" i="1"/>
  <c r="H35" i="1"/>
  <c r="I7" i="1"/>
  <c r="I3" i="1"/>
  <c r="I4" i="1"/>
  <c r="I2"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6" i="1"/>
  <c r="H3" i="1"/>
  <c r="H4" i="1"/>
  <c r="H2" i="1"/>
  <c r="G3" i="1"/>
  <c r="G4" i="1"/>
  <c r="G2"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3" i="1"/>
  <c r="F4" i="1"/>
  <c r="F2" i="1"/>
  <c r="G5" i="3" l="1"/>
  <c r="J5" i="3"/>
  <c r="H5" i="3"/>
  <c r="F5" i="3"/>
  <c r="D10" i="3" l="1"/>
  <c r="E10" i="3"/>
  <c r="J10" i="3" s="1"/>
  <c r="C10" i="3"/>
  <c r="D9" i="3"/>
  <c r="E9" i="3"/>
  <c r="J9" i="3" s="1"/>
  <c r="C9" i="3"/>
  <c r="D8" i="3"/>
  <c r="E8" i="3"/>
  <c r="J8" i="3" s="1"/>
  <c r="C8" i="3"/>
  <c r="D7" i="3"/>
  <c r="E7" i="3"/>
  <c r="J7" i="3" s="1"/>
  <c r="C7" i="3"/>
  <c r="D6" i="3"/>
  <c r="E6" i="3"/>
  <c r="J6" i="3" l="1"/>
  <c r="H7" i="3"/>
  <c r="F7" i="3"/>
  <c r="F10" i="3"/>
  <c r="H10" i="3"/>
  <c r="F9" i="3"/>
  <c r="H9" i="3"/>
  <c r="I9" i="3"/>
  <c r="G9" i="3"/>
  <c r="G8" i="3"/>
  <c r="I7" i="3"/>
  <c r="G7" i="3"/>
  <c r="F8" i="3"/>
  <c r="H8" i="3"/>
  <c r="G10" i="3"/>
  <c r="I10" i="3"/>
  <c r="E5" i="16"/>
  <c r="D5" i="16"/>
  <c r="C5" i="16"/>
  <c r="I5" i="16" l="1"/>
</calcChain>
</file>

<file path=xl/sharedStrings.xml><?xml version="1.0" encoding="utf-8"?>
<sst xmlns="http://schemas.openxmlformats.org/spreadsheetml/2006/main" count="418" uniqueCount="301">
  <si>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</si>
  <si>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</si>
  <si>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</si>
  <si>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</si>
  <si>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</si>
  <si>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</si>
  <si>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</si>
  <si>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</si>
  <si>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</si>
  <si>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</si>
  <si>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</si>
  <si>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</si>
  <si>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</si>
  <si>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</si>
  <si>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</si>
  <si>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</si>
  <si>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</si>
  <si>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</si>
  <si>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</si>
  <si>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</si>
  <si>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</si>
  <si>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</si>
  <si>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</si>
  <si>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</si>
  <si>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</si>
  <si>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</si>
  <si>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</si>
  <si>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</si>
  <si>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</si>
  <si>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</si>
  <si>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</si>
  <si>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</si>
  <si>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</si>
  <si>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</si>
  <si>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</si>
  <si>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</si>
  <si>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</si>
  <si>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</si>
  <si>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</si>
  <si>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</si>
  <si>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</si>
  <si>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</si>
  <si>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</si>
  <si>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</si>
  <si>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</si>
  <si>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</si>
  <si>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</si>
  <si>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</si>
  <si>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</si>
  <si>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</si>
  <si>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</si>
  <si>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</si>
  <si>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</si>
  <si>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</si>
  <si>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</si>
  <si>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</si>
  <si>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</si>
  <si>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</si>
  <si>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</si>
  <si>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</si>
  <si>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</si>
  <si>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</si>
  <si>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</si>
  <si>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</si>
  <si>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</si>
  <si>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</si>
  <si>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</si>
  <si>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</si>
  <si>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</si>
  <si>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</si>
  <si>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</si>
  <si>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</si>
  <si>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</si>
  <si>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</si>
  <si>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</si>
  <si>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</si>
  <si>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</si>
  <si>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</si>
  <si>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</si>
  <si>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</si>
  <si>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</si>
  <si>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</si>
  <si>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</si>
  <si>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</si>
  <si>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</si>
  <si>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</si>
  <si>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</si>
  <si>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</si>
  <si>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</si>
  <si>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</si>
  <si>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</si>
  <si>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</si>
  <si>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</si>
  <si>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</si>
  <si>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</si>
  <si>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</si>
  <si>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</si>
  <si>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</si>
  <si>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</si>
  <si>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</si>
  <si>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</si>
  <si>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</si>
  <si>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</si>
  <si>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</si>
  <si>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</si>
  <si>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</si>
  <si>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</si>
  <si>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</si>
  <si>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</si>
  <si>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</si>
  <si>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</si>
  <si>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</si>
  <si>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</si>
  <si>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</si>
  <si>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</si>
  <si>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</si>
  <si>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</si>
  <si>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</si>
  <si>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</si>
  <si>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</si>
  <si>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</si>
  <si>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</si>
  <si>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</si>
  <si>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</si>
  <si>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</si>
  <si>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</si>
  <si>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</si>
  <si>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</si>
  <si>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</si>
  <si>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</si>
  <si>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</si>
  <si>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</si>
  <si>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</si>
  <si>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</si>
  <si>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</si>
  <si>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</si>
  <si>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</si>
  <si>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</si>
  <si>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</si>
  <si>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</si>
  <si>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</si>
  <si>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</si>
  <si>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</si>
  <si>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</si>
  <si>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</si>
  <si>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</si>
  <si>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</si>
  <si>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</si>
  <si>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</si>
  <si>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</si>
  <si>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</si>
  <si>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</si>
  <si>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</si>
  <si>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</si>
  <si>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</si>
  <si>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</si>
  <si>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</si>
  <si>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</si>
  <si>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</si>
  <si>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</si>
  <si>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</si>
  <si>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</si>
  <si>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</si>
  <si>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</si>
  <si>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</si>
  <si>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</si>
  <si>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</si>
  <si>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</si>
  <si>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</si>
  <si>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</si>
  <si>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</si>
  <si>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</si>
  <si>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</si>
  <si>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</si>
  <si>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</si>
  <si>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</si>
  <si>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</si>
  <si>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</si>
  <si>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</si>
  <si>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</si>
  <si>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</si>
  <si>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</si>
  <si>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</si>
  <si>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</si>
  <si>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</si>
  <si>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</si>
  <si>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</si>
  <si>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</si>
  <si>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</si>
  <si>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</si>
  <si>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</si>
  <si>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</si>
  <si>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</si>
  <si>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</si>
  <si>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</si>
  <si>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</si>
  <si>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</si>
  <si>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</si>
  <si>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</si>
  <si>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</si>
  <si>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</si>
  <si>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</si>
  <si>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</si>
  <si>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</si>
  <si>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</si>
  <si>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</si>
  <si>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</si>
  <si>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</si>
  <si>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</si>
  <si>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</si>
  <si>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</si>
  <si>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</si>
  <si>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</si>
  <si>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</si>
  <si>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</si>
  <si>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</si>
  <si>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</si>
  <si>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</si>
  <si>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</si>
  <si>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</si>
  <si>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</si>
  <si>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</si>
  <si>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</si>
  <si>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</si>
  <si>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</si>
  <si>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</si>
  <si>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</si>
  <si>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</si>
  <si>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</si>
  <si>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</si>
  <si>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</si>
  <si>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</si>
  <si>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</si>
  <si>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</si>
  <si>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</si>
  <si>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</si>
  <si>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</si>
  <si>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</si>
  <si>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</si>
  <si>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</si>
  <si>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</si>
  <si>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</si>
  <si>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</si>
  <si>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</si>
  <si>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</si>
  <si>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</si>
  <si>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</si>
  <si>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</si>
  <si>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</si>
  <si>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</si>
  <si>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</si>
  <si>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</si>
  <si>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</si>
  <si>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</si>
  <si>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</si>
  <si>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</si>
  <si>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</si>
  <si>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</si>
  <si>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</si>
  <si>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</si>
  <si>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</si>
  <si>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</si>
  <si>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</si>
  <si>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</si>
  <si>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</si>
  <si>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</si>
  <si>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</si>
  <si>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</si>
  <si>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</si>
  <si>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</si>
  <si>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</si>
  <si>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</si>
  <si>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</si>
  <si>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</si>
  <si>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</si>
  <si>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</si>
  <si>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</si>
  <si>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</si>
  <si>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</si>
  <si>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</si>
  <si>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</si>
  <si>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</si>
  <si>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</si>
  <si>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</si>
  <si>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</si>
  <si>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</si>
  <si>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</si>
  <si>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</si>
  <si>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</si>
  <si>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</si>
  <si>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</si>
  <si>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</si>
  <si>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</si>
  <si>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2019/2023</t>
  </si>
  <si>
    <t>ცვლილება 2022/2023</t>
  </si>
  <si>
    <t>ცვლილება  2019/2023 %</t>
  </si>
  <si>
    <t>ცვლილება  2022/2023 %</t>
  </si>
  <si>
    <t>2019:                            I კვარტალი</t>
  </si>
  <si>
    <t>2022:                            I კვარტალი</t>
  </si>
  <si>
    <t>2023:                            I კვარტალი</t>
  </si>
  <si>
    <t xml:space="preserve">აშშ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</si>
</sst>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1"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2">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6" fillId="4" borderId="12" applyNumberFormat="0" applyAlignment="0" applyProtection="0"/>
    <xf numFmtId="0" fontId="17" fillId="5" borderId="0" applyNumberFormat="0" applyBorder="0" applyAlignment="0" applyProtection="0"/>
    <xf numFmtId="0" fontId="17" fillId="6" borderId="0" applyNumberFormat="0" applyBorder="0" applyAlignment="0" applyProtection="0"/>
    <xf numFmtId="0" fontId="2" fillId="7" borderId="0" applyNumberFormat="0" applyBorder="0" applyAlignment="0" applyProtection="0"/>
  </cellStyleXfs>
  <cellXfs count="17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11" fillId="0" borderId="0" xfId="0" applyNumberFormat="1" applyFont="1" applyFill="1" applyBorder="1" applyAlignment="1">
      <alignment wrapText="1"/>
    </xf>
    <xf numFmtId="0" fontId="14"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2" fillId="0" borderId="9" xfId="2" applyNumberFormat="1" applyFont="1" applyFill="1" applyBorder="1" applyAlignment="1">
      <alignment horizontal="center"/>
    </xf>
    <xf numFmtId="0" fontId="9" fillId="0" borderId="0" xfId="0" applyFont="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3" fillId="0" borderId="1" xfId="2" applyNumberFormat="1" applyFont="1" applyBorder="1" applyAlignment="1">
      <alignment horizontal="center" vertical="center"/>
    </xf>
    <xf numFmtId="3" fontId="13" fillId="0" borderId="1" xfId="4" applyNumberFormat="1" applyFont="1" applyBorder="1" applyAlignment="1">
      <alignment horizontal="center" vertical="center"/>
    </xf>
    <xf numFmtId="3" fontId="13" fillId="0" borderId="4" xfId="2" applyNumberFormat="1" applyFont="1" applyBorder="1" applyAlignment="1">
      <alignment horizontal="center" vertical="center"/>
    </xf>
    <xf numFmtId="3" fontId="13"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8"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19"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3" fontId="13" fillId="0" borderId="2" xfId="2" applyNumberFormat="1" applyFont="1" applyBorder="1" applyAlignment="1">
      <alignment horizontal="center" vertical="center"/>
    </xf>
    <xf numFmtId="3" fontId="13" fillId="0" borderId="3" xfId="2" applyNumberFormat="1" applyFont="1" applyBorder="1" applyAlignment="1">
      <alignment horizontal="center" vertical="center"/>
    </xf>
    <xf numFmtId="164" fontId="13"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0" fillId="0" borderId="0" xfId="0" applyFont="1">
      <alignment vertical="center"/>
    </xf>
    <xf numFmtId="0" fontId="13" fillId="0" borderId="23" xfId="2" applyFont="1" applyBorder="1" applyAlignment="1">
      <alignment horizontal="center" vertical="center"/>
    </xf>
    <xf numFmtId="3" fontId="15" fillId="2" borderId="24" xfId="0" applyNumberFormat="1" applyFont="1" applyFill="1" applyBorder="1" applyAlignment="1">
      <alignment horizontal="center" vertical="center"/>
    </xf>
    <xf numFmtId="3" fontId="13" fillId="0" borderId="0" xfId="2" applyNumberFormat="1" applyFont="1" applyBorder="1" applyAlignment="1">
      <alignment horizontal="center" vertical="center"/>
    </xf>
    <xf numFmtId="0" fontId="13" fillId="0" borderId="0" xfId="2" applyFont="1" applyBorder="1" applyAlignment="1">
      <alignment horizontal="center" vertical="center"/>
    </xf>
    <xf numFmtId="0" fontId="17" fillId="8" borderId="21" xfId="7" applyNumberFormat="1" applyFill="1" applyBorder="1" applyAlignment="1">
      <alignment horizontal="center" vertical="center" wrapText="1"/>
    </xf>
    <xf numFmtId="0" fontId="24" fillId="8" borderId="22" xfId="7" applyNumberFormat="1" applyFont="1" applyFill="1" applyBorder="1" applyAlignment="1">
      <alignment horizontal="center" vertical="center" wrapText="1"/>
    </xf>
    <xf numFmtId="0" fontId="24" fillId="8" borderId="25" xfId="7" applyNumberFormat="1" applyFont="1" applyFill="1" applyBorder="1" applyAlignment="1">
      <alignment horizontal="center" vertical="center" wrapText="1"/>
    </xf>
    <xf numFmtId="0" fontId="24" fillId="8" borderId="8" xfId="7" applyNumberFormat="1" applyFont="1" applyFill="1" applyBorder="1" applyAlignment="1">
      <alignment horizontal="center" vertical="center" wrapText="1"/>
    </xf>
    <xf numFmtId="0" fontId="24" fillId="8" borderId="7" xfId="7" applyNumberFormat="1" applyFont="1" applyFill="1" applyBorder="1" applyAlignment="1">
      <alignment horizontal="center" vertical="center" wrapText="1"/>
    </xf>
    <xf numFmtId="0" fontId="23" fillId="9" borderId="13" xfId="6" applyNumberFormat="1" applyFont="1" applyFill="1" applyBorder="1" applyAlignment="1">
      <alignment horizontal="center" vertical="center"/>
    </xf>
    <xf numFmtId="3" fontId="23" fillId="9" borderId="12" xfId="6" applyNumberFormat="1" applyFont="1" applyFill="1" applyBorder="1" applyAlignment="1">
      <alignment horizontal="center" vertical="center"/>
    </xf>
    <xf numFmtId="3" fontId="23" fillId="9" borderId="24" xfId="6" applyNumberFormat="1" applyFont="1" applyFill="1" applyBorder="1" applyAlignment="1">
      <alignment horizontal="center" vertical="center"/>
    </xf>
    <xf numFmtId="3" fontId="17" fillId="10" borderId="24" xfId="8" applyNumberFormat="1" applyFill="1" applyBorder="1" applyAlignment="1">
      <alignment horizontal="center" vertical="center" wrapText="1"/>
    </xf>
    <xf numFmtId="3" fontId="23" fillId="10" borderId="24" xfId="6" applyNumberFormat="1" applyFont="1" applyFill="1" applyBorder="1" applyAlignment="1">
      <alignment horizontal="center" vertical="center"/>
    </xf>
    <xf numFmtId="0" fontId="1" fillId="11" borderId="24" xfId="9" applyNumberFormat="1" applyFont="1" applyFill="1" applyBorder="1" applyAlignment="1">
      <alignment horizontal="center" vertical="center"/>
    </xf>
    <xf numFmtId="3" fontId="1" fillId="11" borderId="24" xfId="9" applyNumberFormat="1" applyFont="1" applyFill="1" applyBorder="1" applyAlignment="1">
      <alignment horizontal="center" vertical="center"/>
    </xf>
    <xf numFmtId="3" fontId="25" fillId="10" borderId="24" xfId="0" applyNumberFormat="1" applyFont="1" applyFill="1" applyBorder="1" applyAlignment="1">
      <alignment horizontal="center" vertical="center"/>
    </xf>
    <xf numFmtId="3" fontId="26" fillId="11" borderId="24" xfId="9" applyNumberFormat="1" applyFont="1" applyFill="1" applyBorder="1" applyAlignment="1">
      <alignment horizontal="center" vertical="center"/>
    </xf>
    <xf numFmtId="3" fontId="17" fillId="10" borderId="24" xfId="8" applyNumberFormat="1" applyFill="1" applyBorder="1" applyAlignment="1">
      <alignment horizontal="center" vertical="center"/>
    </xf>
    <xf numFmtId="3" fontId="26" fillId="11" borderId="24" xfId="0" applyNumberFormat="1" applyFont="1" applyFill="1" applyBorder="1" applyAlignment="1">
      <alignment horizontal="center" vertical="center"/>
    </xf>
    <xf numFmtId="164" fontId="23" fillId="10" borderId="24" xfId="3" applyNumberFormat="1" applyFont="1" applyFill="1" applyBorder="1" applyAlignment="1">
      <alignment horizontal="center" vertical="center"/>
    </xf>
    <xf numFmtId="164" fontId="25" fillId="10" borderId="24" xfId="3" applyNumberFormat="1" applyFont="1" applyFill="1" applyBorder="1" applyAlignment="1">
      <alignment horizontal="center" vertical="center"/>
    </xf>
    <xf numFmtId="3" fontId="24" fillId="8" borderId="24" xfId="7" applyNumberFormat="1" applyFont="1" applyFill="1" applyBorder="1" applyAlignment="1">
      <alignment horizontal="center" vertical="center" wrapText="1"/>
    </xf>
    <xf numFmtId="164" fontId="24" fillId="8" borderId="24" xfId="3" applyNumberFormat="1" applyFont="1" applyFill="1" applyBorder="1" applyAlignment="1">
      <alignment horizontal="center" vertical="center" wrapText="1"/>
    </xf>
    <xf numFmtId="3" fontId="24" fillId="12" borderId="24" xfId="7" applyNumberFormat="1" applyFont="1" applyFill="1" applyBorder="1" applyAlignment="1">
      <alignment horizontal="center" vertical="center" wrapText="1"/>
    </xf>
    <xf numFmtId="0" fontId="28" fillId="9" borderId="24" xfId="0" applyFont="1" applyFill="1" applyBorder="1" applyAlignment="1">
      <alignment horizontal="center" vertical="center"/>
    </xf>
    <xf numFmtId="3" fontId="27" fillId="0" borderId="24" xfId="2" applyNumberFormat="1" applyFont="1" applyBorder="1" applyAlignment="1">
      <alignment horizontal="left" vertical="center" wrapText="1"/>
    </xf>
    <xf numFmtId="0" fontId="30" fillId="0" borderId="24" xfId="0" applyFont="1" applyBorder="1" applyAlignment="1">
      <alignment horizontal="left" vertical="top" wrapText="1"/>
    </xf>
    <xf numFmtId="3" fontId="13" fillId="0" borderId="24" xfId="2" applyNumberFormat="1" applyFont="1" applyBorder="1" applyAlignment="1">
      <alignment horizontal="center" vertical="center"/>
    </xf>
    <xf numFmtId="0" fontId="29" fillId="0" borderId="24" xfId="0" applyFont="1" applyBorder="1" applyAlignment="1">
      <alignment vertical="center" wrapText="1"/>
    </xf>
    <xf numFmtId="3" fontId="27" fillId="0" borderId="24" xfId="2" applyNumberFormat="1" applyFont="1" applyBorder="1" applyAlignment="1">
      <alignment horizontal="left" vertical="center"/>
    </xf>
    <xf numFmtId="0" fontId="30" fillId="0" borderId="24" xfId="0" applyFont="1" applyBorder="1" applyAlignment="1">
      <alignment horizontal="justify" vertical="center"/>
    </xf>
    <xf numFmtId="0" fontId="30" fillId="0" borderId="24" xfId="0" applyFont="1" applyBorder="1">
      <alignment vertical="center"/>
    </xf>
    <xf numFmtId="164" fontId="1" fillId="11" borderId="24"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5" fillId="2" borderId="24" xfId="3" applyNumberFormat="1" applyFont="1" applyFill="1" applyBorder="1" applyAlignment="1">
      <alignment horizontal="center" vertical="center"/>
    </xf>
    <xf numFmtId="3" fontId="13" fillId="0" borderId="26" xfId="4" applyNumberFormat="1" applyFont="1" applyBorder="1" applyAlignment="1">
      <alignment horizontal="center" vertical="center"/>
    </xf>
    <xf numFmtId="164" fontId="13" fillId="0" borderId="5" xfId="3" applyNumberFormat="1" applyFont="1" applyBorder="1" applyAlignment="1">
      <alignment horizontal="center" vertical="center"/>
    </xf>
    <xf numFmtId="164" fontId="13" fillId="0" borderId="4" xfId="3" applyNumberFormat="1" applyFont="1" applyBorder="1" applyAlignment="1">
      <alignment horizontal="center" vertical="center"/>
    </xf>
    <xf numFmtId="164" fontId="13" fillId="0" borderId="6" xfId="3" applyNumberFormat="1" applyFont="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0" fontId="24" fillId="8" borderId="31" xfId="7" applyNumberFormat="1" applyFont="1" applyFill="1" applyBorder="1" applyAlignment="1">
      <alignment horizontal="center" vertical="center" wrapText="1"/>
    </xf>
    <xf numFmtId="0" fontId="24" fillId="8" borderId="32" xfId="7" applyNumberFormat="1" applyFont="1" applyFill="1" applyBorder="1" applyAlignment="1">
      <alignment horizontal="center" vertical="center" wrapText="1"/>
    </xf>
    <xf numFmtId="3" fontId="13" fillId="0" borderId="36" xfId="2" applyNumberFormat="1" applyFont="1" applyBorder="1" applyAlignment="1">
      <alignment horizontal="center" vertical="center"/>
    </xf>
    <xf numFmtId="0" fontId="9" fillId="0" borderId="0" xfId="0" applyNumberFormat="1" applyFont="1" applyAlignment="1">
      <alignment horizontal="center" vertical="center"/>
    </xf>
    <xf numFmtId="0" fontId="24" fillId="12" borderId="40" xfId="7" applyNumberFormat="1" applyFont="1" applyFill="1" applyBorder="1" applyAlignment="1">
      <alignment horizontal="center" vertical="center" wrapText="1"/>
    </xf>
    <xf numFmtId="3" fontId="23" fillId="9" borderId="40" xfId="6" applyNumberFormat="1" applyFont="1" applyFill="1" applyBorder="1" applyAlignment="1">
      <alignment horizontal="center" vertical="center" wrapText="1"/>
    </xf>
    <xf numFmtId="3" fontId="17" fillId="10" borderId="40" xfId="8" applyNumberFormat="1" applyFill="1" applyBorder="1" applyAlignment="1">
      <alignment horizontal="center" vertical="center" wrapText="1"/>
    </xf>
    <xf numFmtId="0" fontId="1" fillId="11" borderId="40" xfId="9" applyNumberFormat="1" applyFont="1" applyFill="1" applyBorder="1" applyAlignment="1">
      <alignment horizontal="center" vertical="center"/>
    </xf>
    <xf numFmtId="0" fontId="9" fillId="0" borderId="40"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xf>
    <xf numFmtId="1" fontId="9" fillId="3" borderId="40" xfId="0" applyNumberFormat="1" applyFont="1" applyFill="1" applyBorder="1" applyAlignment="1" applyProtection="1">
      <alignment horizontal="center" vertical="center" wrapText="1"/>
      <protection locked="0"/>
    </xf>
    <xf numFmtId="0" fontId="9" fillId="3" borderId="40" xfId="0" applyNumberFormat="1" applyFont="1" applyFill="1" applyBorder="1" applyAlignment="1" applyProtection="1">
      <alignment horizontal="center" vertical="center" wrapText="1"/>
      <protection locked="0"/>
    </xf>
    <xf numFmtId="0" fontId="9" fillId="0" borderId="40" xfId="0" applyNumberFormat="1" applyFont="1" applyFill="1" applyBorder="1" applyAlignment="1" applyProtection="1">
      <alignment horizontal="center" vertical="center" wrapText="1"/>
      <protection locked="0"/>
    </xf>
    <xf numFmtId="0" fontId="17" fillId="10" borderId="40" xfId="8" applyNumberFormat="1" applyFill="1" applyBorder="1" applyAlignment="1">
      <alignment horizontal="center" vertical="center"/>
    </xf>
    <xf numFmtId="1"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3" fontId="15" fillId="2" borderId="42" xfId="0" applyNumberFormat="1" applyFont="1" applyFill="1" applyBorder="1" applyAlignment="1">
      <alignment horizontal="center" vertical="center"/>
    </xf>
    <xf numFmtId="164" fontId="24" fillId="8" borderId="32" xfId="3" applyNumberFormat="1" applyFont="1" applyFill="1" applyBorder="1" applyAlignment="1">
      <alignment horizontal="center" vertical="center" wrapText="1"/>
    </xf>
    <xf numFmtId="164" fontId="15" fillId="2" borderId="42" xfId="3" applyNumberFormat="1" applyFont="1" applyFill="1" applyBorder="1" applyAlignment="1">
      <alignment horizontal="center" vertical="center"/>
    </xf>
    <xf numFmtId="3" fontId="9" fillId="0" borderId="0" xfId="0" applyNumberFormat="1" applyFont="1" applyAlignment="1">
      <alignment horizontal="center" vertical="center"/>
    </xf>
    <xf numFmtId="0" fontId="24" fillId="8" borderId="43" xfId="7" applyNumberFormat="1" applyFont="1" applyFill="1" applyBorder="1" applyAlignment="1">
      <alignment horizontal="center" vertical="center" wrapText="1"/>
    </xf>
    <xf numFmtId="0" fontId="14" fillId="0" borderId="0" xfId="0" applyNumberFormat="1" applyFont="1" applyFill="1" applyAlignment="1">
      <alignment horizontal="center"/>
    </xf>
    <xf numFmtId="0" fontId="24" fillId="8" borderId="44" xfId="7" applyNumberFormat="1" applyFont="1" applyFill="1" applyBorder="1" applyAlignment="1">
      <alignment horizontal="center" vertical="center" wrapText="1"/>
    </xf>
    <xf numFmtId="0" fontId="24" fillId="8" borderId="45" xfId="7" applyNumberFormat="1" applyFont="1" applyFill="1" applyBorder="1" applyAlignment="1">
      <alignment horizontal="center" vertical="center" wrapText="1"/>
    </xf>
    <xf numFmtId="0" fontId="24" fillId="8" borderId="46" xfId="7" applyNumberFormat="1" applyFont="1" applyFill="1" applyBorder="1" applyAlignment="1">
      <alignment horizontal="center" vertical="center" wrapText="1"/>
    </xf>
    <xf numFmtId="3" fontId="27" fillId="0" borderId="2" xfId="4" applyNumberFormat="1" applyFont="1" applyBorder="1" applyAlignment="1">
      <alignment horizontal="left" vertical="center"/>
    </xf>
    <xf numFmtId="3" fontId="27" fillId="0" borderId="2" xfId="4" applyNumberFormat="1" applyFont="1" applyBorder="1" applyAlignment="1">
      <alignment horizontal="left" vertical="center" wrapText="1"/>
    </xf>
    <xf numFmtId="3" fontId="13" fillId="0" borderId="2" xfId="4" applyNumberFormat="1" applyFont="1" applyBorder="1" applyAlignment="1">
      <alignment horizontal="center" vertical="center"/>
    </xf>
    <xf numFmtId="3" fontId="27" fillId="0" borderId="3" xfId="4" applyNumberFormat="1" applyFont="1" applyBorder="1" applyAlignment="1">
      <alignment horizontal="left" vertical="center"/>
    </xf>
    <xf numFmtId="3" fontId="10" fillId="0" borderId="47" xfId="0" applyNumberFormat="1" applyFont="1" applyFill="1" applyBorder="1" applyAlignment="1">
      <alignment horizontal="center" vertical="center"/>
    </xf>
    <xf numFmtId="3" fontId="10" fillId="0" borderId="48" xfId="0" applyNumberFormat="1" applyFont="1" applyFill="1" applyBorder="1" applyAlignment="1">
      <alignment horizontal="center" vertical="center"/>
    </xf>
    <xf numFmtId="0" fontId="24" fillId="8" borderId="40" xfId="7" applyNumberFormat="1" applyFont="1" applyFill="1" applyBorder="1" applyAlignment="1">
      <alignment horizontal="left" vertical="center" wrapText="1"/>
    </xf>
    <xf numFmtId="3" fontId="23" fillId="9" borderId="40" xfId="6" applyNumberFormat="1" applyFont="1" applyFill="1" applyBorder="1" applyAlignment="1">
      <alignment horizontal="left" vertical="center" wrapText="1"/>
    </xf>
    <xf numFmtId="0" fontId="0" fillId="0" borderId="0" xfId="0" applyFill="1">
      <alignment vertical="center"/>
    </xf>
    <xf numFmtId="0" fontId="11"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3" fillId="0" borderId="1" xfId="4" applyNumberFormat="1" applyFont="1" applyFill="1" applyBorder="1" applyAlignment="1">
      <alignment horizontal="center" vertical="center"/>
    </xf>
    <xf numFmtId="3" fontId="13" fillId="0" borderId="4" xfId="4" applyNumberFormat="1" applyFont="1" applyFill="1" applyBorder="1" applyAlignment="1">
      <alignment horizontal="center" vertical="center"/>
    </xf>
    <xf numFmtId="164" fontId="13" fillId="0" borderId="0" xfId="3" applyNumberFormat="1" applyFont="1" applyFill="1" applyBorder="1" applyAlignment="1">
      <alignment horizontal="center" vertical="center"/>
    </xf>
    <xf numFmtId="164" fontId="0" fillId="0" borderId="0" xfId="3" applyNumberFormat="1" applyFont="1" applyFill="1">
      <alignment vertical="center"/>
    </xf>
    <xf numFmtId="0" fontId="13" fillId="0" borderId="10" xfId="2" applyFont="1" applyFill="1" applyBorder="1" applyAlignment="1">
      <alignment horizontal="center" vertical="center"/>
    </xf>
    <xf numFmtId="164" fontId="13" fillId="0" borderId="1" xfId="3" applyNumberFormat="1" applyFont="1" applyFill="1" applyBorder="1" applyAlignment="1">
      <alignment horizontal="center" vertical="center"/>
    </xf>
    <xf numFmtId="164" fontId="13" fillId="0" borderId="5" xfId="3" applyNumberFormat="1" applyFont="1" applyFill="1" applyBorder="1" applyAlignment="1">
      <alignment horizontal="center" vertical="center"/>
    </xf>
    <xf numFmtId="164" fontId="0" fillId="0" borderId="0" xfId="3" applyNumberFormat="1" applyFont="1">
      <alignment vertical="center"/>
    </xf>
    <xf numFmtId="3" fontId="11" fillId="0" borderId="0" xfId="0" applyNumberFormat="1" applyFont="1">
      <alignment vertical="center"/>
    </xf>
    <xf numFmtId="164" fontId="0" fillId="0" borderId="0" xfId="3" applyNumberFormat="1" applyFont="1" applyAlignment="1">
      <alignment vertical="center"/>
    </xf>
    <xf numFmtId="164" fontId="24" fillId="12" borderId="24" xfId="3" applyNumberFormat="1" applyFont="1" applyFill="1" applyBorder="1" applyAlignment="1">
      <alignment horizontal="center" vertical="center" wrapText="1"/>
    </xf>
    <xf numFmtId="164" fontId="23" fillId="9" borderId="24" xfId="3" applyNumberFormat="1" applyFont="1" applyFill="1" applyBorder="1" applyAlignment="1">
      <alignment horizontal="center" vertical="center"/>
    </xf>
    <xf numFmtId="164" fontId="24" fillId="8" borderId="49" xfId="3" applyNumberFormat="1" applyFont="1" applyFill="1" applyBorder="1" applyAlignment="1">
      <alignment horizontal="center" vertical="center" wrapText="1"/>
    </xf>
    <xf numFmtId="164" fontId="24" fillId="12" borderId="49" xfId="3" applyNumberFormat="1" applyFont="1" applyFill="1" applyBorder="1" applyAlignment="1">
      <alignment horizontal="center" vertical="center" wrapText="1"/>
    </xf>
    <xf numFmtId="164" fontId="23" fillId="9" borderId="49" xfId="3" applyNumberFormat="1" applyFont="1" applyFill="1" applyBorder="1" applyAlignment="1">
      <alignment horizontal="center" vertical="center"/>
    </xf>
    <xf numFmtId="164" fontId="23" fillId="10" borderId="49" xfId="3" applyNumberFormat="1" applyFont="1" applyFill="1" applyBorder="1" applyAlignment="1">
      <alignment horizontal="center" vertical="center"/>
    </xf>
    <xf numFmtId="164" fontId="1" fillId="11" borderId="49" xfId="3" applyNumberFormat="1" applyFont="1" applyFill="1" applyBorder="1" applyAlignment="1">
      <alignment horizontal="center" vertical="center"/>
    </xf>
    <xf numFmtId="164" fontId="15" fillId="2" borderId="49" xfId="3" applyNumberFormat="1" applyFont="1" applyFill="1" applyBorder="1" applyAlignment="1">
      <alignment horizontal="center" vertical="center"/>
    </xf>
    <xf numFmtId="164" fontId="25" fillId="10" borderId="49" xfId="3" applyNumberFormat="1" applyFont="1" applyFill="1" applyBorder="1" applyAlignment="1">
      <alignment horizontal="center" vertical="center"/>
    </xf>
    <xf numFmtId="164" fontId="15" fillId="2" borderId="50" xfId="3" applyNumberFormat="1" applyFont="1" applyFill="1" applyBorder="1" applyAlignment="1">
      <alignment horizontal="center" vertical="center"/>
    </xf>
    <xf numFmtId="164" fontId="13" fillId="0" borderId="4" xfId="3" applyNumberFormat="1" applyFont="1" applyFill="1" applyBorder="1" applyAlignment="1">
      <alignment horizontal="center" vertical="center"/>
    </xf>
    <xf numFmtId="164" fontId="13" fillId="0" borderId="6" xfId="3" applyNumberFormat="1" applyFont="1" applyFill="1" applyBorder="1" applyAlignment="1">
      <alignment horizontal="center" vertical="center"/>
    </xf>
    <xf numFmtId="0" fontId="24" fillId="8" borderId="51" xfId="7" applyNumberFormat="1" applyFont="1" applyFill="1" applyBorder="1" applyAlignment="1">
      <alignment horizontal="center" vertical="center" wrapText="1"/>
    </xf>
    <xf numFmtId="164" fontId="13" fillId="0" borderId="47" xfId="3" applyNumberFormat="1" applyFont="1" applyFill="1" applyBorder="1" applyAlignment="1">
      <alignment horizontal="center" vertical="center"/>
    </xf>
    <xf numFmtId="164" fontId="13" fillId="0" borderId="48" xfId="3" applyNumberFormat="1" applyFont="1" applyFill="1" applyBorder="1" applyAlignment="1">
      <alignment horizontal="center" vertical="center"/>
    </xf>
    <xf numFmtId="164" fontId="23" fillId="9" borderId="12" xfId="3" applyNumberFormat="1" applyFont="1" applyFill="1" applyBorder="1" applyAlignment="1">
      <alignment horizontal="center" vertical="center"/>
    </xf>
    <xf numFmtId="164" fontId="10" fillId="0" borderId="1" xfId="3" applyNumberFormat="1" applyFont="1" applyFill="1" applyBorder="1" applyAlignment="1">
      <alignment horizontal="center" vertical="center"/>
    </xf>
    <xf numFmtId="164" fontId="10" fillId="0" borderId="4" xfId="3" applyNumberFormat="1" applyFont="1" applyFill="1" applyBorder="1" applyAlignment="1">
      <alignment horizontal="center" vertical="center"/>
    </xf>
    <xf numFmtId="164" fontId="23" fillId="9" borderId="30" xfId="3" applyNumberFormat="1" applyFont="1" applyFill="1" applyBorder="1" applyAlignment="1">
      <alignment horizontal="center" vertical="center"/>
    </xf>
    <xf numFmtId="164" fontId="10" fillId="0" borderId="5" xfId="3" applyNumberFormat="1" applyFont="1" applyFill="1" applyBorder="1" applyAlignment="1">
      <alignment horizontal="center" vertical="center"/>
    </xf>
    <xf numFmtId="164" fontId="10" fillId="0" borderId="6" xfId="3" applyNumberFormat="1" applyFont="1" applyFill="1" applyBorder="1" applyAlignment="1">
      <alignment horizontal="center" vertical="center"/>
    </xf>
    <xf numFmtId="164" fontId="10" fillId="0" borderId="47" xfId="3" applyNumberFormat="1" applyFont="1" applyFill="1" applyBorder="1" applyAlignment="1">
      <alignment horizontal="center" vertical="center"/>
    </xf>
    <xf numFmtId="164" fontId="10" fillId="0" borderId="48" xfId="3" applyNumberFormat="1" applyFont="1" applyFill="1" applyBorder="1" applyAlignment="1">
      <alignment horizontal="center" vertical="center"/>
    </xf>
    <xf numFmtId="3" fontId="13" fillId="0" borderId="2" xfId="2" applyNumberFormat="1" applyFont="1" applyFill="1" applyBorder="1" applyAlignment="1">
      <alignment horizontal="center" vertical="center"/>
    </xf>
    <xf numFmtId="0" fontId="21" fillId="0" borderId="0" xfId="0" applyNumberFormat="1" applyFont="1" applyFill="1" applyAlignment="1">
      <alignment horizontal="left" vertical="center"/>
    </xf>
    <xf numFmtId="0" fontId="22" fillId="0" borderId="0" xfId="0" applyFont="1" applyAlignment="1">
      <alignment horizontal="left" vertical="center"/>
    </xf>
    <xf numFmtId="0" fontId="14" fillId="0" borderId="0" xfId="0" applyNumberFormat="1" applyFont="1" applyFill="1" applyAlignment="1">
      <alignment horizontal="center"/>
    </xf>
    <xf numFmtId="0" fontId="6" fillId="0" borderId="27"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4" fillId="8" borderId="27" xfId="7" applyNumberFormat="1" applyFont="1" applyFill="1" applyBorder="1" applyAlignment="1">
      <alignment horizontal="center" vertical="center" wrapText="1"/>
    </xf>
    <xf numFmtId="0" fontId="24" fillId="8" borderId="34" xfId="7" applyNumberFormat="1" applyFont="1" applyFill="1" applyBorder="1" applyAlignment="1">
      <alignment horizontal="center" vertical="center" wrapText="1"/>
    </xf>
    <xf numFmtId="3" fontId="13" fillId="0" borderId="35" xfId="2" applyNumberFormat="1" applyFont="1" applyBorder="1" applyAlignment="1">
      <alignment horizontal="center" vertical="center"/>
    </xf>
    <xf numFmtId="3" fontId="13" fillId="0" borderId="37" xfId="2" applyNumberFormat="1" applyFont="1" applyBorder="1" applyAlignment="1">
      <alignment horizontal="center" vertical="center"/>
    </xf>
    <xf numFmtId="3" fontId="13" fillId="0" borderId="33" xfId="2" applyNumberFormat="1" applyFont="1" applyBorder="1" applyAlignment="1">
      <alignment horizontal="center" vertical="center"/>
    </xf>
    <xf numFmtId="3" fontId="13" fillId="0" borderId="38" xfId="2" applyNumberFormat="1" applyFont="1" applyBorder="1" applyAlignment="1">
      <alignment horizontal="center" vertical="center"/>
    </xf>
    <xf numFmtId="3" fontId="13" fillId="0" borderId="39"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476250</xdr:colOff>
      <xdr:row>4</xdr:row>
      <xdr:rowOff>95250</xdr:rowOff>
    </xdr:from>
    <xdr:to>
      <xdr:col>2</xdr:col>
      <xdr:colOff>666750</xdr:colOff>
      <xdr:row>4</xdr:row>
      <xdr:rowOff>266700</xdr:rowOff>
    </xdr:to>
    <xdr:sp macro="" textlink="">
      <xdr:nvSpPr>
        <xdr:cNvPr id="2" name="AutoShape 68"/>
        <xdr:cNvSpPr>
          <a:spLocks noChangeArrowheads="1"/>
        </xdr:cNvSpPr>
      </xdr:nvSpPr>
      <xdr:spPr bwMode="auto">
        <a:xfrm>
          <a:off x="38576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457200</xdr:colOff>
      <xdr:row>4</xdr:row>
      <xdr:rowOff>104775</xdr:rowOff>
    </xdr:from>
    <xdr:to>
      <xdr:col>3</xdr:col>
      <xdr:colOff>647700</xdr:colOff>
      <xdr:row>4</xdr:row>
      <xdr:rowOff>276225</xdr:rowOff>
    </xdr:to>
    <xdr:sp macro="" textlink="">
      <xdr:nvSpPr>
        <xdr:cNvPr id="3" name="AutoShape 68"/>
        <xdr:cNvSpPr>
          <a:spLocks noChangeArrowheads="1"/>
        </xdr:cNvSpPr>
      </xdr:nvSpPr>
      <xdr:spPr bwMode="auto">
        <a:xfrm>
          <a:off x="4981575"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495300</xdr:colOff>
      <xdr:row>4</xdr:row>
      <xdr:rowOff>95250</xdr:rowOff>
    </xdr:from>
    <xdr:to>
      <xdr:col>4</xdr:col>
      <xdr:colOff>685800</xdr:colOff>
      <xdr:row>4</xdr:row>
      <xdr:rowOff>266700</xdr:rowOff>
    </xdr:to>
    <xdr:sp macro="" textlink="">
      <xdr:nvSpPr>
        <xdr:cNvPr id="4" name="AutoShape 68"/>
        <xdr:cNvSpPr>
          <a:spLocks noChangeArrowheads="1"/>
        </xdr:cNvSpPr>
      </xdr:nvSpPr>
      <xdr:spPr bwMode="auto">
        <a:xfrm>
          <a:off x="61626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447675</xdr:colOff>
      <xdr:row>4</xdr:row>
      <xdr:rowOff>95250</xdr:rowOff>
    </xdr:from>
    <xdr:to>
      <xdr:col>5</xdr:col>
      <xdr:colOff>638175</xdr:colOff>
      <xdr:row>4</xdr:row>
      <xdr:rowOff>266700</xdr:rowOff>
    </xdr:to>
    <xdr:sp macro="" textlink="">
      <xdr:nvSpPr>
        <xdr:cNvPr id="10" name="AutoShape 68"/>
        <xdr:cNvSpPr>
          <a:spLocks noChangeArrowheads="1"/>
        </xdr:cNvSpPr>
      </xdr:nvSpPr>
      <xdr:spPr bwMode="auto">
        <a:xfrm>
          <a:off x="72580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457200</xdr:colOff>
      <xdr:row>4</xdr:row>
      <xdr:rowOff>95250</xdr:rowOff>
    </xdr:from>
    <xdr:to>
      <xdr:col>6</xdr:col>
      <xdr:colOff>647700</xdr:colOff>
      <xdr:row>4</xdr:row>
      <xdr:rowOff>266700</xdr:rowOff>
    </xdr:to>
    <xdr:sp macro="" textlink="">
      <xdr:nvSpPr>
        <xdr:cNvPr id="11" name="AutoShape 68"/>
        <xdr:cNvSpPr>
          <a:spLocks noChangeArrowheads="1"/>
        </xdr:cNvSpPr>
      </xdr:nvSpPr>
      <xdr:spPr bwMode="auto">
        <a:xfrm>
          <a:off x="84105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457200</xdr:colOff>
      <xdr:row>4</xdr:row>
      <xdr:rowOff>85725</xdr:rowOff>
    </xdr:from>
    <xdr:to>
      <xdr:col>7</xdr:col>
      <xdr:colOff>647700</xdr:colOff>
      <xdr:row>4</xdr:row>
      <xdr:rowOff>257175</xdr:rowOff>
    </xdr:to>
    <xdr:sp macro="" textlink="">
      <xdr:nvSpPr>
        <xdr:cNvPr id="13" name="AutoShape 68"/>
        <xdr:cNvSpPr>
          <a:spLocks noChangeArrowheads="1"/>
        </xdr:cNvSpPr>
      </xdr:nvSpPr>
      <xdr:spPr bwMode="auto">
        <a:xfrm>
          <a:off x="95535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361950</xdr:colOff>
      <xdr:row>4</xdr:row>
      <xdr:rowOff>85725</xdr:rowOff>
    </xdr:from>
    <xdr:to>
      <xdr:col>8</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1"/>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6.7109375" style="5" customWidth="1"/>
    <col min="2" max="2" width="44" style="5" customWidth="1"/>
    <col min="3" max="5" width="17.140625" style="5" customWidth="1"/>
    <col min="6" max="7" width="17.140625" style="21" customWidth="1"/>
    <col min="8" max="8" width="17.140625" style="87" customWidth="1"/>
    <col min="9" max="9" width="17.140625" style="73" customWidth="1"/>
    <col min="10" max="16384" width="9.140625" style="5"/>
  </cols>
  <sheetData>
    <row r="1" spans="2:11" ht="35.25" customHeight="1" x14ac:dyDescent="0.2">
      <c r="B1" s="84" t="s">
        <v>0</v>
      </c>
      <c r="C1" s="45" t="s">
        <v>297</v>
      </c>
      <c r="D1" s="45" t="s">
        <v>298</v>
      </c>
      <c r="E1" s="45" t="s">
        <v>299</v>
      </c>
      <c r="F1" s="45" t="s">
        <v>293</v>
      </c>
      <c r="G1" s="45" t="s">
        <v>294</v>
      </c>
      <c r="H1" s="45" t="s">
        <v>295</v>
      </c>
      <c r="I1" s="103" t="s">
        <v>296</v>
      </c>
    </row>
    <row r="2" spans="2:11" s="21" customFormat="1" ht="31.5" customHeight="1" x14ac:dyDescent="0.2">
      <c r="B2" s="117" t="s">
        <v>269</v>
      </c>
      <c r="C2" s="61">
        <v>1617548</v>
      </c>
      <c r="D2" s="61">
        <v>576503</v>
      </c>
      <c r="E2" s="61">
        <v>1208462</v>
      </c>
      <c r="F2" s="61">
        <f>E2-C2</f>
        <v>-409086</v>
      </c>
      <c r="G2" s="61">
        <f>E2-D2</f>
        <v>631959</v>
      </c>
      <c r="H2" s="62">
        <f>E2/C2-1</f>
        <v>-0.25290501425614575</v>
      </c>
      <c r="I2" s="135">
        <f>E2/D2-1</f>
        <v>1.0961937752275355</v>
      </c>
    </row>
    <row r="3" spans="2:11" s="21" customFormat="1" ht="19.5" customHeight="1" x14ac:dyDescent="0.2">
      <c r="B3" s="88" t="s">
        <v>258</v>
      </c>
      <c r="C3" s="63">
        <v>284048</v>
      </c>
      <c r="D3" s="63">
        <v>59207</v>
      </c>
      <c r="E3" s="63">
        <v>142783</v>
      </c>
      <c r="F3" s="63">
        <f t="shared" ref="F3:F4" si="0">E3-C3</f>
        <v>-141265</v>
      </c>
      <c r="G3" s="63">
        <f t="shared" ref="G3:G4" si="1">E3-D3</f>
        <v>83576</v>
      </c>
      <c r="H3" s="133">
        <f t="shared" ref="H3:H4" si="2">E3/C3-1</f>
        <v>-0.49732791640849439</v>
      </c>
      <c r="I3" s="136">
        <f t="shared" ref="I3:I4" si="3">E3/D3-1</f>
        <v>1.4115898457952607</v>
      </c>
    </row>
    <row r="4" spans="2:11" ht="30.75" customHeight="1" x14ac:dyDescent="0.2">
      <c r="B4" s="118" t="s">
        <v>270</v>
      </c>
      <c r="C4" s="50">
        <v>1333500</v>
      </c>
      <c r="D4" s="50">
        <v>517296</v>
      </c>
      <c r="E4" s="50">
        <v>1065679</v>
      </c>
      <c r="F4" s="50">
        <f t="shared" si="0"/>
        <v>-267821</v>
      </c>
      <c r="G4" s="50">
        <f t="shared" si="1"/>
        <v>548383</v>
      </c>
      <c r="H4" s="134">
        <f t="shared" si="2"/>
        <v>-0.20084064491938503</v>
      </c>
      <c r="I4" s="137">
        <f t="shared" si="3"/>
        <v>1.0600951872815565</v>
      </c>
    </row>
    <row r="5" spans="2:11" s="21" customFormat="1" ht="30.75" customHeight="1" x14ac:dyDescent="0.2">
      <c r="B5" s="89" t="s">
        <v>268</v>
      </c>
      <c r="C5" s="50"/>
      <c r="D5" s="50"/>
      <c r="E5" s="50"/>
      <c r="F5" s="50"/>
      <c r="G5" s="50"/>
      <c r="H5" s="134"/>
      <c r="I5" s="137"/>
      <c r="J5" s="105"/>
    </row>
    <row r="6" spans="2:11" ht="15" customHeight="1" x14ac:dyDescent="0.2">
      <c r="B6" s="90" t="s">
        <v>1</v>
      </c>
      <c r="C6" s="51">
        <v>1123763</v>
      </c>
      <c r="D6" s="51">
        <v>396130</v>
      </c>
      <c r="E6" s="52">
        <v>885884</v>
      </c>
      <c r="F6" s="52">
        <f>E6-C6</f>
        <v>-237879</v>
      </c>
      <c r="G6" s="52">
        <f>E6-D6</f>
        <v>489754</v>
      </c>
      <c r="H6" s="59">
        <f>E6/C6-1</f>
        <v>-0.21168075474988945</v>
      </c>
      <c r="I6" s="138">
        <f>E6/D6-1</f>
        <v>1.2363466538762529</v>
      </c>
      <c r="K6" s="105"/>
    </row>
    <row r="7" spans="2:11" x14ac:dyDescent="0.2">
      <c r="B7" s="91" t="s">
        <v>2</v>
      </c>
      <c r="C7" s="54">
        <v>863947</v>
      </c>
      <c r="D7" s="54">
        <v>241434</v>
      </c>
      <c r="E7" s="54">
        <v>591585</v>
      </c>
      <c r="F7" s="54">
        <f>E7-C7</f>
        <v>-272362</v>
      </c>
      <c r="G7" s="54">
        <f t="shared" ref="G7:G70" si="4">E7-D7</f>
        <v>350151</v>
      </c>
      <c r="H7" s="72">
        <f t="shared" ref="H7:H36" si="5">E7/C7-1</f>
        <v>-0.31525313474090422</v>
      </c>
      <c r="I7" s="139">
        <f t="shared" ref="I7" si="6">E7/D7-1</f>
        <v>1.4502969755709634</v>
      </c>
      <c r="K7" s="105"/>
    </row>
    <row r="8" spans="2:11" s="13" customFormat="1" ht="14.25" customHeight="1" x14ac:dyDescent="0.2">
      <c r="B8" s="92" t="s">
        <v>4</v>
      </c>
      <c r="C8" s="40">
        <v>292902</v>
      </c>
      <c r="D8" s="40">
        <v>29337</v>
      </c>
      <c r="E8" s="40">
        <v>40353</v>
      </c>
      <c r="F8" s="40">
        <f t="shared" ref="F8:F70" si="7">E8-C8</f>
        <v>-252549</v>
      </c>
      <c r="G8" s="40">
        <f t="shared" si="4"/>
        <v>11016</v>
      </c>
      <c r="H8" s="77">
        <f t="shared" si="5"/>
        <v>-0.86223037056763019</v>
      </c>
      <c r="I8" s="140">
        <f>E8/D8-1</f>
        <v>0.37549851723080074</v>
      </c>
    </row>
    <row r="9" spans="2:11" s="13" customFormat="1" ht="12" x14ac:dyDescent="0.2">
      <c r="B9" s="92" t="s">
        <v>5</v>
      </c>
      <c r="C9" s="40">
        <v>6547</v>
      </c>
      <c r="D9" s="40">
        <v>12384</v>
      </c>
      <c r="E9" s="40">
        <v>18400</v>
      </c>
      <c r="F9" s="40">
        <f t="shared" si="7"/>
        <v>11853</v>
      </c>
      <c r="G9" s="40">
        <f t="shared" si="4"/>
        <v>6016</v>
      </c>
      <c r="H9" s="77">
        <f t="shared" si="5"/>
        <v>1.8104475332213226</v>
      </c>
      <c r="I9" s="140">
        <f t="shared" ref="I9:I72" si="8">E9/D9-1</f>
        <v>0.48578811369509034</v>
      </c>
    </row>
    <row r="10" spans="2:11" s="13" customFormat="1" ht="12" x14ac:dyDescent="0.2">
      <c r="B10" s="92" t="s">
        <v>6</v>
      </c>
      <c r="C10" s="40">
        <v>1884</v>
      </c>
      <c r="D10" s="40">
        <v>796</v>
      </c>
      <c r="E10" s="40">
        <v>1881</v>
      </c>
      <c r="F10" s="40">
        <f t="shared" si="7"/>
        <v>-3</v>
      </c>
      <c r="G10" s="40">
        <f t="shared" si="4"/>
        <v>1085</v>
      </c>
      <c r="H10" s="77">
        <f t="shared" si="5"/>
        <v>-1.5923566878981443E-3</v>
      </c>
      <c r="I10" s="140">
        <f t="shared" si="8"/>
        <v>1.363065326633166</v>
      </c>
    </row>
    <row r="11" spans="2:11" ht="15" customHeight="1" x14ac:dyDescent="0.2">
      <c r="B11" s="93" t="s">
        <v>8</v>
      </c>
      <c r="C11" s="40">
        <v>1237</v>
      </c>
      <c r="D11" s="40">
        <v>1087</v>
      </c>
      <c r="E11" s="40">
        <v>1407</v>
      </c>
      <c r="F11" s="40">
        <f t="shared" si="7"/>
        <v>170</v>
      </c>
      <c r="G11" s="40">
        <f t="shared" si="4"/>
        <v>320</v>
      </c>
      <c r="H11" s="77">
        <f t="shared" si="5"/>
        <v>0.13742926434923208</v>
      </c>
      <c r="I11" s="140">
        <f t="shared" si="8"/>
        <v>0.2943882244710212</v>
      </c>
    </row>
    <row r="12" spans="2:11" ht="15" customHeight="1" x14ac:dyDescent="0.2">
      <c r="B12" s="93" t="s">
        <v>19</v>
      </c>
      <c r="C12" s="40">
        <v>2439</v>
      </c>
      <c r="D12" s="40">
        <v>365</v>
      </c>
      <c r="E12" s="40">
        <v>2361</v>
      </c>
      <c r="F12" s="40">
        <f t="shared" si="7"/>
        <v>-78</v>
      </c>
      <c r="G12" s="40">
        <f t="shared" si="4"/>
        <v>1996</v>
      </c>
      <c r="H12" s="77">
        <f t="shared" si="5"/>
        <v>-3.1980319803198043E-2</v>
      </c>
      <c r="I12" s="140">
        <f t="shared" si="8"/>
        <v>5.4684931506849317</v>
      </c>
    </row>
    <row r="13" spans="2:11" ht="15" customHeight="1" x14ac:dyDescent="0.2">
      <c r="B13" s="93" t="s">
        <v>12</v>
      </c>
      <c r="C13" s="40">
        <v>3234</v>
      </c>
      <c r="D13" s="40">
        <v>1923</v>
      </c>
      <c r="E13" s="40">
        <v>3219</v>
      </c>
      <c r="F13" s="40">
        <f t="shared" si="7"/>
        <v>-15</v>
      </c>
      <c r="G13" s="40">
        <f t="shared" si="4"/>
        <v>1296</v>
      </c>
      <c r="H13" s="77">
        <f t="shared" si="5"/>
        <v>-4.638218923933235E-3</v>
      </c>
      <c r="I13" s="140">
        <f t="shared" si="8"/>
        <v>0.67394695787831504</v>
      </c>
    </row>
    <row r="14" spans="2:11" ht="15" customHeight="1" x14ac:dyDescent="0.2">
      <c r="B14" s="93" t="s">
        <v>275</v>
      </c>
      <c r="C14" s="40">
        <v>3714</v>
      </c>
      <c r="D14" s="40">
        <v>2760</v>
      </c>
      <c r="E14" s="40">
        <v>3259</v>
      </c>
      <c r="F14" s="40">
        <f t="shared" si="7"/>
        <v>-455</v>
      </c>
      <c r="G14" s="40">
        <f t="shared" si="4"/>
        <v>499</v>
      </c>
      <c r="H14" s="77">
        <f t="shared" si="5"/>
        <v>-0.12250942380183094</v>
      </c>
      <c r="I14" s="140">
        <f t="shared" si="8"/>
        <v>0.1807971014492753</v>
      </c>
    </row>
    <row r="15" spans="2:11" s="13" customFormat="1" ht="15" customHeight="1" x14ac:dyDescent="0.2">
      <c r="B15" s="92" t="s">
        <v>13</v>
      </c>
      <c r="C15" s="40">
        <v>1145</v>
      </c>
      <c r="D15" s="40">
        <v>639</v>
      </c>
      <c r="E15" s="40">
        <v>2479</v>
      </c>
      <c r="F15" s="40">
        <f t="shared" si="7"/>
        <v>1334</v>
      </c>
      <c r="G15" s="40">
        <f t="shared" si="4"/>
        <v>1840</v>
      </c>
      <c r="H15" s="77">
        <f t="shared" si="5"/>
        <v>1.1650655021834062</v>
      </c>
      <c r="I15" s="140">
        <f t="shared" si="8"/>
        <v>2.8794992175273864</v>
      </c>
    </row>
    <row r="16" spans="2:11" s="13" customFormat="1" ht="15" customHeight="1" x14ac:dyDescent="0.2">
      <c r="B16" s="92" t="s">
        <v>14</v>
      </c>
      <c r="C16" s="40">
        <v>7022</v>
      </c>
      <c r="D16" s="40">
        <v>5699</v>
      </c>
      <c r="E16" s="40">
        <v>10122</v>
      </c>
      <c r="F16" s="40">
        <f t="shared" si="7"/>
        <v>3100</v>
      </c>
      <c r="G16" s="40">
        <f t="shared" si="4"/>
        <v>4423</v>
      </c>
      <c r="H16" s="77">
        <f t="shared" si="5"/>
        <v>0.44146966676160648</v>
      </c>
      <c r="I16" s="140">
        <f t="shared" si="8"/>
        <v>0.77610107036322162</v>
      </c>
    </row>
    <row r="17" spans="2:9" ht="15" customHeight="1" x14ac:dyDescent="0.2">
      <c r="B17" s="93" t="s">
        <v>15</v>
      </c>
      <c r="C17" s="40">
        <v>823</v>
      </c>
      <c r="D17" s="40">
        <v>589</v>
      </c>
      <c r="E17" s="40">
        <v>924</v>
      </c>
      <c r="F17" s="40">
        <f t="shared" si="7"/>
        <v>101</v>
      </c>
      <c r="G17" s="40">
        <f t="shared" si="4"/>
        <v>335</v>
      </c>
      <c r="H17" s="77">
        <f t="shared" si="5"/>
        <v>0.1227217496962334</v>
      </c>
      <c r="I17" s="140">
        <f t="shared" si="8"/>
        <v>0.56876061120543286</v>
      </c>
    </row>
    <row r="18" spans="2:9" ht="15" customHeight="1" x14ac:dyDescent="0.2">
      <c r="B18" s="93" t="s">
        <v>16</v>
      </c>
      <c r="C18" s="40">
        <v>254077</v>
      </c>
      <c r="D18" s="40">
        <v>71793</v>
      </c>
      <c r="E18" s="40">
        <v>256787</v>
      </c>
      <c r="F18" s="40">
        <f t="shared" si="7"/>
        <v>2710</v>
      </c>
      <c r="G18" s="40">
        <f t="shared" si="4"/>
        <v>184994</v>
      </c>
      <c r="H18" s="77">
        <f t="shared" si="5"/>
        <v>1.0666057927321226E-2</v>
      </c>
      <c r="I18" s="140">
        <f t="shared" si="8"/>
        <v>2.5767693229144903</v>
      </c>
    </row>
    <row r="19" spans="2:9" s="13" customFormat="1" ht="15" customHeight="1" x14ac:dyDescent="0.2">
      <c r="B19" s="92" t="s">
        <v>17</v>
      </c>
      <c r="C19" s="40">
        <v>1222</v>
      </c>
      <c r="D19" s="40">
        <v>601</v>
      </c>
      <c r="E19" s="40">
        <v>646</v>
      </c>
      <c r="F19" s="40">
        <f t="shared" si="7"/>
        <v>-576</v>
      </c>
      <c r="G19" s="40">
        <f t="shared" si="4"/>
        <v>45</v>
      </c>
      <c r="H19" s="77">
        <f t="shared" si="5"/>
        <v>-0.47135842880523726</v>
      </c>
      <c r="I19" s="140">
        <f t="shared" si="8"/>
        <v>7.4875207986688785E-2</v>
      </c>
    </row>
    <row r="20" spans="2:9" ht="15" customHeight="1" x14ac:dyDescent="0.2">
      <c r="B20" s="93" t="s">
        <v>3</v>
      </c>
      <c r="C20" s="40">
        <v>232449</v>
      </c>
      <c r="D20" s="40">
        <v>58962</v>
      </c>
      <c r="E20" s="40">
        <v>182543</v>
      </c>
      <c r="F20" s="40">
        <f t="shared" si="7"/>
        <v>-49906</v>
      </c>
      <c r="G20" s="40">
        <f t="shared" si="4"/>
        <v>123581</v>
      </c>
      <c r="H20" s="77">
        <f t="shared" si="5"/>
        <v>-0.21469655709424429</v>
      </c>
      <c r="I20" s="140">
        <f t="shared" si="8"/>
        <v>2.0959431498253114</v>
      </c>
    </row>
    <row r="21" spans="2:9" ht="15" customHeight="1" x14ac:dyDescent="0.2">
      <c r="B21" s="93" t="s">
        <v>18</v>
      </c>
      <c r="C21" s="40">
        <v>1129</v>
      </c>
      <c r="D21" s="40">
        <v>1177</v>
      </c>
      <c r="E21" s="40">
        <v>1660</v>
      </c>
      <c r="F21" s="40">
        <f t="shared" si="7"/>
        <v>531</v>
      </c>
      <c r="G21" s="40">
        <f t="shared" si="4"/>
        <v>483</v>
      </c>
      <c r="H21" s="77">
        <f t="shared" si="5"/>
        <v>0.47032772364924713</v>
      </c>
      <c r="I21" s="140">
        <f t="shared" si="8"/>
        <v>0.41036533559898047</v>
      </c>
    </row>
    <row r="22" spans="2:9" s="13" customFormat="1" ht="15" customHeight="1" x14ac:dyDescent="0.2">
      <c r="B22" s="92" t="s">
        <v>21</v>
      </c>
      <c r="C22" s="40">
        <v>4560</v>
      </c>
      <c r="D22" s="40">
        <v>8063</v>
      </c>
      <c r="E22" s="40">
        <v>8079</v>
      </c>
      <c r="F22" s="40">
        <f t="shared" si="7"/>
        <v>3519</v>
      </c>
      <c r="G22" s="40">
        <f t="shared" si="4"/>
        <v>16</v>
      </c>
      <c r="H22" s="77">
        <f t="shared" si="5"/>
        <v>0.77171052631578951</v>
      </c>
      <c r="I22" s="140">
        <f t="shared" si="8"/>
        <v>1.9843730621356137E-3</v>
      </c>
    </row>
    <row r="23" spans="2:9" ht="15" customHeight="1" x14ac:dyDescent="0.2">
      <c r="B23" s="93" t="s">
        <v>20</v>
      </c>
      <c r="C23" s="40">
        <v>33645</v>
      </c>
      <c r="D23" s="40">
        <v>27607</v>
      </c>
      <c r="E23" s="40">
        <v>31689</v>
      </c>
      <c r="F23" s="40">
        <f t="shared" si="7"/>
        <v>-1956</v>
      </c>
      <c r="G23" s="40">
        <f t="shared" si="4"/>
        <v>4082</v>
      </c>
      <c r="H23" s="77">
        <f t="shared" si="5"/>
        <v>-5.8136424431564859E-2</v>
      </c>
      <c r="I23" s="140">
        <f t="shared" si="8"/>
        <v>0.14786104973376313</v>
      </c>
    </row>
    <row r="24" spans="2:9" s="13" customFormat="1" ht="15" customHeight="1" x14ac:dyDescent="0.2">
      <c r="B24" s="92" t="s">
        <v>9</v>
      </c>
      <c r="C24" s="40">
        <v>1024</v>
      </c>
      <c r="D24" s="40">
        <v>373</v>
      </c>
      <c r="E24" s="40">
        <v>599</v>
      </c>
      <c r="F24" s="40">
        <f t="shared" si="7"/>
        <v>-425</v>
      </c>
      <c r="G24" s="40">
        <f t="shared" si="4"/>
        <v>226</v>
      </c>
      <c r="H24" s="77">
        <f t="shared" si="5"/>
        <v>-0.4150390625</v>
      </c>
      <c r="I24" s="140">
        <f t="shared" si="8"/>
        <v>0.60589812332439674</v>
      </c>
    </row>
    <row r="25" spans="2:9" s="13" customFormat="1" ht="15" customHeight="1" x14ac:dyDescent="0.2">
      <c r="B25" s="94" t="s">
        <v>10</v>
      </c>
      <c r="C25" s="40">
        <v>10757</v>
      </c>
      <c r="D25" s="40">
        <v>14031</v>
      </c>
      <c r="E25" s="40">
        <v>19918</v>
      </c>
      <c r="F25" s="40">
        <f t="shared" si="7"/>
        <v>9161</v>
      </c>
      <c r="G25" s="40">
        <f t="shared" si="4"/>
        <v>5887</v>
      </c>
      <c r="H25" s="77">
        <f t="shared" si="5"/>
        <v>0.85163149577019626</v>
      </c>
      <c r="I25" s="140">
        <f t="shared" si="8"/>
        <v>0.41957095003919886</v>
      </c>
    </row>
    <row r="26" spans="2:9" s="13" customFormat="1" ht="15" customHeight="1" x14ac:dyDescent="0.2">
      <c r="B26" s="94" t="s">
        <v>11</v>
      </c>
      <c r="C26" s="40">
        <v>2020</v>
      </c>
      <c r="D26" s="40">
        <v>1687</v>
      </c>
      <c r="E26" s="40">
        <v>3432</v>
      </c>
      <c r="F26" s="40">
        <f t="shared" si="7"/>
        <v>1412</v>
      </c>
      <c r="G26" s="40">
        <f t="shared" si="4"/>
        <v>1745</v>
      </c>
      <c r="H26" s="77">
        <f t="shared" si="5"/>
        <v>0.69900990099009896</v>
      </c>
      <c r="I26" s="140">
        <f t="shared" si="8"/>
        <v>1.0343805572021338</v>
      </c>
    </row>
    <row r="27" spans="2:9" s="13" customFormat="1" ht="15" customHeight="1" x14ac:dyDescent="0.2">
      <c r="B27" s="94" t="s">
        <v>7</v>
      </c>
      <c r="C27" s="40">
        <v>2117</v>
      </c>
      <c r="D27" s="40">
        <v>1561</v>
      </c>
      <c r="E27" s="40">
        <v>1827</v>
      </c>
      <c r="F27" s="40">
        <f t="shared" si="7"/>
        <v>-290</v>
      </c>
      <c r="G27" s="40">
        <f t="shared" si="4"/>
        <v>266</v>
      </c>
      <c r="H27" s="77">
        <f t="shared" si="5"/>
        <v>-0.13698630136986301</v>
      </c>
      <c r="I27" s="140">
        <f t="shared" si="8"/>
        <v>0.17040358744394624</v>
      </c>
    </row>
    <row r="28" spans="2:9" ht="15" customHeight="1" x14ac:dyDescent="0.2">
      <c r="B28" s="91" t="s">
        <v>22</v>
      </c>
      <c r="C28" s="54">
        <v>8543</v>
      </c>
      <c r="D28" s="54">
        <v>6005</v>
      </c>
      <c r="E28" s="54">
        <v>8417</v>
      </c>
      <c r="F28" s="54">
        <f t="shared" si="7"/>
        <v>-126</v>
      </c>
      <c r="G28" s="54">
        <f t="shared" si="4"/>
        <v>2412</v>
      </c>
      <c r="H28" s="72">
        <f t="shared" si="5"/>
        <v>-1.4748917242186632E-2</v>
      </c>
      <c r="I28" s="139">
        <f t="shared" si="8"/>
        <v>0.40166527893422144</v>
      </c>
    </row>
    <row r="29" spans="2:9" ht="15" customHeight="1" x14ac:dyDescent="0.2">
      <c r="B29" s="92" t="s">
        <v>29</v>
      </c>
      <c r="C29" s="40">
        <v>5107</v>
      </c>
      <c r="D29" s="40">
        <v>3771</v>
      </c>
      <c r="E29" s="40">
        <v>5298</v>
      </c>
      <c r="F29" s="40">
        <f t="shared" si="7"/>
        <v>191</v>
      </c>
      <c r="G29" s="40">
        <f t="shared" si="4"/>
        <v>1527</v>
      </c>
      <c r="H29" s="77">
        <f t="shared" si="5"/>
        <v>3.7399647542588621E-2</v>
      </c>
      <c r="I29" s="140">
        <f t="shared" si="8"/>
        <v>0.40493237867939547</v>
      </c>
    </row>
    <row r="30" spans="2:9" ht="15" customHeight="1" x14ac:dyDescent="0.2">
      <c r="B30" s="93" t="s">
        <v>23</v>
      </c>
      <c r="C30" s="40">
        <v>565</v>
      </c>
      <c r="D30" s="40">
        <v>307</v>
      </c>
      <c r="E30" s="40">
        <v>396</v>
      </c>
      <c r="F30" s="40">
        <f t="shared" si="7"/>
        <v>-169</v>
      </c>
      <c r="G30" s="40">
        <f t="shared" si="4"/>
        <v>89</v>
      </c>
      <c r="H30" s="77">
        <f t="shared" si="5"/>
        <v>-0.29911504424778756</v>
      </c>
      <c r="I30" s="140">
        <f t="shared" si="8"/>
        <v>0.28990228013029307</v>
      </c>
    </row>
    <row r="31" spans="2:9" ht="15" customHeight="1" x14ac:dyDescent="0.2">
      <c r="B31" s="93" t="s">
        <v>26</v>
      </c>
      <c r="C31" s="40">
        <v>521</v>
      </c>
      <c r="D31" s="40">
        <v>609</v>
      </c>
      <c r="E31" s="40">
        <v>683</v>
      </c>
      <c r="F31" s="40">
        <f t="shared" si="7"/>
        <v>162</v>
      </c>
      <c r="G31" s="40">
        <f t="shared" si="4"/>
        <v>74</v>
      </c>
      <c r="H31" s="77">
        <f t="shared" si="5"/>
        <v>0.31094049904030707</v>
      </c>
      <c r="I31" s="140">
        <f t="shared" si="8"/>
        <v>0.12151067323481124</v>
      </c>
    </row>
    <row r="32" spans="2:9" ht="15" customHeight="1" x14ac:dyDescent="0.2">
      <c r="B32" s="93" t="s">
        <v>25</v>
      </c>
      <c r="C32" s="40">
        <v>33</v>
      </c>
      <c r="D32" s="40">
        <v>29</v>
      </c>
      <c r="E32" s="40">
        <v>57</v>
      </c>
      <c r="F32" s="40">
        <f t="shared" si="7"/>
        <v>24</v>
      </c>
      <c r="G32" s="40">
        <f t="shared" si="4"/>
        <v>28</v>
      </c>
      <c r="H32" s="77">
        <f t="shared" si="5"/>
        <v>0.72727272727272729</v>
      </c>
      <c r="I32" s="140">
        <f t="shared" si="8"/>
        <v>0.96551724137931028</v>
      </c>
    </row>
    <row r="33" spans="2:9" ht="15" customHeight="1" x14ac:dyDescent="0.2">
      <c r="B33" s="93" t="s">
        <v>27</v>
      </c>
      <c r="C33" s="40">
        <v>458</v>
      </c>
      <c r="D33" s="40">
        <v>213</v>
      </c>
      <c r="E33" s="40">
        <v>603</v>
      </c>
      <c r="F33" s="40">
        <f t="shared" si="7"/>
        <v>145</v>
      </c>
      <c r="G33" s="40">
        <f t="shared" si="4"/>
        <v>390</v>
      </c>
      <c r="H33" s="77">
        <f t="shared" si="5"/>
        <v>0.31659388646288211</v>
      </c>
      <c r="I33" s="140">
        <f t="shared" si="8"/>
        <v>1.8309859154929575</v>
      </c>
    </row>
    <row r="34" spans="2:9" ht="15" customHeight="1" x14ac:dyDescent="0.2">
      <c r="B34" s="93" t="s">
        <v>24</v>
      </c>
      <c r="C34" s="40">
        <v>722</v>
      </c>
      <c r="D34" s="40">
        <v>453</v>
      </c>
      <c r="E34" s="40">
        <v>561</v>
      </c>
      <c r="F34" s="40">
        <f t="shared" si="7"/>
        <v>-161</v>
      </c>
      <c r="G34" s="40">
        <f t="shared" si="4"/>
        <v>108</v>
      </c>
      <c r="H34" s="77">
        <f t="shared" si="5"/>
        <v>-0.2229916897506925</v>
      </c>
      <c r="I34" s="140">
        <f t="shared" si="8"/>
        <v>0.23841059602649017</v>
      </c>
    </row>
    <row r="35" spans="2:9" ht="15" customHeight="1" x14ac:dyDescent="0.2">
      <c r="B35" s="92" t="s">
        <v>28</v>
      </c>
      <c r="C35" s="40">
        <v>1137</v>
      </c>
      <c r="D35" s="40">
        <v>623</v>
      </c>
      <c r="E35" s="40">
        <v>819</v>
      </c>
      <c r="F35" s="40">
        <f t="shared" si="7"/>
        <v>-318</v>
      </c>
      <c r="G35" s="40">
        <f t="shared" si="4"/>
        <v>196</v>
      </c>
      <c r="H35" s="77">
        <f>E35/C35-1</f>
        <v>-0.27968337730870707</v>
      </c>
      <c r="I35" s="140">
        <f t="shared" si="8"/>
        <v>0.31460674157303381</v>
      </c>
    </row>
    <row r="36" spans="2:9" ht="15" customHeight="1" x14ac:dyDescent="0.2">
      <c r="B36" s="91" t="s">
        <v>30</v>
      </c>
      <c r="C36" s="54">
        <v>9041</v>
      </c>
      <c r="D36" s="54">
        <v>5031</v>
      </c>
      <c r="E36" s="54">
        <v>9005</v>
      </c>
      <c r="F36" s="54">
        <f t="shared" si="7"/>
        <v>-36</v>
      </c>
      <c r="G36" s="54">
        <f t="shared" si="4"/>
        <v>3974</v>
      </c>
      <c r="H36" s="72">
        <f t="shared" si="5"/>
        <v>-3.9818604136711011E-3</v>
      </c>
      <c r="I36" s="139">
        <f t="shared" si="8"/>
        <v>0.78990260385609212</v>
      </c>
    </row>
    <row r="37" spans="2:9" ht="15" customHeight="1" x14ac:dyDescent="0.2">
      <c r="B37" s="93" t="s">
        <v>31</v>
      </c>
      <c r="C37" s="40">
        <v>97</v>
      </c>
      <c r="D37" s="40">
        <v>37</v>
      </c>
      <c r="E37" s="40">
        <v>87</v>
      </c>
      <c r="F37" s="40">
        <f t="shared" si="7"/>
        <v>-10</v>
      </c>
      <c r="G37" s="40">
        <f t="shared" si="4"/>
        <v>50</v>
      </c>
      <c r="H37" s="77">
        <f>E37/C37-1</f>
        <v>-0.10309278350515461</v>
      </c>
      <c r="I37" s="140">
        <f t="shared" si="8"/>
        <v>1.3513513513513513</v>
      </c>
    </row>
    <row r="38" spans="2:9" ht="15" customHeight="1" x14ac:dyDescent="0.2">
      <c r="B38" s="93" t="s">
        <v>32</v>
      </c>
      <c r="C38" s="40">
        <v>5</v>
      </c>
      <c r="D38" s="40">
        <v>1</v>
      </c>
      <c r="E38" s="40">
        <v>1</v>
      </c>
      <c r="F38" s="40">
        <f t="shared" si="7"/>
        <v>-4</v>
      </c>
      <c r="G38" s="40">
        <f t="shared" si="4"/>
        <v>0</v>
      </c>
      <c r="H38" s="77">
        <f t="shared" ref="H38:H101" si="9">E38/C38-1</f>
        <v>-0.8</v>
      </c>
      <c r="I38" s="140">
        <f t="shared" si="8"/>
        <v>0</v>
      </c>
    </row>
    <row r="39" spans="2:9" ht="12" x14ac:dyDescent="0.2">
      <c r="B39" s="93" t="s">
        <v>214</v>
      </c>
      <c r="C39" s="40">
        <v>135</v>
      </c>
      <c r="D39" s="40">
        <v>45</v>
      </c>
      <c r="E39" s="40">
        <v>66</v>
      </c>
      <c r="F39" s="40">
        <f t="shared" si="7"/>
        <v>-69</v>
      </c>
      <c r="G39" s="40">
        <f t="shared" si="4"/>
        <v>21</v>
      </c>
      <c r="H39" s="77">
        <f t="shared" si="9"/>
        <v>-0.51111111111111107</v>
      </c>
      <c r="I39" s="140">
        <f t="shared" si="8"/>
        <v>0.46666666666666656</v>
      </c>
    </row>
    <row r="40" spans="2:9" ht="15" customHeight="1" x14ac:dyDescent="0.2">
      <c r="B40" s="92" t="s">
        <v>43</v>
      </c>
      <c r="C40" s="40">
        <v>1449</v>
      </c>
      <c r="D40" s="40">
        <v>1123</v>
      </c>
      <c r="E40" s="40">
        <v>1403</v>
      </c>
      <c r="F40" s="40">
        <f t="shared" si="7"/>
        <v>-46</v>
      </c>
      <c r="G40" s="40">
        <f t="shared" si="4"/>
        <v>280</v>
      </c>
      <c r="H40" s="77">
        <f t="shared" si="9"/>
        <v>-3.1746031746031744E-2</v>
      </c>
      <c r="I40" s="140">
        <f t="shared" si="8"/>
        <v>0.24933214603739984</v>
      </c>
    </row>
    <row r="41" spans="2:9" ht="15" customHeight="1" x14ac:dyDescent="0.2">
      <c r="B41" s="92" t="s">
        <v>35</v>
      </c>
      <c r="C41" s="40">
        <v>0</v>
      </c>
      <c r="D41" s="40">
        <v>0</v>
      </c>
      <c r="E41" s="40">
        <v>3</v>
      </c>
      <c r="F41" s="40">
        <f t="shared" si="7"/>
        <v>3</v>
      </c>
      <c r="G41" s="40">
        <f t="shared" si="4"/>
        <v>3</v>
      </c>
      <c r="H41" s="77"/>
      <c r="I41" s="140"/>
    </row>
    <row r="42" spans="2:9" ht="15" customHeight="1" x14ac:dyDescent="0.2">
      <c r="B42" s="92" t="s">
        <v>36</v>
      </c>
      <c r="C42" s="40">
        <v>2469</v>
      </c>
      <c r="D42" s="40">
        <v>1049</v>
      </c>
      <c r="E42" s="40">
        <v>2598</v>
      </c>
      <c r="F42" s="40">
        <f t="shared" si="7"/>
        <v>129</v>
      </c>
      <c r="G42" s="40">
        <f t="shared" si="4"/>
        <v>1549</v>
      </c>
      <c r="H42" s="77">
        <f t="shared" si="9"/>
        <v>5.2247873633049835E-2</v>
      </c>
      <c r="I42" s="140">
        <f t="shared" si="8"/>
        <v>1.476644423260248</v>
      </c>
    </row>
    <row r="43" spans="2:9" ht="15" customHeight="1" x14ac:dyDescent="0.2">
      <c r="B43" s="92" t="s">
        <v>37</v>
      </c>
      <c r="C43" s="40">
        <v>81</v>
      </c>
      <c r="D43" s="40">
        <v>92</v>
      </c>
      <c r="E43" s="40">
        <v>122</v>
      </c>
      <c r="F43" s="40">
        <f t="shared" si="7"/>
        <v>41</v>
      </c>
      <c r="G43" s="40">
        <f t="shared" si="4"/>
        <v>30</v>
      </c>
      <c r="H43" s="77">
        <f t="shared" si="9"/>
        <v>0.50617283950617287</v>
      </c>
      <c r="I43" s="140">
        <f t="shared" si="8"/>
        <v>0.32608695652173902</v>
      </c>
    </row>
    <row r="44" spans="2:9" ht="15" customHeight="1" x14ac:dyDescent="0.2">
      <c r="B44" s="92" t="s">
        <v>38</v>
      </c>
      <c r="C44" s="40">
        <v>71</v>
      </c>
      <c r="D44" s="40">
        <v>34</v>
      </c>
      <c r="E44" s="40">
        <v>64</v>
      </c>
      <c r="F44" s="40">
        <f t="shared" si="7"/>
        <v>-7</v>
      </c>
      <c r="G44" s="40">
        <f t="shared" si="4"/>
        <v>30</v>
      </c>
      <c r="H44" s="77">
        <f t="shared" si="9"/>
        <v>-9.8591549295774628E-2</v>
      </c>
      <c r="I44" s="140">
        <f t="shared" si="8"/>
        <v>0.88235294117647056</v>
      </c>
    </row>
    <row r="45" spans="2:9" ht="12" x14ac:dyDescent="0.2">
      <c r="B45" s="92" t="s">
        <v>39</v>
      </c>
      <c r="C45" s="40">
        <v>50</v>
      </c>
      <c r="D45" s="40">
        <v>10</v>
      </c>
      <c r="E45" s="40">
        <v>50</v>
      </c>
      <c r="F45" s="40">
        <f t="shared" si="7"/>
        <v>0</v>
      </c>
      <c r="G45" s="40">
        <f t="shared" si="4"/>
        <v>40</v>
      </c>
      <c r="H45" s="77">
        <f t="shared" si="9"/>
        <v>0</v>
      </c>
      <c r="I45" s="140">
        <f t="shared" si="8"/>
        <v>4</v>
      </c>
    </row>
    <row r="46" spans="2:9" ht="12" x14ac:dyDescent="0.2">
      <c r="B46" s="92" t="s">
        <v>40</v>
      </c>
      <c r="C46" s="40">
        <v>401</v>
      </c>
      <c r="D46" s="40">
        <v>367</v>
      </c>
      <c r="E46" s="40">
        <v>512</v>
      </c>
      <c r="F46" s="40">
        <f t="shared" si="7"/>
        <v>111</v>
      </c>
      <c r="G46" s="40">
        <f t="shared" si="4"/>
        <v>145</v>
      </c>
      <c r="H46" s="77">
        <f t="shared" si="9"/>
        <v>0.27680798004987528</v>
      </c>
      <c r="I46" s="140">
        <f t="shared" si="8"/>
        <v>0.39509536784741139</v>
      </c>
    </row>
    <row r="47" spans="2:9" ht="12" x14ac:dyDescent="0.2">
      <c r="B47" s="92" t="s">
        <v>34</v>
      </c>
      <c r="C47" s="40">
        <v>3345</v>
      </c>
      <c r="D47" s="40">
        <v>1520</v>
      </c>
      <c r="E47" s="40">
        <v>3142</v>
      </c>
      <c r="F47" s="40">
        <f t="shared" si="7"/>
        <v>-203</v>
      </c>
      <c r="G47" s="40">
        <f t="shared" si="4"/>
        <v>1622</v>
      </c>
      <c r="H47" s="77">
        <f t="shared" si="9"/>
        <v>-6.0687593423019437E-2</v>
      </c>
      <c r="I47" s="140">
        <f t="shared" si="8"/>
        <v>1.0671052631578948</v>
      </c>
    </row>
    <row r="48" spans="2:9" ht="12" x14ac:dyDescent="0.2">
      <c r="B48" s="92" t="s">
        <v>41</v>
      </c>
      <c r="C48" s="40">
        <v>4</v>
      </c>
      <c r="D48" s="40">
        <v>0</v>
      </c>
      <c r="E48" s="40">
        <v>3</v>
      </c>
      <c r="F48" s="40">
        <f t="shared" si="7"/>
        <v>-1</v>
      </c>
      <c r="G48" s="40">
        <f t="shared" si="4"/>
        <v>3</v>
      </c>
      <c r="H48" s="77">
        <f t="shared" si="9"/>
        <v>-0.25</v>
      </c>
      <c r="I48" s="140"/>
    </row>
    <row r="49" spans="1:9" ht="15" customHeight="1" x14ac:dyDescent="0.2">
      <c r="B49" s="92" t="s">
        <v>215</v>
      </c>
      <c r="C49" s="40">
        <v>374</v>
      </c>
      <c r="D49" s="40">
        <v>332</v>
      </c>
      <c r="E49" s="40">
        <v>500</v>
      </c>
      <c r="F49" s="40">
        <f t="shared" si="7"/>
        <v>126</v>
      </c>
      <c r="G49" s="40">
        <f t="shared" si="4"/>
        <v>168</v>
      </c>
      <c r="H49" s="77">
        <f t="shared" si="9"/>
        <v>0.33689839572192515</v>
      </c>
      <c r="I49" s="140">
        <f t="shared" si="8"/>
        <v>0.50602409638554224</v>
      </c>
    </row>
    <row r="50" spans="1:9" ht="15" customHeight="1" x14ac:dyDescent="0.2">
      <c r="B50" s="92" t="s">
        <v>42</v>
      </c>
      <c r="C50" s="40">
        <v>307</v>
      </c>
      <c r="D50" s="40">
        <v>291</v>
      </c>
      <c r="E50" s="40">
        <v>270</v>
      </c>
      <c r="F50" s="40">
        <f t="shared" si="7"/>
        <v>-37</v>
      </c>
      <c r="G50" s="40">
        <f t="shared" si="4"/>
        <v>-21</v>
      </c>
      <c r="H50" s="77">
        <f t="shared" si="9"/>
        <v>-0.12052117263843654</v>
      </c>
      <c r="I50" s="140">
        <f t="shared" si="8"/>
        <v>-7.2164948453608213E-2</v>
      </c>
    </row>
    <row r="51" spans="1:9" ht="15" customHeight="1" x14ac:dyDescent="0.2">
      <c r="B51" s="92" t="s">
        <v>33</v>
      </c>
      <c r="C51" s="40">
        <v>253</v>
      </c>
      <c r="D51" s="40">
        <v>130</v>
      </c>
      <c r="E51" s="40">
        <v>184</v>
      </c>
      <c r="F51" s="40">
        <f t="shared" si="7"/>
        <v>-69</v>
      </c>
      <c r="G51" s="40">
        <f t="shared" si="4"/>
        <v>54</v>
      </c>
      <c r="H51" s="77">
        <f t="shared" si="9"/>
        <v>-0.27272727272727271</v>
      </c>
      <c r="I51" s="140">
        <f t="shared" si="8"/>
        <v>0.41538461538461546</v>
      </c>
    </row>
    <row r="52" spans="1:9" ht="15" customHeight="1" x14ac:dyDescent="0.2">
      <c r="B52" s="91" t="s">
        <v>44</v>
      </c>
      <c r="C52" s="54">
        <v>15694</v>
      </c>
      <c r="D52" s="54">
        <v>10346</v>
      </c>
      <c r="E52" s="54">
        <v>15195</v>
      </c>
      <c r="F52" s="54">
        <f t="shared" si="7"/>
        <v>-499</v>
      </c>
      <c r="G52" s="54">
        <f t="shared" si="4"/>
        <v>4849</v>
      </c>
      <c r="H52" s="72">
        <f t="shared" si="9"/>
        <v>-3.1795590671594209E-2</v>
      </c>
      <c r="I52" s="139">
        <f t="shared" si="8"/>
        <v>0.46868354919775768</v>
      </c>
    </row>
    <row r="53" spans="1:9" ht="15" customHeight="1" x14ac:dyDescent="0.2">
      <c r="A53" s="11"/>
      <c r="B53" s="93" t="s">
        <v>61</v>
      </c>
      <c r="C53" s="40">
        <v>1353</v>
      </c>
      <c r="D53" s="40">
        <v>745</v>
      </c>
      <c r="E53" s="40">
        <v>1099</v>
      </c>
      <c r="F53" s="40">
        <f t="shared" si="7"/>
        <v>-254</v>
      </c>
      <c r="G53" s="40">
        <f t="shared" si="4"/>
        <v>354</v>
      </c>
      <c r="H53" s="77">
        <f t="shared" si="9"/>
        <v>-0.18773096821877311</v>
      </c>
      <c r="I53" s="140">
        <f t="shared" si="8"/>
        <v>0.47516778523489922</v>
      </c>
    </row>
    <row r="54" spans="1:9" ht="15" customHeight="1" x14ac:dyDescent="0.2">
      <c r="A54" s="11"/>
      <c r="B54" s="93" t="s">
        <v>45</v>
      </c>
      <c r="C54" s="40">
        <v>691</v>
      </c>
      <c r="D54" s="40">
        <v>602</v>
      </c>
      <c r="E54" s="40">
        <v>747</v>
      </c>
      <c r="F54" s="40">
        <f t="shared" si="7"/>
        <v>56</v>
      </c>
      <c r="G54" s="40">
        <f t="shared" si="4"/>
        <v>145</v>
      </c>
      <c r="H54" s="77">
        <f t="shared" si="9"/>
        <v>8.1041968162083977E-2</v>
      </c>
      <c r="I54" s="140">
        <f t="shared" si="8"/>
        <v>0.24086378737541536</v>
      </c>
    </row>
    <row r="55" spans="1:9" ht="15" customHeight="1" x14ac:dyDescent="0.2">
      <c r="A55" s="11"/>
      <c r="B55" s="92" t="s">
        <v>47</v>
      </c>
      <c r="C55" s="40">
        <v>7530</v>
      </c>
      <c r="D55" s="40">
        <v>4900</v>
      </c>
      <c r="E55" s="40">
        <v>7429</v>
      </c>
      <c r="F55" s="40">
        <f t="shared" si="7"/>
        <v>-101</v>
      </c>
      <c r="G55" s="40">
        <f t="shared" si="4"/>
        <v>2529</v>
      </c>
      <c r="H55" s="77">
        <f t="shared" si="9"/>
        <v>-1.3413014608233742E-2</v>
      </c>
      <c r="I55" s="140">
        <f t="shared" si="8"/>
        <v>0.51612244897959192</v>
      </c>
    </row>
    <row r="56" spans="1:9" ht="12.75" x14ac:dyDescent="0.2">
      <c r="A56" s="11"/>
      <c r="B56" s="92" t="s">
        <v>48</v>
      </c>
      <c r="C56" s="40">
        <v>2</v>
      </c>
      <c r="D56" s="40">
        <v>0</v>
      </c>
      <c r="E56" s="40">
        <v>3</v>
      </c>
      <c r="F56" s="40">
        <f t="shared" si="7"/>
        <v>1</v>
      </c>
      <c r="G56" s="40">
        <f t="shared" si="4"/>
        <v>3</v>
      </c>
      <c r="H56" s="77">
        <f t="shared" si="9"/>
        <v>0.5</v>
      </c>
      <c r="I56" s="140"/>
    </row>
    <row r="57" spans="1:9" ht="12.75" x14ac:dyDescent="0.2">
      <c r="A57" s="11"/>
      <c r="B57" s="92" t="s">
        <v>49</v>
      </c>
      <c r="C57" s="40">
        <v>34</v>
      </c>
      <c r="D57" s="40">
        <v>39</v>
      </c>
      <c r="E57" s="40">
        <v>61</v>
      </c>
      <c r="F57" s="40">
        <f t="shared" si="7"/>
        <v>27</v>
      </c>
      <c r="G57" s="40">
        <f t="shared" si="4"/>
        <v>22</v>
      </c>
      <c r="H57" s="77">
        <f t="shared" si="9"/>
        <v>0.79411764705882359</v>
      </c>
      <c r="I57" s="140">
        <f t="shared" si="8"/>
        <v>0.5641025641025641</v>
      </c>
    </row>
    <row r="58" spans="1:9" ht="12.75" x14ac:dyDescent="0.2">
      <c r="A58" s="11"/>
      <c r="B58" s="92" t="s">
        <v>242</v>
      </c>
      <c r="C58" s="40">
        <v>1</v>
      </c>
      <c r="D58" s="40">
        <v>1</v>
      </c>
      <c r="E58" s="40">
        <v>1</v>
      </c>
      <c r="F58" s="40">
        <f t="shared" si="7"/>
        <v>0</v>
      </c>
      <c r="G58" s="40">
        <f t="shared" si="4"/>
        <v>0</v>
      </c>
      <c r="H58" s="77">
        <f t="shared" si="9"/>
        <v>0</v>
      </c>
      <c r="I58" s="140">
        <f t="shared" si="8"/>
        <v>0</v>
      </c>
    </row>
    <row r="59" spans="1:9" ht="12" customHeight="1" x14ac:dyDescent="0.2">
      <c r="A59" s="11"/>
      <c r="B59" s="92" t="s">
        <v>50</v>
      </c>
      <c r="C59" s="40">
        <v>1619</v>
      </c>
      <c r="D59" s="40">
        <v>1083</v>
      </c>
      <c r="E59" s="40">
        <v>1605</v>
      </c>
      <c r="F59" s="40">
        <f t="shared" si="7"/>
        <v>-14</v>
      </c>
      <c r="G59" s="40">
        <f t="shared" si="4"/>
        <v>522</v>
      </c>
      <c r="H59" s="77">
        <f t="shared" si="9"/>
        <v>-8.6473131562693206E-3</v>
      </c>
      <c r="I59" s="140">
        <f t="shared" si="8"/>
        <v>0.48199445983379507</v>
      </c>
    </row>
    <row r="60" spans="1:9" ht="15" customHeight="1" x14ac:dyDescent="0.2">
      <c r="A60" s="11"/>
      <c r="B60" s="92" t="s">
        <v>46</v>
      </c>
      <c r="C60" s="40">
        <v>3166</v>
      </c>
      <c r="D60" s="40">
        <v>2408</v>
      </c>
      <c r="E60" s="40">
        <v>3425</v>
      </c>
      <c r="F60" s="40">
        <f t="shared" si="7"/>
        <v>259</v>
      </c>
      <c r="G60" s="40">
        <f t="shared" si="4"/>
        <v>1017</v>
      </c>
      <c r="H60" s="77">
        <f t="shared" si="9"/>
        <v>8.1806696146557112E-2</v>
      </c>
      <c r="I60" s="140">
        <f t="shared" si="8"/>
        <v>0.42234219269102979</v>
      </c>
    </row>
    <row r="61" spans="1:9" s="21" customFormat="1" ht="15" customHeight="1" x14ac:dyDescent="0.2">
      <c r="A61" s="11"/>
      <c r="B61" s="92" t="s">
        <v>51</v>
      </c>
      <c r="C61" s="40">
        <v>1298</v>
      </c>
      <c r="D61" s="40">
        <v>568</v>
      </c>
      <c r="E61" s="40">
        <v>825</v>
      </c>
      <c r="F61" s="40">
        <f t="shared" si="7"/>
        <v>-473</v>
      </c>
      <c r="G61" s="40">
        <f t="shared" si="4"/>
        <v>257</v>
      </c>
      <c r="H61" s="77">
        <f t="shared" si="9"/>
        <v>-0.36440677966101698</v>
      </c>
      <c r="I61" s="140">
        <f t="shared" si="8"/>
        <v>0.45246478873239426</v>
      </c>
    </row>
    <row r="62" spans="1:9" ht="15" customHeight="1" x14ac:dyDescent="0.2">
      <c r="B62" s="91" t="s">
        <v>52</v>
      </c>
      <c r="C62" s="54">
        <v>226538</v>
      </c>
      <c r="D62" s="54">
        <v>133314</v>
      </c>
      <c r="E62" s="54">
        <v>261682</v>
      </c>
      <c r="F62" s="54">
        <f t="shared" si="7"/>
        <v>35144</v>
      </c>
      <c r="G62" s="54">
        <f t="shared" si="4"/>
        <v>128368</v>
      </c>
      <c r="H62" s="72">
        <f t="shared" si="9"/>
        <v>0.15513512081858227</v>
      </c>
      <c r="I62" s="139">
        <f t="shared" si="8"/>
        <v>0.96289962044496447</v>
      </c>
    </row>
    <row r="63" spans="1:9" ht="15" customHeight="1" x14ac:dyDescent="0.2">
      <c r="B63" s="92" t="s">
        <v>55</v>
      </c>
      <c r="C63" s="40">
        <v>201192</v>
      </c>
      <c r="D63" s="40">
        <v>103802</v>
      </c>
      <c r="E63" s="40">
        <v>216391</v>
      </c>
      <c r="F63" s="40">
        <f t="shared" si="7"/>
        <v>15199</v>
      </c>
      <c r="G63" s="40">
        <f t="shared" si="4"/>
        <v>112589</v>
      </c>
      <c r="H63" s="77">
        <f t="shared" si="9"/>
        <v>7.5544753270507803E-2</v>
      </c>
      <c r="I63" s="140">
        <f t="shared" si="8"/>
        <v>1.0846515481397274</v>
      </c>
    </row>
    <row r="64" spans="1:9" ht="15" customHeight="1" x14ac:dyDescent="0.2">
      <c r="B64" s="92" t="s">
        <v>54</v>
      </c>
      <c r="C64" s="40">
        <v>24995</v>
      </c>
      <c r="D64" s="40">
        <v>29327</v>
      </c>
      <c r="E64" s="40">
        <v>44788</v>
      </c>
      <c r="F64" s="40">
        <f t="shared" si="7"/>
        <v>19793</v>
      </c>
      <c r="G64" s="40">
        <f t="shared" si="4"/>
        <v>15461</v>
      </c>
      <c r="H64" s="77">
        <f t="shared" si="9"/>
        <v>0.79187837567513508</v>
      </c>
      <c r="I64" s="140">
        <f t="shared" si="8"/>
        <v>0.52719337129607524</v>
      </c>
    </row>
    <row r="65" spans="1:9" ht="15" customHeight="1" x14ac:dyDescent="0.2">
      <c r="B65" s="92" t="s">
        <v>53</v>
      </c>
      <c r="C65" s="40">
        <v>351</v>
      </c>
      <c r="D65" s="40">
        <v>185</v>
      </c>
      <c r="E65" s="40">
        <v>503</v>
      </c>
      <c r="F65" s="40">
        <f t="shared" si="7"/>
        <v>152</v>
      </c>
      <c r="G65" s="40">
        <f t="shared" si="4"/>
        <v>318</v>
      </c>
      <c r="H65" s="77">
        <f t="shared" si="9"/>
        <v>0.43304843304843299</v>
      </c>
      <c r="I65" s="140">
        <f t="shared" si="8"/>
        <v>1.7189189189189191</v>
      </c>
    </row>
    <row r="66" spans="1:9" ht="15" customHeight="1" x14ac:dyDescent="0.2">
      <c r="B66" s="90" t="s">
        <v>56</v>
      </c>
      <c r="C66" s="55">
        <v>8063</v>
      </c>
      <c r="D66" s="55">
        <v>5985</v>
      </c>
      <c r="E66" s="55">
        <v>9237</v>
      </c>
      <c r="F66" s="55">
        <f t="shared" si="7"/>
        <v>1174</v>
      </c>
      <c r="G66" s="55">
        <f t="shared" si="4"/>
        <v>3252</v>
      </c>
      <c r="H66" s="60">
        <f t="shared" si="9"/>
        <v>0.14560337343420571</v>
      </c>
      <c r="I66" s="141">
        <f t="shared" si="8"/>
        <v>0.54335839598997504</v>
      </c>
    </row>
    <row r="67" spans="1:9" x14ac:dyDescent="0.2">
      <c r="B67" s="91" t="s">
        <v>57</v>
      </c>
      <c r="C67" s="56">
        <v>80</v>
      </c>
      <c r="D67" s="56">
        <v>95</v>
      </c>
      <c r="E67" s="54">
        <v>179</v>
      </c>
      <c r="F67" s="54">
        <f t="shared" si="7"/>
        <v>99</v>
      </c>
      <c r="G67" s="54">
        <f t="shared" si="4"/>
        <v>84</v>
      </c>
      <c r="H67" s="72">
        <f t="shared" si="9"/>
        <v>1.2374999999999998</v>
      </c>
      <c r="I67" s="139">
        <f t="shared" si="8"/>
        <v>0.88421052631578956</v>
      </c>
    </row>
    <row r="68" spans="1:9" ht="12.75" x14ac:dyDescent="0.2">
      <c r="A68" s="11"/>
      <c r="B68" s="95" t="s">
        <v>224</v>
      </c>
      <c r="C68" s="40">
        <v>0</v>
      </c>
      <c r="D68" s="40">
        <v>0</v>
      </c>
      <c r="E68" s="40">
        <v>0</v>
      </c>
      <c r="F68" s="40">
        <f t="shared" si="7"/>
        <v>0</v>
      </c>
      <c r="G68" s="40">
        <f t="shared" si="4"/>
        <v>0</v>
      </c>
      <c r="H68" s="77"/>
      <c r="I68" s="140"/>
    </row>
    <row r="69" spans="1:9" ht="15" customHeight="1" x14ac:dyDescent="0.2">
      <c r="A69" s="11"/>
      <c r="B69" s="96" t="s">
        <v>58</v>
      </c>
      <c r="C69" s="40">
        <v>6</v>
      </c>
      <c r="D69" s="40">
        <v>5</v>
      </c>
      <c r="E69" s="40">
        <v>8</v>
      </c>
      <c r="F69" s="40">
        <f t="shared" si="7"/>
        <v>2</v>
      </c>
      <c r="G69" s="40">
        <f t="shared" si="4"/>
        <v>3</v>
      </c>
      <c r="H69" s="77">
        <f t="shared" si="9"/>
        <v>0.33333333333333326</v>
      </c>
      <c r="I69" s="140">
        <f t="shared" si="8"/>
        <v>0.60000000000000009</v>
      </c>
    </row>
    <row r="70" spans="1:9" ht="12.75" x14ac:dyDescent="0.2">
      <c r="A70" s="11"/>
      <c r="B70" s="96" t="s">
        <v>157</v>
      </c>
      <c r="C70" s="40">
        <v>0</v>
      </c>
      <c r="D70" s="40">
        <v>0</v>
      </c>
      <c r="E70" s="40">
        <v>1</v>
      </c>
      <c r="F70" s="40">
        <f t="shared" si="7"/>
        <v>1</v>
      </c>
      <c r="G70" s="40">
        <f t="shared" si="4"/>
        <v>1</v>
      </c>
      <c r="H70" s="77"/>
      <c r="I70" s="140"/>
    </row>
    <row r="71" spans="1:9" ht="12.75" x14ac:dyDescent="0.2">
      <c r="A71" s="11"/>
      <c r="B71" s="96" t="s">
        <v>59</v>
      </c>
      <c r="C71" s="40">
        <v>1</v>
      </c>
      <c r="D71" s="40">
        <v>2</v>
      </c>
      <c r="E71" s="40">
        <v>5</v>
      </c>
      <c r="F71" s="40">
        <f t="shared" ref="F71:F134" si="10">E71-C71</f>
        <v>4</v>
      </c>
      <c r="G71" s="40">
        <f t="shared" ref="G71:G134" si="11">E71-D71</f>
        <v>3</v>
      </c>
      <c r="H71" s="77">
        <f t="shared" si="9"/>
        <v>4</v>
      </c>
      <c r="I71" s="140">
        <f t="shared" si="8"/>
        <v>1.5</v>
      </c>
    </row>
    <row r="72" spans="1:9" ht="12.75" x14ac:dyDescent="0.2">
      <c r="A72" s="11"/>
      <c r="B72" s="96" t="s">
        <v>188</v>
      </c>
      <c r="C72" s="40">
        <v>0</v>
      </c>
      <c r="D72" s="40">
        <v>4</v>
      </c>
      <c r="E72" s="40">
        <v>7</v>
      </c>
      <c r="F72" s="40">
        <f t="shared" si="10"/>
        <v>7</v>
      </c>
      <c r="G72" s="40">
        <f t="shared" si="11"/>
        <v>3</v>
      </c>
      <c r="H72" s="77"/>
      <c r="I72" s="140">
        <f t="shared" si="8"/>
        <v>0.75</v>
      </c>
    </row>
    <row r="73" spans="1:9" ht="15" customHeight="1" x14ac:dyDescent="0.2">
      <c r="A73" s="11"/>
      <c r="B73" s="96" t="s">
        <v>75</v>
      </c>
      <c r="C73" s="40">
        <v>17</v>
      </c>
      <c r="D73" s="40">
        <v>16</v>
      </c>
      <c r="E73" s="40">
        <v>51</v>
      </c>
      <c r="F73" s="40">
        <f t="shared" si="10"/>
        <v>34</v>
      </c>
      <c r="G73" s="40">
        <f t="shared" si="11"/>
        <v>35</v>
      </c>
      <c r="H73" s="77">
        <f t="shared" si="9"/>
        <v>2</v>
      </c>
      <c r="I73" s="140">
        <f t="shared" ref="I73:I127" si="12">E73/D73-1</f>
        <v>2.1875</v>
      </c>
    </row>
    <row r="74" spans="1:9" ht="15" customHeight="1" x14ac:dyDescent="0.2">
      <c r="A74" s="11"/>
      <c r="B74" s="95" t="s">
        <v>76</v>
      </c>
      <c r="C74" s="40">
        <v>14</v>
      </c>
      <c r="D74" s="40">
        <v>20</v>
      </c>
      <c r="E74" s="40">
        <v>16</v>
      </c>
      <c r="F74" s="40">
        <f t="shared" si="10"/>
        <v>2</v>
      </c>
      <c r="G74" s="40">
        <f t="shared" si="11"/>
        <v>-4</v>
      </c>
      <c r="H74" s="77">
        <f t="shared" si="9"/>
        <v>0.14285714285714279</v>
      </c>
      <c r="I74" s="140">
        <f t="shared" si="12"/>
        <v>-0.19999999999999996</v>
      </c>
    </row>
    <row r="75" spans="1:9" ht="12.75" x14ac:dyDescent="0.2">
      <c r="A75" s="11"/>
      <c r="B75" s="96" t="s">
        <v>232</v>
      </c>
      <c r="C75" s="40">
        <v>0</v>
      </c>
      <c r="D75" s="40">
        <v>0</v>
      </c>
      <c r="E75" s="40">
        <v>0</v>
      </c>
      <c r="F75" s="40">
        <f t="shared" si="10"/>
        <v>0</v>
      </c>
      <c r="G75" s="40">
        <f t="shared" si="11"/>
        <v>0</v>
      </c>
      <c r="H75" s="77"/>
      <c r="I75" s="140"/>
    </row>
    <row r="76" spans="1:9" ht="16.5" customHeight="1" x14ac:dyDescent="0.2">
      <c r="A76" s="11"/>
      <c r="B76" s="96" t="s">
        <v>84</v>
      </c>
      <c r="C76" s="40">
        <v>0</v>
      </c>
      <c r="D76" s="40">
        <v>0</v>
      </c>
      <c r="E76" s="40">
        <v>0</v>
      </c>
      <c r="F76" s="40">
        <f t="shared" si="10"/>
        <v>0</v>
      </c>
      <c r="G76" s="40">
        <f t="shared" si="11"/>
        <v>0</v>
      </c>
      <c r="H76" s="77"/>
      <c r="I76" s="140"/>
    </row>
    <row r="77" spans="1:9" ht="15" customHeight="1" x14ac:dyDescent="0.2">
      <c r="A77" s="11"/>
      <c r="B77" s="96" t="s">
        <v>87</v>
      </c>
      <c r="C77" s="40">
        <v>8</v>
      </c>
      <c r="D77" s="40">
        <v>1</v>
      </c>
      <c r="E77" s="40">
        <v>5</v>
      </c>
      <c r="F77" s="40">
        <f t="shared" si="10"/>
        <v>-3</v>
      </c>
      <c r="G77" s="40">
        <f t="shared" si="11"/>
        <v>4</v>
      </c>
      <c r="H77" s="77">
        <f t="shared" si="9"/>
        <v>-0.375</v>
      </c>
      <c r="I77" s="140">
        <f t="shared" si="12"/>
        <v>4</v>
      </c>
    </row>
    <row r="78" spans="1:9" ht="14.25" customHeight="1" x14ac:dyDescent="0.2">
      <c r="A78" s="11"/>
      <c r="B78" s="96" t="s">
        <v>233</v>
      </c>
      <c r="C78" s="40">
        <v>0</v>
      </c>
      <c r="D78" s="40">
        <v>0</v>
      </c>
      <c r="E78" s="40">
        <v>0</v>
      </c>
      <c r="F78" s="40">
        <f t="shared" si="10"/>
        <v>0</v>
      </c>
      <c r="G78" s="40">
        <f t="shared" si="11"/>
        <v>0</v>
      </c>
      <c r="H78" s="77"/>
      <c r="I78" s="140"/>
    </row>
    <row r="79" spans="1:9" ht="12.75" x14ac:dyDescent="0.2">
      <c r="A79" s="11"/>
      <c r="B79" s="96" t="s">
        <v>104</v>
      </c>
      <c r="C79" s="40">
        <v>9</v>
      </c>
      <c r="D79" s="40">
        <v>13</v>
      </c>
      <c r="E79" s="40">
        <v>36</v>
      </c>
      <c r="F79" s="40">
        <f t="shared" si="10"/>
        <v>27</v>
      </c>
      <c r="G79" s="40">
        <f t="shared" si="11"/>
        <v>23</v>
      </c>
      <c r="H79" s="77">
        <f t="shared" si="9"/>
        <v>3</v>
      </c>
      <c r="I79" s="140">
        <f t="shared" si="12"/>
        <v>1.7692307692307692</v>
      </c>
    </row>
    <row r="80" spans="1:9" s="21" customFormat="1" ht="12.75" x14ac:dyDescent="0.2">
      <c r="A80" s="11"/>
      <c r="B80" s="96" t="s">
        <v>118</v>
      </c>
      <c r="C80" s="40">
        <v>0</v>
      </c>
      <c r="D80" s="40">
        <v>0</v>
      </c>
      <c r="E80" s="40">
        <v>0</v>
      </c>
      <c r="F80" s="40">
        <f t="shared" si="10"/>
        <v>0</v>
      </c>
      <c r="G80" s="40">
        <f t="shared" si="11"/>
        <v>0</v>
      </c>
      <c r="H80" s="77"/>
      <c r="I80" s="140"/>
    </row>
    <row r="81" spans="1:9" ht="12.75" x14ac:dyDescent="0.2">
      <c r="A81" s="11"/>
      <c r="B81" s="96" t="s">
        <v>230</v>
      </c>
      <c r="C81" s="40">
        <v>0</v>
      </c>
      <c r="D81" s="40">
        <v>0</v>
      </c>
      <c r="E81" s="40">
        <v>0</v>
      </c>
      <c r="F81" s="40">
        <f t="shared" si="10"/>
        <v>0</v>
      </c>
      <c r="G81" s="40">
        <f t="shared" si="11"/>
        <v>0</v>
      </c>
      <c r="H81" s="77"/>
      <c r="I81" s="140"/>
    </row>
    <row r="82" spans="1:9" s="10" customFormat="1" ht="12.75" x14ac:dyDescent="0.2">
      <c r="A82" s="11"/>
      <c r="B82" s="96" t="s">
        <v>133</v>
      </c>
      <c r="C82" s="40">
        <v>0</v>
      </c>
      <c r="D82" s="40">
        <v>1</v>
      </c>
      <c r="E82" s="40">
        <v>0</v>
      </c>
      <c r="F82" s="40">
        <f t="shared" si="10"/>
        <v>0</v>
      </c>
      <c r="G82" s="40">
        <f t="shared" si="11"/>
        <v>-1</v>
      </c>
      <c r="H82" s="77"/>
      <c r="I82" s="140">
        <f t="shared" si="12"/>
        <v>-1</v>
      </c>
    </row>
    <row r="83" spans="1:9" s="21" customFormat="1" ht="12.75" x14ac:dyDescent="0.2">
      <c r="A83" s="11"/>
      <c r="B83" s="96" t="s">
        <v>134</v>
      </c>
      <c r="C83" s="40">
        <v>14</v>
      </c>
      <c r="D83" s="40">
        <v>20</v>
      </c>
      <c r="E83" s="40">
        <v>32</v>
      </c>
      <c r="F83" s="40">
        <f t="shared" si="10"/>
        <v>18</v>
      </c>
      <c r="G83" s="40">
        <f t="shared" si="11"/>
        <v>12</v>
      </c>
      <c r="H83" s="77">
        <f t="shared" si="9"/>
        <v>1.2857142857142856</v>
      </c>
      <c r="I83" s="140">
        <f t="shared" si="12"/>
        <v>0.60000000000000009</v>
      </c>
    </row>
    <row r="84" spans="1:9" ht="15" customHeight="1" x14ac:dyDescent="0.2">
      <c r="A84" s="11"/>
      <c r="B84" s="96" t="s">
        <v>193</v>
      </c>
      <c r="C84" s="40">
        <v>1</v>
      </c>
      <c r="D84" s="40">
        <v>3</v>
      </c>
      <c r="E84" s="40">
        <v>3</v>
      </c>
      <c r="F84" s="40">
        <f t="shared" si="10"/>
        <v>2</v>
      </c>
      <c r="G84" s="40">
        <f t="shared" si="11"/>
        <v>0</v>
      </c>
      <c r="H84" s="77">
        <f t="shared" si="9"/>
        <v>2</v>
      </c>
      <c r="I84" s="140">
        <f t="shared" si="12"/>
        <v>0</v>
      </c>
    </row>
    <row r="85" spans="1:9" ht="15" customHeight="1" x14ac:dyDescent="0.2">
      <c r="A85" s="11"/>
      <c r="B85" s="96" t="s">
        <v>143</v>
      </c>
      <c r="C85" s="40">
        <v>3</v>
      </c>
      <c r="D85" s="40">
        <v>1</v>
      </c>
      <c r="E85" s="40">
        <v>0</v>
      </c>
      <c r="F85" s="40">
        <f t="shared" si="10"/>
        <v>-3</v>
      </c>
      <c r="G85" s="40">
        <f t="shared" si="11"/>
        <v>-1</v>
      </c>
      <c r="H85" s="77">
        <f t="shared" si="9"/>
        <v>-1</v>
      </c>
      <c r="I85" s="140">
        <f t="shared" si="12"/>
        <v>-1</v>
      </c>
    </row>
    <row r="86" spans="1:9" ht="15" customHeight="1" x14ac:dyDescent="0.2">
      <c r="A86" s="11"/>
      <c r="B86" s="96" t="s">
        <v>144</v>
      </c>
      <c r="C86" s="40">
        <v>7</v>
      </c>
      <c r="D86" s="40">
        <v>7</v>
      </c>
      <c r="E86" s="40">
        <v>9</v>
      </c>
      <c r="F86" s="40">
        <f t="shared" si="10"/>
        <v>2</v>
      </c>
      <c r="G86" s="40">
        <f t="shared" si="11"/>
        <v>2</v>
      </c>
      <c r="H86" s="77">
        <f t="shared" si="9"/>
        <v>0.28571428571428581</v>
      </c>
      <c r="I86" s="140">
        <f t="shared" si="12"/>
        <v>0.28571428571428581</v>
      </c>
    </row>
    <row r="87" spans="1:9" ht="15" customHeight="1" x14ac:dyDescent="0.2">
      <c r="A87" s="11"/>
      <c r="B87" s="96" t="s">
        <v>154</v>
      </c>
      <c r="C87" s="40">
        <v>0</v>
      </c>
      <c r="D87" s="40">
        <v>2</v>
      </c>
      <c r="E87" s="40">
        <v>6</v>
      </c>
      <c r="F87" s="40">
        <f t="shared" si="10"/>
        <v>6</v>
      </c>
      <c r="G87" s="40">
        <f t="shared" si="11"/>
        <v>4</v>
      </c>
      <c r="H87" s="77"/>
      <c r="I87" s="140">
        <f t="shared" si="12"/>
        <v>2</v>
      </c>
    </row>
    <row r="88" spans="1:9" ht="15" customHeight="1" x14ac:dyDescent="0.2">
      <c r="B88" s="91" t="s">
        <v>198</v>
      </c>
      <c r="C88" s="54">
        <v>82</v>
      </c>
      <c r="D88" s="54">
        <v>60</v>
      </c>
      <c r="E88" s="54">
        <v>63</v>
      </c>
      <c r="F88" s="54">
        <f t="shared" si="10"/>
        <v>-19</v>
      </c>
      <c r="G88" s="54">
        <f t="shared" si="11"/>
        <v>3</v>
      </c>
      <c r="H88" s="72">
        <f t="shared" si="9"/>
        <v>-0.23170731707317072</v>
      </c>
      <c r="I88" s="139">
        <f t="shared" si="12"/>
        <v>5.0000000000000044E-2</v>
      </c>
    </row>
    <row r="89" spans="1:9" ht="15" customHeight="1" x14ac:dyDescent="0.2">
      <c r="B89" s="96" t="s">
        <v>189</v>
      </c>
      <c r="C89" s="40">
        <v>4</v>
      </c>
      <c r="D89" s="40">
        <v>1</v>
      </c>
      <c r="E89" s="40">
        <v>3</v>
      </c>
      <c r="F89" s="40">
        <f t="shared" si="10"/>
        <v>-1</v>
      </c>
      <c r="G89" s="40">
        <f t="shared" si="11"/>
        <v>2</v>
      </c>
      <c r="H89" s="77">
        <f t="shared" si="9"/>
        <v>-0.25</v>
      </c>
      <c r="I89" s="140">
        <f t="shared" si="12"/>
        <v>2</v>
      </c>
    </row>
    <row r="90" spans="1:9" ht="15" customHeight="1" x14ac:dyDescent="0.2">
      <c r="B90" s="96" t="s">
        <v>158</v>
      </c>
      <c r="C90" s="40">
        <v>15</v>
      </c>
      <c r="D90" s="40">
        <v>8</v>
      </c>
      <c r="E90" s="40">
        <v>8</v>
      </c>
      <c r="F90" s="40">
        <f t="shared" si="10"/>
        <v>-7</v>
      </c>
      <c r="G90" s="40">
        <f t="shared" si="11"/>
        <v>0</v>
      </c>
      <c r="H90" s="77">
        <f t="shared" si="9"/>
        <v>-0.46666666666666667</v>
      </c>
      <c r="I90" s="140">
        <f t="shared" si="12"/>
        <v>0</v>
      </c>
    </row>
    <row r="91" spans="1:9" ht="12" x14ac:dyDescent="0.2">
      <c r="B91" s="96" t="s">
        <v>102</v>
      </c>
      <c r="C91" s="40">
        <v>21</v>
      </c>
      <c r="D91" s="40">
        <v>22</v>
      </c>
      <c r="E91" s="40">
        <v>31</v>
      </c>
      <c r="F91" s="40">
        <f t="shared" si="10"/>
        <v>10</v>
      </c>
      <c r="G91" s="40">
        <f t="shared" si="11"/>
        <v>9</v>
      </c>
      <c r="H91" s="77">
        <f t="shared" si="9"/>
        <v>0.47619047619047628</v>
      </c>
      <c r="I91" s="140">
        <f t="shared" si="12"/>
        <v>0.40909090909090917</v>
      </c>
    </row>
    <row r="92" spans="1:9" ht="15" customHeight="1" x14ac:dyDescent="0.2">
      <c r="B92" s="96" t="s">
        <v>167</v>
      </c>
      <c r="C92" s="40">
        <v>0</v>
      </c>
      <c r="D92" s="40">
        <v>2</v>
      </c>
      <c r="E92" s="40">
        <v>1</v>
      </c>
      <c r="F92" s="40">
        <f t="shared" si="10"/>
        <v>1</v>
      </c>
      <c r="G92" s="40">
        <f t="shared" si="11"/>
        <v>-1</v>
      </c>
      <c r="H92" s="77"/>
      <c r="I92" s="140">
        <f t="shared" si="12"/>
        <v>-0.5</v>
      </c>
    </row>
    <row r="93" spans="1:9" ht="12" x14ac:dyDescent="0.2">
      <c r="B93" s="96" t="s">
        <v>122</v>
      </c>
      <c r="C93" s="40">
        <v>17</v>
      </c>
      <c r="D93" s="40">
        <v>11</v>
      </c>
      <c r="E93" s="40">
        <v>9</v>
      </c>
      <c r="F93" s="40">
        <f t="shared" si="10"/>
        <v>-8</v>
      </c>
      <c r="G93" s="40">
        <f t="shared" si="11"/>
        <v>-2</v>
      </c>
      <c r="H93" s="77">
        <f t="shared" si="9"/>
        <v>-0.47058823529411764</v>
      </c>
      <c r="I93" s="140">
        <f t="shared" si="12"/>
        <v>-0.18181818181818177</v>
      </c>
    </row>
    <row r="94" spans="1:9" ht="15" customHeight="1" x14ac:dyDescent="0.2">
      <c r="B94" s="96" t="s">
        <v>127</v>
      </c>
      <c r="C94" s="40">
        <v>14</v>
      </c>
      <c r="D94" s="40">
        <v>5</v>
      </c>
      <c r="E94" s="40">
        <v>5</v>
      </c>
      <c r="F94" s="40">
        <f t="shared" si="10"/>
        <v>-9</v>
      </c>
      <c r="G94" s="40">
        <f t="shared" si="11"/>
        <v>0</v>
      </c>
      <c r="H94" s="77">
        <f t="shared" si="9"/>
        <v>-0.64285714285714279</v>
      </c>
      <c r="I94" s="140">
        <f t="shared" si="12"/>
        <v>0</v>
      </c>
    </row>
    <row r="95" spans="1:9" ht="15" customHeight="1" x14ac:dyDescent="0.2">
      <c r="B95" s="96" t="s">
        <v>155</v>
      </c>
      <c r="C95" s="40">
        <v>11</v>
      </c>
      <c r="D95" s="40">
        <v>11</v>
      </c>
      <c r="E95" s="40">
        <v>6</v>
      </c>
      <c r="F95" s="40">
        <f t="shared" si="10"/>
        <v>-5</v>
      </c>
      <c r="G95" s="40">
        <f t="shared" si="11"/>
        <v>-5</v>
      </c>
      <c r="H95" s="77">
        <f t="shared" si="9"/>
        <v>-0.45454545454545459</v>
      </c>
      <c r="I95" s="140">
        <f t="shared" si="12"/>
        <v>-0.45454545454545459</v>
      </c>
    </row>
    <row r="96" spans="1:9" ht="15" customHeight="1" x14ac:dyDescent="0.2">
      <c r="A96" s="12"/>
      <c r="B96" s="91" t="s">
        <v>199</v>
      </c>
      <c r="C96" s="54">
        <v>7190</v>
      </c>
      <c r="D96" s="54">
        <v>5324</v>
      </c>
      <c r="E96" s="54">
        <v>8063</v>
      </c>
      <c r="F96" s="54">
        <f t="shared" si="10"/>
        <v>873</v>
      </c>
      <c r="G96" s="54">
        <f t="shared" si="11"/>
        <v>2739</v>
      </c>
      <c r="H96" s="72">
        <f t="shared" si="9"/>
        <v>0.12141863699582744</v>
      </c>
      <c r="I96" s="139">
        <f t="shared" si="12"/>
        <v>0.51446280991735538</v>
      </c>
    </row>
    <row r="97" spans="2:9" ht="15" customHeight="1" x14ac:dyDescent="0.2">
      <c r="B97" s="92" t="s">
        <v>65</v>
      </c>
      <c r="C97" s="40">
        <v>5974</v>
      </c>
      <c r="D97" s="40">
        <v>4522</v>
      </c>
      <c r="E97" s="40">
        <v>6803</v>
      </c>
      <c r="F97" s="40">
        <f t="shared" si="10"/>
        <v>829</v>
      </c>
      <c r="G97" s="40">
        <f t="shared" si="11"/>
        <v>2281</v>
      </c>
      <c r="H97" s="77">
        <f t="shared" si="9"/>
        <v>0.13876799464345502</v>
      </c>
      <c r="I97" s="140">
        <f t="shared" si="12"/>
        <v>0.50442282176028308</v>
      </c>
    </row>
    <row r="98" spans="2:9" ht="15" customHeight="1" x14ac:dyDescent="0.2">
      <c r="B98" s="92" t="s">
        <v>96</v>
      </c>
      <c r="C98" s="40">
        <v>1060</v>
      </c>
      <c r="D98" s="40">
        <v>702</v>
      </c>
      <c r="E98" s="40">
        <v>1124</v>
      </c>
      <c r="F98" s="40">
        <f t="shared" si="10"/>
        <v>64</v>
      </c>
      <c r="G98" s="40">
        <f t="shared" si="11"/>
        <v>422</v>
      </c>
      <c r="H98" s="77">
        <f t="shared" si="9"/>
        <v>6.0377358490566024E-2</v>
      </c>
      <c r="I98" s="140">
        <f t="shared" si="12"/>
        <v>0.60113960113960108</v>
      </c>
    </row>
    <row r="99" spans="2:9" ht="15" customHeight="1" x14ac:dyDescent="0.2">
      <c r="B99" s="92" t="s">
        <v>112</v>
      </c>
      <c r="C99" s="40">
        <v>156</v>
      </c>
      <c r="D99" s="40">
        <v>100</v>
      </c>
      <c r="E99" s="40">
        <v>136</v>
      </c>
      <c r="F99" s="40">
        <f t="shared" si="10"/>
        <v>-20</v>
      </c>
      <c r="G99" s="40">
        <f t="shared" si="11"/>
        <v>36</v>
      </c>
      <c r="H99" s="77">
        <f t="shared" si="9"/>
        <v>-0.12820512820512819</v>
      </c>
      <c r="I99" s="140">
        <f t="shared" si="12"/>
        <v>0.3600000000000001</v>
      </c>
    </row>
    <row r="100" spans="2:9" ht="15" customHeight="1" x14ac:dyDescent="0.2">
      <c r="B100" s="91" t="s">
        <v>200</v>
      </c>
      <c r="C100" s="54">
        <v>711</v>
      </c>
      <c r="D100" s="54">
        <v>506</v>
      </c>
      <c r="E100" s="54">
        <v>932</v>
      </c>
      <c r="F100" s="54">
        <f t="shared" si="10"/>
        <v>221</v>
      </c>
      <c r="G100" s="54">
        <f t="shared" si="11"/>
        <v>426</v>
      </c>
      <c r="H100" s="72">
        <f t="shared" si="9"/>
        <v>0.31082981715893099</v>
      </c>
      <c r="I100" s="139">
        <f t="shared" si="12"/>
        <v>0.84189723320158105</v>
      </c>
    </row>
    <row r="101" spans="2:9" ht="15" customHeight="1" x14ac:dyDescent="0.2">
      <c r="B101" s="93" t="s">
        <v>67</v>
      </c>
      <c r="C101" s="40">
        <v>120</v>
      </c>
      <c r="D101" s="40">
        <v>84</v>
      </c>
      <c r="E101" s="40">
        <v>112</v>
      </c>
      <c r="F101" s="40">
        <f t="shared" si="10"/>
        <v>-8</v>
      </c>
      <c r="G101" s="40">
        <f t="shared" si="11"/>
        <v>28</v>
      </c>
      <c r="H101" s="77">
        <f t="shared" si="9"/>
        <v>-6.6666666666666652E-2</v>
      </c>
      <c r="I101" s="140">
        <f t="shared" si="12"/>
        <v>0.33333333333333326</v>
      </c>
    </row>
    <row r="102" spans="2:9" s="21" customFormat="1" ht="15" customHeight="1" x14ac:dyDescent="0.2">
      <c r="B102" s="93" t="s">
        <v>71</v>
      </c>
      <c r="C102" s="40">
        <v>9</v>
      </c>
      <c r="D102" s="40">
        <v>3</v>
      </c>
      <c r="E102" s="40">
        <v>8</v>
      </c>
      <c r="F102" s="40">
        <f t="shared" si="10"/>
        <v>-1</v>
      </c>
      <c r="G102" s="40">
        <f t="shared" si="11"/>
        <v>5</v>
      </c>
      <c r="H102" s="77">
        <f t="shared" ref="H102:H165" si="13">E102/C102-1</f>
        <v>-0.11111111111111116</v>
      </c>
      <c r="I102" s="140">
        <f t="shared" si="12"/>
        <v>1.6666666666666665</v>
      </c>
    </row>
    <row r="103" spans="2:9" ht="15" customHeight="1" x14ac:dyDescent="0.2">
      <c r="B103" s="93" t="s">
        <v>72</v>
      </c>
      <c r="C103" s="40">
        <v>318</v>
      </c>
      <c r="D103" s="40">
        <v>243</v>
      </c>
      <c r="E103" s="40">
        <v>447</v>
      </c>
      <c r="F103" s="40">
        <f t="shared" si="10"/>
        <v>129</v>
      </c>
      <c r="G103" s="40">
        <f t="shared" si="11"/>
        <v>204</v>
      </c>
      <c r="H103" s="77">
        <f t="shared" si="13"/>
        <v>0.40566037735849059</v>
      </c>
      <c r="I103" s="140">
        <f t="shared" si="12"/>
        <v>0.83950617283950613</v>
      </c>
    </row>
    <row r="104" spans="2:9" ht="15" customHeight="1" x14ac:dyDescent="0.2">
      <c r="B104" s="93" t="s">
        <v>231</v>
      </c>
      <c r="C104" s="40">
        <v>0</v>
      </c>
      <c r="D104" s="40">
        <v>0</v>
      </c>
      <c r="E104" s="40">
        <v>0</v>
      </c>
      <c r="F104" s="40">
        <f t="shared" si="10"/>
        <v>0</v>
      </c>
      <c r="G104" s="40">
        <f t="shared" si="11"/>
        <v>0</v>
      </c>
      <c r="H104" s="77"/>
      <c r="I104" s="140"/>
    </row>
    <row r="105" spans="2:9" ht="15" customHeight="1" x14ac:dyDescent="0.2">
      <c r="B105" s="93" t="s">
        <v>79</v>
      </c>
      <c r="C105" s="40">
        <v>28</v>
      </c>
      <c r="D105" s="40">
        <v>28</v>
      </c>
      <c r="E105" s="40">
        <v>44</v>
      </c>
      <c r="F105" s="40">
        <f t="shared" si="10"/>
        <v>16</v>
      </c>
      <c r="G105" s="40">
        <f t="shared" si="11"/>
        <v>16</v>
      </c>
      <c r="H105" s="77">
        <f t="shared" si="13"/>
        <v>0.5714285714285714</v>
      </c>
      <c r="I105" s="140">
        <f t="shared" si="12"/>
        <v>0.5714285714285714</v>
      </c>
    </row>
    <row r="106" spans="2:9" ht="12" x14ac:dyDescent="0.2">
      <c r="B106" s="93" t="s">
        <v>82</v>
      </c>
      <c r="C106" s="40">
        <v>15</v>
      </c>
      <c r="D106" s="40">
        <v>14</v>
      </c>
      <c r="E106" s="40">
        <v>32</v>
      </c>
      <c r="F106" s="40">
        <f t="shared" si="10"/>
        <v>17</v>
      </c>
      <c r="G106" s="40">
        <f t="shared" si="11"/>
        <v>18</v>
      </c>
      <c r="H106" s="77">
        <f t="shared" si="13"/>
        <v>1.1333333333333333</v>
      </c>
      <c r="I106" s="140">
        <f t="shared" si="12"/>
        <v>1.2857142857142856</v>
      </c>
    </row>
    <row r="107" spans="2:9" ht="15" customHeight="1" x14ac:dyDescent="0.2">
      <c r="B107" s="93" t="s">
        <v>99</v>
      </c>
      <c r="C107" s="40">
        <v>137</v>
      </c>
      <c r="D107" s="40">
        <v>87</v>
      </c>
      <c r="E107" s="40">
        <v>183</v>
      </c>
      <c r="F107" s="40">
        <f t="shared" si="10"/>
        <v>46</v>
      </c>
      <c r="G107" s="40">
        <f t="shared" si="11"/>
        <v>96</v>
      </c>
      <c r="H107" s="77">
        <f t="shared" si="13"/>
        <v>0.33576642335766427</v>
      </c>
      <c r="I107" s="140">
        <f t="shared" si="12"/>
        <v>1.103448275862069</v>
      </c>
    </row>
    <row r="108" spans="2:9" ht="15" customHeight="1" x14ac:dyDescent="0.2">
      <c r="B108" s="96" t="s">
        <v>124</v>
      </c>
      <c r="C108" s="40">
        <v>4</v>
      </c>
      <c r="D108" s="40">
        <v>1</v>
      </c>
      <c r="E108" s="40">
        <v>5</v>
      </c>
      <c r="F108" s="40">
        <f t="shared" si="10"/>
        <v>1</v>
      </c>
      <c r="G108" s="40">
        <f t="shared" si="11"/>
        <v>4</v>
      </c>
      <c r="H108" s="77">
        <f t="shared" si="13"/>
        <v>0.25</v>
      </c>
      <c r="I108" s="140">
        <f t="shared" si="12"/>
        <v>4</v>
      </c>
    </row>
    <row r="109" spans="2:9" ht="15" customHeight="1" x14ac:dyDescent="0.2">
      <c r="B109" s="93" t="s">
        <v>125</v>
      </c>
      <c r="C109" s="40">
        <v>28</v>
      </c>
      <c r="D109" s="40">
        <v>13</v>
      </c>
      <c r="E109" s="40">
        <v>25</v>
      </c>
      <c r="F109" s="40">
        <f t="shared" si="10"/>
        <v>-3</v>
      </c>
      <c r="G109" s="40">
        <f t="shared" si="11"/>
        <v>12</v>
      </c>
      <c r="H109" s="77">
        <f t="shared" si="13"/>
        <v>-0.1071428571428571</v>
      </c>
      <c r="I109" s="140">
        <f t="shared" si="12"/>
        <v>0.92307692307692313</v>
      </c>
    </row>
    <row r="110" spans="2:9" ht="15" customHeight="1" x14ac:dyDescent="0.2">
      <c r="B110" s="93" t="s">
        <v>245</v>
      </c>
      <c r="C110" s="40">
        <v>0</v>
      </c>
      <c r="D110" s="40">
        <v>0</v>
      </c>
      <c r="E110" s="40">
        <v>0</v>
      </c>
      <c r="F110" s="40">
        <f t="shared" si="10"/>
        <v>0</v>
      </c>
      <c r="G110" s="40">
        <f t="shared" si="11"/>
        <v>0</v>
      </c>
      <c r="H110" s="77"/>
      <c r="I110" s="140"/>
    </row>
    <row r="111" spans="2:9" s="21" customFormat="1" ht="15" customHeight="1" x14ac:dyDescent="0.2">
      <c r="B111" s="93" t="s">
        <v>246</v>
      </c>
      <c r="C111" s="40">
        <v>2</v>
      </c>
      <c r="D111" s="40">
        <v>0</v>
      </c>
      <c r="E111" s="40">
        <v>7</v>
      </c>
      <c r="F111" s="40">
        <f t="shared" si="10"/>
        <v>5</v>
      </c>
      <c r="G111" s="40">
        <f t="shared" si="11"/>
        <v>7</v>
      </c>
      <c r="H111" s="77">
        <f t="shared" si="13"/>
        <v>2.5</v>
      </c>
      <c r="I111" s="140"/>
    </row>
    <row r="112" spans="2:9" ht="15" customHeight="1" x14ac:dyDescent="0.2">
      <c r="B112" s="93" t="s">
        <v>148</v>
      </c>
      <c r="C112" s="40">
        <v>9</v>
      </c>
      <c r="D112" s="40">
        <v>7</v>
      </c>
      <c r="E112" s="40">
        <v>19</v>
      </c>
      <c r="F112" s="40">
        <f t="shared" si="10"/>
        <v>10</v>
      </c>
      <c r="G112" s="40">
        <f t="shared" si="11"/>
        <v>12</v>
      </c>
      <c r="H112" s="77">
        <f t="shared" si="13"/>
        <v>1.1111111111111112</v>
      </c>
      <c r="I112" s="140">
        <f t="shared" si="12"/>
        <v>1.7142857142857144</v>
      </c>
    </row>
    <row r="113" spans="2:9" ht="16.5" customHeight="1" x14ac:dyDescent="0.2">
      <c r="B113" s="95" t="s">
        <v>152</v>
      </c>
      <c r="C113" s="40">
        <v>41</v>
      </c>
      <c r="D113" s="40">
        <v>26</v>
      </c>
      <c r="E113" s="40">
        <v>50</v>
      </c>
      <c r="F113" s="40">
        <f t="shared" si="10"/>
        <v>9</v>
      </c>
      <c r="G113" s="40">
        <f t="shared" si="11"/>
        <v>24</v>
      </c>
      <c r="H113" s="77">
        <f t="shared" si="13"/>
        <v>0.21951219512195119</v>
      </c>
      <c r="I113" s="140">
        <f t="shared" si="12"/>
        <v>0.92307692307692313</v>
      </c>
    </row>
    <row r="114" spans="2:9" ht="33.75" customHeight="1" x14ac:dyDescent="0.2">
      <c r="B114" s="97" t="s">
        <v>201</v>
      </c>
      <c r="C114" s="55">
        <v>63800</v>
      </c>
      <c r="D114" s="55">
        <v>32787</v>
      </c>
      <c r="E114" s="55">
        <v>58899</v>
      </c>
      <c r="F114" s="55">
        <f t="shared" si="10"/>
        <v>-4901</v>
      </c>
      <c r="G114" s="55">
        <f t="shared" si="11"/>
        <v>26112</v>
      </c>
      <c r="H114" s="60">
        <f t="shared" si="13"/>
        <v>-7.6818181818181785E-2</v>
      </c>
      <c r="I114" s="141">
        <f t="shared" si="12"/>
        <v>0.79641321255375597</v>
      </c>
    </row>
    <row r="115" spans="2:9" ht="21.75" customHeight="1" x14ac:dyDescent="0.2">
      <c r="B115" s="91" t="s">
        <v>202</v>
      </c>
      <c r="C115" s="54">
        <v>7802</v>
      </c>
      <c r="D115" s="54">
        <v>2221</v>
      </c>
      <c r="E115" s="54">
        <v>4223</v>
      </c>
      <c r="F115" s="54">
        <f t="shared" si="10"/>
        <v>-3579</v>
      </c>
      <c r="G115" s="54">
        <f t="shared" si="11"/>
        <v>2002</v>
      </c>
      <c r="H115" s="72">
        <f t="shared" si="13"/>
        <v>-0.45872853114585999</v>
      </c>
      <c r="I115" s="139">
        <f t="shared" si="12"/>
        <v>0.90139576767221974</v>
      </c>
    </row>
    <row r="116" spans="2:9" ht="12" x14ac:dyDescent="0.2">
      <c r="B116" s="98" t="s">
        <v>88</v>
      </c>
      <c r="C116" s="40">
        <v>919</v>
      </c>
      <c r="D116" s="40">
        <v>266</v>
      </c>
      <c r="E116" s="40">
        <v>565</v>
      </c>
      <c r="F116" s="40">
        <f t="shared" si="10"/>
        <v>-354</v>
      </c>
      <c r="G116" s="40">
        <f t="shared" si="11"/>
        <v>299</v>
      </c>
      <c r="H116" s="77">
        <f t="shared" si="13"/>
        <v>-0.38520130576713818</v>
      </c>
      <c r="I116" s="140">
        <f t="shared" si="12"/>
        <v>1.1240601503759398</v>
      </c>
    </row>
    <row r="117" spans="2:9" ht="15" customHeight="1" x14ac:dyDescent="0.2">
      <c r="B117" s="98" t="s">
        <v>101</v>
      </c>
      <c r="C117" s="40">
        <v>1016</v>
      </c>
      <c r="D117" s="40">
        <v>421</v>
      </c>
      <c r="E117" s="40">
        <v>875</v>
      </c>
      <c r="F117" s="40">
        <f t="shared" si="10"/>
        <v>-141</v>
      </c>
      <c r="G117" s="40">
        <f t="shared" si="11"/>
        <v>454</v>
      </c>
      <c r="H117" s="77">
        <f t="shared" si="13"/>
        <v>-0.13877952755905509</v>
      </c>
      <c r="I117" s="140">
        <f t="shared" si="12"/>
        <v>1.0783847980997625</v>
      </c>
    </row>
    <row r="118" spans="2:9" ht="12" x14ac:dyDescent="0.2">
      <c r="B118" s="98" t="s">
        <v>115</v>
      </c>
      <c r="C118" s="40">
        <v>29</v>
      </c>
      <c r="D118" s="40">
        <v>55</v>
      </c>
      <c r="E118" s="40">
        <v>137</v>
      </c>
      <c r="F118" s="40">
        <f t="shared" si="10"/>
        <v>108</v>
      </c>
      <c r="G118" s="40">
        <f t="shared" si="11"/>
        <v>82</v>
      </c>
      <c r="H118" s="77">
        <f t="shared" si="13"/>
        <v>3.7241379310344831</v>
      </c>
      <c r="I118" s="140">
        <f t="shared" si="12"/>
        <v>1.4909090909090907</v>
      </c>
    </row>
    <row r="119" spans="2:9" ht="15" customHeight="1" x14ac:dyDescent="0.2">
      <c r="B119" s="94" t="s">
        <v>141</v>
      </c>
      <c r="C119" s="40">
        <v>3</v>
      </c>
      <c r="D119" s="40">
        <v>35</v>
      </c>
      <c r="E119" s="40">
        <v>106</v>
      </c>
      <c r="F119" s="40">
        <f t="shared" si="10"/>
        <v>103</v>
      </c>
      <c r="G119" s="40">
        <f t="shared" si="11"/>
        <v>71</v>
      </c>
      <c r="H119" s="77">
        <f t="shared" si="13"/>
        <v>34.333333333333336</v>
      </c>
      <c r="I119" s="140">
        <f t="shared" si="12"/>
        <v>2.0285714285714285</v>
      </c>
    </row>
    <row r="120" spans="2:9" ht="12" x14ac:dyDescent="0.2">
      <c r="B120" s="94" t="s">
        <v>153</v>
      </c>
      <c r="C120" s="40">
        <v>5806</v>
      </c>
      <c r="D120" s="40">
        <v>1444</v>
      </c>
      <c r="E120" s="40">
        <v>2540</v>
      </c>
      <c r="F120" s="40">
        <f t="shared" si="10"/>
        <v>-3266</v>
      </c>
      <c r="G120" s="40">
        <f t="shared" si="11"/>
        <v>1096</v>
      </c>
      <c r="H120" s="77">
        <f t="shared" si="13"/>
        <v>-0.56252152945229073</v>
      </c>
      <c r="I120" s="140">
        <f t="shared" si="12"/>
        <v>0.75900277008310257</v>
      </c>
    </row>
    <row r="121" spans="2:9" ht="15" customHeight="1" x14ac:dyDescent="0.2">
      <c r="B121" s="94" t="s">
        <v>168</v>
      </c>
      <c r="C121" s="40">
        <v>10</v>
      </c>
      <c r="D121" s="40">
        <v>0</v>
      </c>
      <c r="E121" s="40">
        <v>0</v>
      </c>
      <c r="F121" s="40">
        <f t="shared" si="10"/>
        <v>-10</v>
      </c>
      <c r="G121" s="40">
        <f t="shared" si="11"/>
        <v>0</v>
      </c>
      <c r="H121" s="77">
        <f t="shared" si="13"/>
        <v>-1</v>
      </c>
      <c r="I121" s="140"/>
    </row>
    <row r="122" spans="2:9" ht="15" customHeight="1" x14ac:dyDescent="0.2">
      <c r="B122" s="94" t="s">
        <v>163</v>
      </c>
      <c r="C122" s="40">
        <v>19</v>
      </c>
      <c r="D122" s="40">
        <v>0</v>
      </c>
      <c r="E122" s="40">
        <v>0</v>
      </c>
      <c r="F122" s="40">
        <f t="shared" si="10"/>
        <v>-19</v>
      </c>
      <c r="G122" s="40">
        <f t="shared" si="11"/>
        <v>0</v>
      </c>
      <c r="H122" s="77">
        <f t="shared" si="13"/>
        <v>-1</v>
      </c>
      <c r="I122" s="140"/>
    </row>
    <row r="123" spans="2:9" ht="15" customHeight="1" x14ac:dyDescent="0.2">
      <c r="B123" s="91" t="s">
        <v>203</v>
      </c>
      <c r="C123" s="54">
        <v>967</v>
      </c>
      <c r="D123" s="54">
        <v>576</v>
      </c>
      <c r="E123" s="54">
        <v>926</v>
      </c>
      <c r="F123" s="54">
        <f t="shared" si="10"/>
        <v>-41</v>
      </c>
      <c r="G123" s="54">
        <f t="shared" si="11"/>
        <v>350</v>
      </c>
      <c r="H123" s="72">
        <f t="shared" si="13"/>
        <v>-4.2399172699069232E-2</v>
      </c>
      <c r="I123" s="139">
        <f t="shared" si="12"/>
        <v>0.60763888888888884</v>
      </c>
    </row>
    <row r="124" spans="2:9" ht="17.25" customHeight="1" x14ac:dyDescent="0.2">
      <c r="B124" s="94" t="s">
        <v>60</v>
      </c>
      <c r="C124" s="40">
        <v>796</v>
      </c>
      <c r="D124" s="40">
        <v>420</v>
      </c>
      <c r="E124" s="40">
        <v>740</v>
      </c>
      <c r="F124" s="40">
        <f t="shared" si="10"/>
        <v>-56</v>
      </c>
      <c r="G124" s="40">
        <f t="shared" si="11"/>
        <v>320</v>
      </c>
      <c r="H124" s="77">
        <f t="shared" si="13"/>
        <v>-7.0351758793969821E-2</v>
      </c>
      <c r="I124" s="140">
        <f t="shared" si="12"/>
        <v>0.76190476190476186</v>
      </c>
    </row>
    <row r="125" spans="2:9" ht="15" customHeight="1" x14ac:dyDescent="0.2">
      <c r="B125" s="94" t="s">
        <v>64</v>
      </c>
      <c r="C125" s="40">
        <v>0</v>
      </c>
      <c r="D125" s="40">
        <v>0</v>
      </c>
      <c r="E125" s="40">
        <v>0</v>
      </c>
      <c r="F125" s="40">
        <f t="shared" si="10"/>
        <v>0</v>
      </c>
      <c r="G125" s="40">
        <f t="shared" si="11"/>
        <v>0</v>
      </c>
      <c r="H125" s="77"/>
      <c r="I125" s="140"/>
    </row>
    <row r="126" spans="2:9" ht="15" customHeight="1" x14ac:dyDescent="0.2">
      <c r="B126" s="94" t="s">
        <v>68</v>
      </c>
      <c r="C126" s="40">
        <v>159</v>
      </c>
      <c r="D126" s="40">
        <v>142</v>
      </c>
      <c r="E126" s="40">
        <v>178</v>
      </c>
      <c r="F126" s="40">
        <f t="shared" si="10"/>
        <v>19</v>
      </c>
      <c r="G126" s="40">
        <f t="shared" si="11"/>
        <v>36</v>
      </c>
      <c r="H126" s="77">
        <f t="shared" si="13"/>
        <v>0.11949685534591192</v>
      </c>
      <c r="I126" s="140">
        <f t="shared" si="12"/>
        <v>0.25352112676056349</v>
      </c>
    </row>
    <row r="127" spans="2:9" ht="15" customHeight="1" x14ac:dyDescent="0.2">
      <c r="B127" s="94" t="s">
        <v>165</v>
      </c>
      <c r="C127" s="40">
        <v>3</v>
      </c>
      <c r="D127" s="40">
        <v>13</v>
      </c>
      <c r="E127" s="40">
        <v>6</v>
      </c>
      <c r="F127" s="40">
        <f t="shared" si="10"/>
        <v>3</v>
      </c>
      <c r="G127" s="40">
        <f t="shared" si="11"/>
        <v>-7</v>
      </c>
      <c r="H127" s="77">
        <f t="shared" si="13"/>
        <v>1</v>
      </c>
      <c r="I127" s="140">
        <f t="shared" si="12"/>
        <v>-0.53846153846153844</v>
      </c>
    </row>
    <row r="128" spans="2:9" ht="15" customHeight="1" x14ac:dyDescent="0.2">
      <c r="B128" s="94" t="s">
        <v>81</v>
      </c>
      <c r="C128" s="40">
        <v>0</v>
      </c>
      <c r="D128" s="40">
        <v>0</v>
      </c>
      <c r="E128" s="40">
        <v>0</v>
      </c>
      <c r="F128" s="40">
        <f t="shared" si="10"/>
        <v>0</v>
      </c>
      <c r="G128" s="40">
        <f t="shared" si="11"/>
        <v>0</v>
      </c>
      <c r="H128" s="77"/>
      <c r="I128" s="140"/>
    </row>
    <row r="129" spans="1:9" ht="15" customHeight="1" x14ac:dyDescent="0.2">
      <c r="B129" s="94" t="s">
        <v>111</v>
      </c>
      <c r="C129" s="40">
        <v>0</v>
      </c>
      <c r="D129" s="40">
        <v>0</v>
      </c>
      <c r="E129" s="40">
        <v>0</v>
      </c>
      <c r="F129" s="40">
        <f t="shared" si="10"/>
        <v>0</v>
      </c>
      <c r="G129" s="40">
        <f t="shared" si="11"/>
        <v>0</v>
      </c>
      <c r="H129" s="77"/>
      <c r="I129" s="140"/>
    </row>
    <row r="130" spans="1:9" ht="15" customHeight="1" x14ac:dyDescent="0.2">
      <c r="B130" s="94" t="s">
        <v>184</v>
      </c>
      <c r="C130" s="40">
        <v>0</v>
      </c>
      <c r="D130" s="40">
        <v>0</v>
      </c>
      <c r="E130" s="40">
        <v>0</v>
      </c>
      <c r="F130" s="40">
        <f t="shared" si="10"/>
        <v>0</v>
      </c>
      <c r="G130" s="40">
        <f t="shared" si="11"/>
        <v>0</v>
      </c>
      <c r="H130" s="77"/>
      <c r="I130" s="140"/>
    </row>
    <row r="131" spans="1:9" ht="15" customHeight="1" x14ac:dyDescent="0.2">
      <c r="B131" s="94" t="s">
        <v>192</v>
      </c>
      <c r="C131" s="40">
        <v>0</v>
      </c>
      <c r="D131" s="40">
        <v>0</v>
      </c>
      <c r="E131" s="40">
        <v>0</v>
      </c>
      <c r="F131" s="40">
        <f t="shared" si="10"/>
        <v>0</v>
      </c>
      <c r="G131" s="40">
        <f t="shared" si="11"/>
        <v>0</v>
      </c>
      <c r="H131" s="77"/>
      <c r="I131" s="140"/>
    </row>
    <row r="132" spans="1:9" ht="15" customHeight="1" x14ac:dyDescent="0.2">
      <c r="B132" s="94" t="s">
        <v>123</v>
      </c>
      <c r="C132" s="40">
        <v>4</v>
      </c>
      <c r="D132" s="40">
        <v>0</v>
      </c>
      <c r="E132" s="40">
        <v>0</v>
      </c>
      <c r="F132" s="40">
        <f t="shared" si="10"/>
        <v>-4</v>
      </c>
      <c r="G132" s="40">
        <f t="shared" si="11"/>
        <v>0</v>
      </c>
      <c r="H132" s="77">
        <f t="shared" si="13"/>
        <v>-1</v>
      </c>
      <c r="I132" s="140"/>
    </row>
    <row r="133" spans="1:9" s="10" customFormat="1" ht="15" customHeight="1" x14ac:dyDescent="0.2">
      <c r="B133" s="94" t="s">
        <v>178</v>
      </c>
      <c r="C133" s="40">
        <v>0</v>
      </c>
      <c r="D133" s="40">
        <v>0</v>
      </c>
      <c r="E133" s="40">
        <v>0</v>
      </c>
      <c r="F133" s="40">
        <f t="shared" si="10"/>
        <v>0</v>
      </c>
      <c r="G133" s="40">
        <f t="shared" si="11"/>
        <v>0</v>
      </c>
      <c r="H133" s="77"/>
      <c r="I133" s="140"/>
    </row>
    <row r="134" spans="1:9" s="10" customFormat="1" ht="15" customHeight="1" x14ac:dyDescent="0.2">
      <c r="B134" s="94" t="s">
        <v>130</v>
      </c>
      <c r="C134" s="40">
        <v>0</v>
      </c>
      <c r="D134" s="40">
        <v>0</v>
      </c>
      <c r="E134" s="40">
        <v>0</v>
      </c>
      <c r="F134" s="40">
        <f t="shared" si="10"/>
        <v>0</v>
      </c>
      <c r="G134" s="40">
        <f t="shared" si="11"/>
        <v>0</v>
      </c>
      <c r="H134" s="77"/>
      <c r="I134" s="140"/>
    </row>
    <row r="135" spans="1:9" s="10" customFormat="1" ht="15" customHeight="1" x14ac:dyDescent="0.2">
      <c r="B135" s="94" t="s">
        <v>179</v>
      </c>
      <c r="C135" s="40">
        <v>0</v>
      </c>
      <c r="D135" s="40">
        <v>0</v>
      </c>
      <c r="E135" s="40">
        <v>0</v>
      </c>
      <c r="F135" s="40">
        <f t="shared" ref="F135:F198" si="14">E135-C135</f>
        <v>0</v>
      </c>
      <c r="G135" s="40">
        <f t="shared" ref="G135:G198" si="15">E135-D135</f>
        <v>0</v>
      </c>
      <c r="H135" s="77"/>
      <c r="I135" s="140"/>
    </row>
    <row r="136" spans="1:9" s="10" customFormat="1" ht="15" customHeight="1" x14ac:dyDescent="0.2">
      <c r="B136" s="94" t="s">
        <v>181</v>
      </c>
      <c r="C136" s="40">
        <v>2</v>
      </c>
      <c r="D136" s="40">
        <v>0</v>
      </c>
      <c r="E136" s="40">
        <v>1</v>
      </c>
      <c r="F136" s="40">
        <f t="shared" si="14"/>
        <v>-1</v>
      </c>
      <c r="G136" s="40">
        <f t="shared" si="15"/>
        <v>1</v>
      </c>
      <c r="H136" s="77">
        <f t="shared" si="13"/>
        <v>-0.5</v>
      </c>
      <c r="I136" s="140"/>
    </row>
    <row r="137" spans="1:9" s="10" customFormat="1" ht="15" customHeight="1" x14ac:dyDescent="0.2">
      <c r="B137" s="94" t="s">
        <v>145</v>
      </c>
      <c r="C137" s="40">
        <v>1</v>
      </c>
      <c r="D137" s="40">
        <v>0</v>
      </c>
      <c r="E137" s="40">
        <v>0</v>
      </c>
      <c r="F137" s="40">
        <f t="shared" si="14"/>
        <v>-1</v>
      </c>
      <c r="G137" s="40">
        <f t="shared" si="15"/>
        <v>0</v>
      </c>
      <c r="H137" s="77">
        <f t="shared" si="13"/>
        <v>-1</v>
      </c>
      <c r="I137" s="140"/>
    </row>
    <row r="138" spans="1:9" s="10" customFormat="1" ht="15" customHeight="1" x14ac:dyDescent="0.2">
      <c r="B138" s="94" t="s">
        <v>182</v>
      </c>
      <c r="C138" s="40">
        <v>2</v>
      </c>
      <c r="D138" s="40">
        <v>1</v>
      </c>
      <c r="E138" s="40">
        <v>1</v>
      </c>
      <c r="F138" s="40">
        <f t="shared" si="14"/>
        <v>-1</v>
      </c>
      <c r="G138" s="40">
        <f t="shared" si="15"/>
        <v>0</v>
      </c>
      <c r="H138" s="77">
        <f t="shared" si="13"/>
        <v>-0.5</v>
      </c>
      <c r="I138" s="140">
        <f t="shared" ref="I138:I200" si="16">E138/D138-1</f>
        <v>0</v>
      </c>
    </row>
    <row r="139" spans="1:9" ht="15" customHeight="1" x14ac:dyDescent="0.2">
      <c r="B139" s="91" t="s">
        <v>204</v>
      </c>
      <c r="C139" s="54">
        <v>44765</v>
      </c>
      <c r="D139" s="54">
        <v>23335</v>
      </c>
      <c r="E139" s="54">
        <v>39369</v>
      </c>
      <c r="F139" s="54">
        <f t="shared" si="14"/>
        <v>-5396</v>
      </c>
      <c r="G139" s="54">
        <f t="shared" si="15"/>
        <v>16034</v>
      </c>
      <c r="H139" s="72">
        <f t="shared" si="13"/>
        <v>-0.12054060091589414</v>
      </c>
      <c r="I139" s="139">
        <f t="shared" si="16"/>
        <v>0.68712234840368547</v>
      </c>
    </row>
    <row r="140" spans="1:9" ht="15" customHeight="1" x14ac:dyDescent="0.2">
      <c r="A140" s="11"/>
      <c r="B140" s="93" t="s">
        <v>62</v>
      </c>
      <c r="C140" s="40">
        <v>64</v>
      </c>
      <c r="D140" s="40">
        <v>197</v>
      </c>
      <c r="E140" s="40">
        <v>93</v>
      </c>
      <c r="F140" s="40">
        <f t="shared" si="14"/>
        <v>29</v>
      </c>
      <c r="G140" s="40">
        <f t="shared" si="15"/>
        <v>-104</v>
      </c>
      <c r="H140" s="77">
        <f t="shared" si="13"/>
        <v>0.453125</v>
      </c>
      <c r="I140" s="140">
        <f t="shared" si="16"/>
        <v>-0.52791878172588835</v>
      </c>
    </row>
    <row r="141" spans="1:9" ht="15" customHeight="1" x14ac:dyDescent="0.2">
      <c r="A141" s="11"/>
      <c r="B141" s="93" t="s">
        <v>69</v>
      </c>
      <c r="C141" s="40">
        <v>135</v>
      </c>
      <c r="D141" s="40">
        <v>246</v>
      </c>
      <c r="E141" s="40">
        <v>376</v>
      </c>
      <c r="F141" s="40">
        <f t="shared" si="14"/>
        <v>241</v>
      </c>
      <c r="G141" s="40">
        <f t="shared" si="15"/>
        <v>130</v>
      </c>
      <c r="H141" s="77">
        <f t="shared" si="13"/>
        <v>1.7851851851851852</v>
      </c>
      <c r="I141" s="140">
        <f t="shared" si="16"/>
        <v>0.52845528455284563</v>
      </c>
    </row>
    <row r="142" spans="1:9" s="10" customFormat="1" ht="15" customHeight="1" x14ac:dyDescent="0.2">
      <c r="A142" s="11"/>
      <c r="B142" s="93" t="s">
        <v>190</v>
      </c>
      <c r="C142" s="40">
        <v>11</v>
      </c>
      <c r="D142" s="40">
        <v>13</v>
      </c>
      <c r="E142" s="40">
        <v>13</v>
      </c>
      <c r="F142" s="40">
        <f t="shared" si="14"/>
        <v>2</v>
      </c>
      <c r="G142" s="40">
        <f t="shared" si="15"/>
        <v>0</v>
      </c>
      <c r="H142" s="77">
        <f t="shared" si="13"/>
        <v>0.18181818181818188</v>
      </c>
      <c r="I142" s="140">
        <f t="shared" si="16"/>
        <v>0</v>
      </c>
    </row>
    <row r="143" spans="1:9" ht="15" customHeight="1" x14ac:dyDescent="0.2">
      <c r="A143" s="11"/>
      <c r="B143" s="93" t="s">
        <v>90</v>
      </c>
      <c r="C143" s="40">
        <v>11643</v>
      </c>
      <c r="D143" s="40">
        <v>6734</v>
      </c>
      <c r="E143" s="40">
        <v>14365</v>
      </c>
      <c r="F143" s="40">
        <f t="shared" si="14"/>
        <v>2722</v>
      </c>
      <c r="G143" s="40">
        <f t="shared" si="15"/>
        <v>7631</v>
      </c>
      <c r="H143" s="77">
        <f t="shared" si="13"/>
        <v>0.23378854247187153</v>
      </c>
      <c r="I143" s="140">
        <f t="shared" si="16"/>
        <v>1.1332046332046333</v>
      </c>
    </row>
    <row r="144" spans="1:9" ht="12.75" x14ac:dyDescent="0.2">
      <c r="A144" s="11"/>
      <c r="B144" s="93" t="s">
        <v>93</v>
      </c>
      <c r="C144" s="40">
        <v>30454</v>
      </c>
      <c r="D144" s="40">
        <v>14425</v>
      </c>
      <c r="E144" s="40">
        <v>21318</v>
      </c>
      <c r="F144" s="40">
        <f t="shared" si="14"/>
        <v>-9136</v>
      </c>
      <c r="G144" s="40">
        <f t="shared" si="15"/>
        <v>6893</v>
      </c>
      <c r="H144" s="77">
        <f t="shared" si="13"/>
        <v>-0.29999343271819789</v>
      </c>
      <c r="I144" s="140">
        <f t="shared" si="16"/>
        <v>0.47785095320623916</v>
      </c>
    </row>
    <row r="145" spans="1:9" ht="12.75" x14ac:dyDescent="0.2">
      <c r="A145" s="11"/>
      <c r="B145" s="96" t="s">
        <v>176</v>
      </c>
      <c r="C145" s="40">
        <v>20</v>
      </c>
      <c r="D145" s="40">
        <v>35</v>
      </c>
      <c r="E145" s="40">
        <v>23</v>
      </c>
      <c r="F145" s="40">
        <f t="shared" si="14"/>
        <v>3</v>
      </c>
      <c r="G145" s="40">
        <f t="shared" si="15"/>
        <v>-12</v>
      </c>
      <c r="H145" s="77">
        <f t="shared" si="13"/>
        <v>0.14999999999999991</v>
      </c>
      <c r="I145" s="140">
        <f t="shared" si="16"/>
        <v>-0.34285714285714286</v>
      </c>
    </row>
    <row r="146" spans="1:9" ht="15" customHeight="1" x14ac:dyDescent="0.2">
      <c r="A146" s="11"/>
      <c r="B146" s="93" t="s">
        <v>116</v>
      </c>
      <c r="C146" s="40">
        <v>227</v>
      </c>
      <c r="D146" s="40">
        <v>124</v>
      </c>
      <c r="E146" s="40">
        <v>282</v>
      </c>
      <c r="F146" s="40">
        <f t="shared" si="14"/>
        <v>55</v>
      </c>
      <c r="G146" s="40">
        <f t="shared" si="15"/>
        <v>158</v>
      </c>
      <c r="H146" s="77">
        <f t="shared" si="13"/>
        <v>0.24229074889867852</v>
      </c>
      <c r="I146" s="140">
        <f t="shared" si="16"/>
        <v>1.274193548387097</v>
      </c>
    </row>
    <row r="147" spans="1:9" ht="15" customHeight="1" x14ac:dyDescent="0.2">
      <c r="A147" s="11"/>
      <c r="B147" s="93" t="s">
        <v>120</v>
      </c>
      <c r="C147" s="40">
        <v>1729</v>
      </c>
      <c r="D147" s="40">
        <v>1277</v>
      </c>
      <c r="E147" s="40">
        <v>2180</v>
      </c>
      <c r="F147" s="40">
        <f t="shared" si="14"/>
        <v>451</v>
      </c>
      <c r="G147" s="40">
        <f t="shared" si="15"/>
        <v>903</v>
      </c>
      <c r="H147" s="77">
        <f t="shared" si="13"/>
        <v>0.26084441873915565</v>
      </c>
      <c r="I147" s="140">
        <f t="shared" si="16"/>
        <v>0.70712607674236483</v>
      </c>
    </row>
    <row r="148" spans="1:9" ht="15" customHeight="1" x14ac:dyDescent="0.2">
      <c r="A148" s="11"/>
      <c r="B148" s="93" t="s">
        <v>151</v>
      </c>
      <c r="C148" s="40">
        <v>482</v>
      </c>
      <c r="D148" s="40">
        <v>284</v>
      </c>
      <c r="E148" s="40">
        <v>719</v>
      </c>
      <c r="F148" s="40">
        <f t="shared" si="14"/>
        <v>237</v>
      </c>
      <c r="G148" s="40">
        <f t="shared" si="15"/>
        <v>435</v>
      </c>
      <c r="H148" s="77">
        <f t="shared" si="13"/>
        <v>0.49170124481327804</v>
      </c>
      <c r="I148" s="140">
        <f t="shared" si="16"/>
        <v>1.5316901408450705</v>
      </c>
    </row>
    <row r="149" spans="1:9" ht="15" customHeight="1" x14ac:dyDescent="0.2">
      <c r="A149" s="11"/>
      <c r="B149" s="91" t="s">
        <v>205</v>
      </c>
      <c r="C149" s="54">
        <v>10266</v>
      </c>
      <c r="D149" s="54">
        <v>6655</v>
      </c>
      <c r="E149" s="54">
        <v>14381</v>
      </c>
      <c r="F149" s="54">
        <f t="shared" si="14"/>
        <v>4115</v>
      </c>
      <c r="G149" s="54">
        <f t="shared" si="15"/>
        <v>7726</v>
      </c>
      <c r="H149" s="72">
        <f t="shared" si="13"/>
        <v>0.40083771673485291</v>
      </c>
      <c r="I149" s="139">
        <f t="shared" si="16"/>
        <v>1.1609316303531179</v>
      </c>
    </row>
    <row r="150" spans="1:9" ht="15" customHeight="1" x14ac:dyDescent="0.2">
      <c r="B150" s="93" t="s">
        <v>225</v>
      </c>
      <c r="C150" s="40">
        <v>1</v>
      </c>
      <c r="D150" s="40">
        <v>0</v>
      </c>
      <c r="E150" s="40">
        <v>2</v>
      </c>
      <c r="F150" s="40">
        <f t="shared" si="14"/>
        <v>1</v>
      </c>
      <c r="G150" s="40">
        <f t="shared" si="15"/>
        <v>2</v>
      </c>
      <c r="H150" s="77">
        <f t="shared" si="13"/>
        <v>1</v>
      </c>
      <c r="I150" s="140"/>
    </row>
    <row r="151" spans="1:9" ht="12" x14ac:dyDescent="0.2">
      <c r="B151" s="96" t="s">
        <v>83</v>
      </c>
      <c r="C151" s="40">
        <v>89</v>
      </c>
      <c r="D151" s="40">
        <v>45</v>
      </c>
      <c r="E151" s="40">
        <v>118</v>
      </c>
      <c r="F151" s="40">
        <f t="shared" si="14"/>
        <v>29</v>
      </c>
      <c r="G151" s="40">
        <f t="shared" si="15"/>
        <v>73</v>
      </c>
      <c r="H151" s="77">
        <f t="shared" si="13"/>
        <v>0.32584269662921339</v>
      </c>
      <c r="I151" s="140">
        <f t="shared" si="16"/>
        <v>1.6222222222222222</v>
      </c>
    </row>
    <row r="152" spans="1:9" ht="15" customHeight="1" x14ac:dyDescent="0.2">
      <c r="B152" s="96" t="s">
        <v>91</v>
      </c>
      <c r="C152" s="40">
        <v>271</v>
      </c>
      <c r="D152" s="40">
        <v>212</v>
      </c>
      <c r="E152" s="40">
        <v>268</v>
      </c>
      <c r="F152" s="40">
        <f t="shared" si="14"/>
        <v>-3</v>
      </c>
      <c r="G152" s="40">
        <f t="shared" si="15"/>
        <v>56</v>
      </c>
      <c r="H152" s="77">
        <f t="shared" si="13"/>
        <v>-1.1070110701106972E-2</v>
      </c>
      <c r="I152" s="140">
        <f t="shared" si="16"/>
        <v>0.26415094339622636</v>
      </c>
    </row>
    <row r="153" spans="1:9" ht="12" x14ac:dyDescent="0.2">
      <c r="B153" s="96" t="s">
        <v>174</v>
      </c>
      <c r="C153" s="40">
        <v>4</v>
      </c>
      <c r="D153" s="40">
        <v>14</v>
      </c>
      <c r="E153" s="40">
        <v>29</v>
      </c>
      <c r="F153" s="40">
        <f t="shared" si="14"/>
        <v>25</v>
      </c>
      <c r="G153" s="40">
        <f t="shared" si="15"/>
        <v>15</v>
      </c>
      <c r="H153" s="77">
        <f t="shared" si="13"/>
        <v>6.25</v>
      </c>
      <c r="I153" s="140">
        <f t="shared" si="16"/>
        <v>1.0714285714285716</v>
      </c>
    </row>
    <row r="154" spans="1:9" ht="12" x14ac:dyDescent="0.2">
      <c r="B154" s="96" t="s">
        <v>234</v>
      </c>
      <c r="C154" s="40">
        <v>0</v>
      </c>
      <c r="D154" s="40">
        <v>0</v>
      </c>
      <c r="E154" s="40">
        <v>3</v>
      </c>
      <c r="F154" s="40">
        <f t="shared" si="14"/>
        <v>3</v>
      </c>
      <c r="G154" s="40">
        <f t="shared" si="15"/>
        <v>3</v>
      </c>
      <c r="H154" s="77"/>
      <c r="I154" s="140"/>
    </row>
    <row r="155" spans="1:9" ht="15" customHeight="1" x14ac:dyDescent="0.2">
      <c r="B155" s="96" t="s">
        <v>109</v>
      </c>
      <c r="C155" s="40">
        <v>402</v>
      </c>
      <c r="D155" s="40">
        <v>217</v>
      </c>
      <c r="E155" s="40">
        <v>469</v>
      </c>
      <c r="F155" s="40">
        <f t="shared" si="14"/>
        <v>67</v>
      </c>
      <c r="G155" s="40">
        <f t="shared" si="15"/>
        <v>252</v>
      </c>
      <c r="H155" s="77">
        <f t="shared" si="13"/>
        <v>0.16666666666666674</v>
      </c>
      <c r="I155" s="140">
        <f t="shared" si="16"/>
        <v>1.161290322580645</v>
      </c>
    </row>
    <row r="156" spans="1:9" ht="15" customHeight="1" x14ac:dyDescent="0.2">
      <c r="B156" s="96" t="s">
        <v>113</v>
      </c>
      <c r="C156" s="40">
        <v>49</v>
      </c>
      <c r="D156" s="40">
        <v>68</v>
      </c>
      <c r="E156" s="40">
        <v>127</v>
      </c>
      <c r="F156" s="40">
        <f t="shared" si="14"/>
        <v>78</v>
      </c>
      <c r="G156" s="40">
        <f t="shared" si="15"/>
        <v>59</v>
      </c>
      <c r="H156" s="77">
        <f t="shared" si="13"/>
        <v>1.5918367346938775</v>
      </c>
      <c r="I156" s="140">
        <f t="shared" si="16"/>
        <v>0.86764705882352944</v>
      </c>
    </row>
    <row r="157" spans="1:9" ht="15" customHeight="1" x14ac:dyDescent="0.2">
      <c r="B157" s="96" t="s">
        <v>136</v>
      </c>
      <c r="C157" s="40">
        <v>123</v>
      </c>
      <c r="D157" s="40">
        <v>47</v>
      </c>
      <c r="E157" s="40">
        <v>149</v>
      </c>
      <c r="F157" s="40">
        <f t="shared" si="14"/>
        <v>26</v>
      </c>
      <c r="G157" s="40">
        <f t="shared" si="15"/>
        <v>102</v>
      </c>
      <c r="H157" s="77">
        <f t="shared" si="13"/>
        <v>0.21138211382113825</v>
      </c>
      <c r="I157" s="140">
        <f t="shared" si="16"/>
        <v>2.1702127659574466</v>
      </c>
    </row>
    <row r="158" spans="1:9" s="21" customFormat="1" ht="15" customHeight="1" x14ac:dyDescent="0.2">
      <c r="B158" s="96" t="s">
        <v>142</v>
      </c>
      <c r="C158" s="40">
        <v>781</v>
      </c>
      <c r="D158" s="40">
        <v>575</v>
      </c>
      <c r="E158" s="40">
        <v>3570</v>
      </c>
      <c r="F158" s="40">
        <f t="shared" si="14"/>
        <v>2789</v>
      </c>
      <c r="G158" s="40">
        <f t="shared" si="15"/>
        <v>2995</v>
      </c>
      <c r="H158" s="77">
        <f t="shared" si="13"/>
        <v>3.5710627400768242</v>
      </c>
      <c r="I158" s="140">
        <f t="shared" si="16"/>
        <v>5.2086956521739127</v>
      </c>
    </row>
    <row r="159" spans="1:9" ht="15" customHeight="1" x14ac:dyDescent="0.2">
      <c r="B159" s="96" t="s">
        <v>149</v>
      </c>
      <c r="C159" s="40">
        <v>8546</v>
      </c>
      <c r="D159" s="40">
        <v>5477</v>
      </c>
      <c r="E159" s="40">
        <v>9646</v>
      </c>
      <c r="F159" s="40">
        <f t="shared" si="14"/>
        <v>1100</v>
      </c>
      <c r="G159" s="40">
        <f t="shared" si="15"/>
        <v>4169</v>
      </c>
      <c r="H159" s="77">
        <f t="shared" si="13"/>
        <v>0.12871518839223017</v>
      </c>
      <c r="I159" s="140">
        <f t="shared" si="16"/>
        <v>0.76118312945042899</v>
      </c>
    </row>
    <row r="160" spans="1:9" ht="15" customHeight="1" x14ac:dyDescent="0.2">
      <c r="B160" s="97" t="s">
        <v>216</v>
      </c>
      <c r="C160" s="57">
        <v>17047</v>
      </c>
      <c r="D160" s="57">
        <v>24196</v>
      </c>
      <c r="E160" s="55">
        <v>20808</v>
      </c>
      <c r="F160" s="55">
        <f t="shared" si="14"/>
        <v>3761</v>
      </c>
      <c r="G160" s="55">
        <f t="shared" si="15"/>
        <v>-3388</v>
      </c>
      <c r="H160" s="60">
        <f t="shared" si="13"/>
        <v>0.22062532997008266</v>
      </c>
      <c r="I160" s="141">
        <f t="shared" si="16"/>
        <v>-0.14002314432137541</v>
      </c>
    </row>
    <row r="161" spans="2:9" ht="15" customHeight="1" x14ac:dyDescent="0.2">
      <c r="B161" s="93" t="s">
        <v>66</v>
      </c>
      <c r="C161" s="40">
        <v>2316</v>
      </c>
      <c r="D161" s="40">
        <v>1903</v>
      </c>
      <c r="E161" s="40">
        <v>2775</v>
      </c>
      <c r="F161" s="40">
        <f t="shared" si="14"/>
        <v>459</v>
      </c>
      <c r="G161" s="40">
        <f t="shared" si="15"/>
        <v>872</v>
      </c>
      <c r="H161" s="77">
        <f t="shared" si="13"/>
        <v>0.19818652849740936</v>
      </c>
      <c r="I161" s="140">
        <f t="shared" si="16"/>
        <v>0.45822385706778768</v>
      </c>
    </row>
    <row r="162" spans="2:9" ht="15" customHeight="1" x14ac:dyDescent="0.2">
      <c r="B162" s="93" t="s">
        <v>70</v>
      </c>
      <c r="C162" s="40">
        <v>874</v>
      </c>
      <c r="D162" s="40">
        <v>441</v>
      </c>
      <c r="E162" s="40">
        <v>404</v>
      </c>
      <c r="F162" s="40">
        <f t="shared" si="14"/>
        <v>-470</v>
      </c>
      <c r="G162" s="40">
        <f t="shared" si="15"/>
        <v>-37</v>
      </c>
      <c r="H162" s="77">
        <f t="shared" si="13"/>
        <v>-0.53775743707093815</v>
      </c>
      <c r="I162" s="140">
        <f t="shared" si="16"/>
        <v>-8.3900226757369634E-2</v>
      </c>
    </row>
    <row r="163" spans="2:9" ht="15" customHeight="1" x14ac:dyDescent="0.2">
      <c r="B163" s="99" t="s">
        <v>77</v>
      </c>
      <c r="C163" s="40">
        <v>1677</v>
      </c>
      <c r="D163" s="40">
        <v>1566</v>
      </c>
      <c r="E163" s="40">
        <v>2129</v>
      </c>
      <c r="F163" s="40">
        <f t="shared" si="14"/>
        <v>452</v>
      </c>
      <c r="G163" s="40">
        <f t="shared" si="15"/>
        <v>563</v>
      </c>
      <c r="H163" s="77">
        <f t="shared" si="13"/>
        <v>0.2695289206917113</v>
      </c>
      <c r="I163" s="140">
        <f t="shared" si="16"/>
        <v>0.35951468710089407</v>
      </c>
    </row>
    <row r="164" spans="2:9" ht="15" customHeight="1" x14ac:dyDescent="0.2">
      <c r="B164" s="100" t="s">
        <v>80</v>
      </c>
      <c r="C164" s="40">
        <v>392</v>
      </c>
      <c r="D164" s="40">
        <v>226</v>
      </c>
      <c r="E164" s="40">
        <v>337</v>
      </c>
      <c r="F164" s="40">
        <f t="shared" si="14"/>
        <v>-55</v>
      </c>
      <c r="G164" s="40">
        <f t="shared" si="15"/>
        <v>111</v>
      </c>
      <c r="H164" s="77">
        <f t="shared" si="13"/>
        <v>-0.14030612244897955</v>
      </c>
      <c r="I164" s="140">
        <f t="shared" si="16"/>
        <v>0.49115044247787609</v>
      </c>
    </row>
    <row r="165" spans="2:9" ht="15" customHeight="1" x14ac:dyDescent="0.2">
      <c r="B165" s="100" t="s">
        <v>89</v>
      </c>
      <c r="C165" s="40">
        <v>245</v>
      </c>
      <c r="D165" s="40">
        <v>490</v>
      </c>
      <c r="E165" s="40">
        <v>412</v>
      </c>
      <c r="F165" s="40">
        <f t="shared" si="14"/>
        <v>167</v>
      </c>
      <c r="G165" s="40">
        <f t="shared" si="15"/>
        <v>-78</v>
      </c>
      <c r="H165" s="77">
        <f t="shared" si="13"/>
        <v>0.68163265306122445</v>
      </c>
      <c r="I165" s="140">
        <f t="shared" si="16"/>
        <v>-0.15918367346938778</v>
      </c>
    </row>
    <row r="166" spans="2:9" ht="15" customHeight="1" x14ac:dyDescent="0.2">
      <c r="B166" s="100" t="s">
        <v>92</v>
      </c>
      <c r="C166" s="40">
        <v>1518</v>
      </c>
      <c r="D166" s="40">
        <v>2485</v>
      </c>
      <c r="E166" s="40">
        <v>2896</v>
      </c>
      <c r="F166" s="40">
        <f t="shared" si="14"/>
        <v>1378</v>
      </c>
      <c r="G166" s="40">
        <f t="shared" si="15"/>
        <v>411</v>
      </c>
      <c r="H166" s="77">
        <f t="shared" ref="H166:H228" si="17">E166/C166-1</f>
        <v>0.90777338603425561</v>
      </c>
      <c r="I166" s="140">
        <f t="shared" si="16"/>
        <v>0.1653923541247484</v>
      </c>
    </row>
    <row r="167" spans="2:9" ht="12" x14ac:dyDescent="0.2">
      <c r="B167" s="92" t="s">
        <v>97</v>
      </c>
      <c r="C167" s="40">
        <v>548</v>
      </c>
      <c r="D167" s="40">
        <v>270</v>
      </c>
      <c r="E167" s="40">
        <v>248</v>
      </c>
      <c r="F167" s="40">
        <f t="shared" si="14"/>
        <v>-300</v>
      </c>
      <c r="G167" s="40">
        <f t="shared" si="15"/>
        <v>-22</v>
      </c>
      <c r="H167" s="77">
        <f t="shared" si="17"/>
        <v>-0.54744525547445255</v>
      </c>
      <c r="I167" s="140">
        <f t="shared" si="16"/>
        <v>-8.1481481481481488E-2</v>
      </c>
    </row>
    <row r="168" spans="2:9" ht="15" customHeight="1" x14ac:dyDescent="0.2">
      <c r="B168" s="92" t="s">
        <v>105</v>
      </c>
      <c r="C168" s="40">
        <v>1258</v>
      </c>
      <c r="D168" s="40">
        <v>1653</v>
      </c>
      <c r="E168" s="40">
        <v>1574</v>
      </c>
      <c r="F168" s="40">
        <f t="shared" si="14"/>
        <v>316</v>
      </c>
      <c r="G168" s="40">
        <f t="shared" si="15"/>
        <v>-79</v>
      </c>
      <c r="H168" s="77">
        <f t="shared" si="17"/>
        <v>0.25119236883942775</v>
      </c>
      <c r="I168" s="140">
        <f t="shared" si="16"/>
        <v>-4.7791893526920703E-2</v>
      </c>
    </row>
    <row r="169" spans="2:9" ht="15" customHeight="1" x14ac:dyDescent="0.2">
      <c r="B169" s="92" t="s">
        <v>160</v>
      </c>
      <c r="C169" s="40">
        <v>14</v>
      </c>
      <c r="D169" s="40">
        <v>12</v>
      </c>
      <c r="E169" s="40">
        <v>20</v>
      </c>
      <c r="F169" s="40">
        <f t="shared" si="14"/>
        <v>6</v>
      </c>
      <c r="G169" s="40">
        <f t="shared" si="15"/>
        <v>8</v>
      </c>
      <c r="H169" s="77">
        <f t="shared" si="17"/>
        <v>0.4285714285714286</v>
      </c>
      <c r="I169" s="140">
        <f t="shared" si="16"/>
        <v>0.66666666666666674</v>
      </c>
    </row>
    <row r="170" spans="2:9" ht="15" customHeight="1" x14ac:dyDescent="0.2">
      <c r="B170" s="92" t="s">
        <v>119</v>
      </c>
      <c r="C170" s="40">
        <v>510</v>
      </c>
      <c r="D170" s="40">
        <v>262</v>
      </c>
      <c r="E170" s="40">
        <v>259</v>
      </c>
      <c r="F170" s="40">
        <f t="shared" si="14"/>
        <v>-251</v>
      </c>
      <c r="G170" s="40">
        <f t="shared" si="15"/>
        <v>-3</v>
      </c>
      <c r="H170" s="77">
        <f t="shared" si="17"/>
        <v>-0.49215686274509807</v>
      </c>
      <c r="I170" s="140">
        <f t="shared" si="16"/>
        <v>-1.1450381679389277E-2</v>
      </c>
    </row>
    <row r="171" spans="2:9" ht="15" customHeight="1" x14ac:dyDescent="0.2">
      <c r="B171" s="93" t="s">
        <v>121</v>
      </c>
      <c r="C171" s="40">
        <v>96</v>
      </c>
      <c r="D171" s="40">
        <v>270</v>
      </c>
      <c r="E171" s="40">
        <v>272</v>
      </c>
      <c r="F171" s="40">
        <f t="shared" si="14"/>
        <v>176</v>
      </c>
      <c r="G171" s="40">
        <f t="shared" si="15"/>
        <v>2</v>
      </c>
      <c r="H171" s="77">
        <f t="shared" si="17"/>
        <v>1.8333333333333335</v>
      </c>
      <c r="I171" s="140">
        <f t="shared" si="16"/>
        <v>7.4074074074073071E-3</v>
      </c>
    </row>
    <row r="172" spans="2:9" ht="12" x14ac:dyDescent="0.2">
      <c r="B172" s="92" t="s">
        <v>129</v>
      </c>
      <c r="C172" s="40">
        <v>4493</v>
      </c>
      <c r="D172" s="40">
        <v>10527</v>
      </c>
      <c r="E172" s="40">
        <v>4649</v>
      </c>
      <c r="F172" s="40">
        <f t="shared" si="14"/>
        <v>156</v>
      </c>
      <c r="G172" s="40">
        <f t="shared" si="15"/>
        <v>-5878</v>
      </c>
      <c r="H172" s="77">
        <f t="shared" si="17"/>
        <v>3.4720676608057E-2</v>
      </c>
      <c r="I172" s="140">
        <f t="shared" si="16"/>
        <v>-0.55837370570912892</v>
      </c>
    </row>
    <row r="173" spans="2:9" ht="15" customHeight="1" x14ac:dyDescent="0.2">
      <c r="B173" s="93" t="s">
        <v>137</v>
      </c>
      <c r="C173" s="40">
        <v>188</v>
      </c>
      <c r="D173" s="40">
        <v>628</v>
      </c>
      <c r="E173" s="40">
        <v>913</v>
      </c>
      <c r="F173" s="40">
        <f t="shared" si="14"/>
        <v>725</v>
      </c>
      <c r="G173" s="40">
        <f t="shared" si="15"/>
        <v>285</v>
      </c>
      <c r="H173" s="77">
        <f t="shared" si="17"/>
        <v>3.8563829787234045</v>
      </c>
      <c r="I173" s="140">
        <f t="shared" si="16"/>
        <v>0.45382165605095537</v>
      </c>
    </row>
    <row r="174" spans="2:9" ht="15" customHeight="1" x14ac:dyDescent="0.2">
      <c r="B174" s="92" t="s">
        <v>150</v>
      </c>
      <c r="C174" s="40">
        <v>2918</v>
      </c>
      <c r="D174" s="40">
        <v>3463</v>
      </c>
      <c r="E174" s="40">
        <v>3920</v>
      </c>
      <c r="F174" s="40">
        <f t="shared" si="14"/>
        <v>1002</v>
      </c>
      <c r="G174" s="40">
        <f t="shared" si="15"/>
        <v>457</v>
      </c>
      <c r="H174" s="77">
        <f t="shared" si="17"/>
        <v>0.34338588074023302</v>
      </c>
      <c r="I174" s="140">
        <f t="shared" si="16"/>
        <v>0.13196650303205315</v>
      </c>
    </row>
    <row r="175" spans="2:9" ht="15" customHeight="1" x14ac:dyDescent="0.2">
      <c r="B175" s="97" t="s">
        <v>207</v>
      </c>
      <c r="C175" s="55">
        <v>1971</v>
      </c>
      <c r="D175" s="55">
        <v>2341</v>
      </c>
      <c r="E175" s="55">
        <v>2981</v>
      </c>
      <c r="F175" s="55">
        <f t="shared" si="14"/>
        <v>1010</v>
      </c>
      <c r="G175" s="55">
        <f t="shared" si="15"/>
        <v>640</v>
      </c>
      <c r="H175" s="60">
        <f t="shared" si="17"/>
        <v>0.5124302384576358</v>
      </c>
      <c r="I175" s="141">
        <f t="shared" si="16"/>
        <v>0.27338744126441683</v>
      </c>
    </row>
    <row r="176" spans="2:9" ht="15" customHeight="1" x14ac:dyDescent="0.2">
      <c r="B176" s="91" t="s">
        <v>208</v>
      </c>
      <c r="C176" s="53">
        <v>416</v>
      </c>
      <c r="D176" s="53">
        <v>369</v>
      </c>
      <c r="E176" s="54">
        <v>510</v>
      </c>
      <c r="F176" s="54">
        <f t="shared" si="14"/>
        <v>94</v>
      </c>
      <c r="G176" s="54">
        <f t="shared" si="15"/>
        <v>141</v>
      </c>
      <c r="H176" s="72">
        <f t="shared" si="17"/>
        <v>0.22596153846153855</v>
      </c>
      <c r="I176" s="139">
        <f t="shared" si="16"/>
        <v>0.38211382113821135</v>
      </c>
    </row>
    <row r="177" spans="2:9" s="9" customFormat="1" ht="15" customHeight="1" x14ac:dyDescent="0.2">
      <c r="B177" s="96" t="s">
        <v>171</v>
      </c>
      <c r="C177" s="40">
        <v>2</v>
      </c>
      <c r="D177" s="40">
        <v>0</v>
      </c>
      <c r="E177" s="40">
        <v>0</v>
      </c>
      <c r="F177" s="40">
        <f t="shared" si="14"/>
        <v>-2</v>
      </c>
      <c r="G177" s="40">
        <f t="shared" si="15"/>
        <v>0</v>
      </c>
      <c r="H177" s="77">
        <f t="shared" si="17"/>
        <v>-1</v>
      </c>
      <c r="I177" s="140"/>
    </row>
    <row r="178" spans="2:9" ht="15" customHeight="1" x14ac:dyDescent="0.2">
      <c r="B178" s="96" t="s">
        <v>78</v>
      </c>
      <c r="C178" s="40">
        <v>38</v>
      </c>
      <c r="D178" s="40">
        <v>43</v>
      </c>
      <c r="E178" s="40">
        <v>66</v>
      </c>
      <c r="F178" s="40">
        <f t="shared" si="14"/>
        <v>28</v>
      </c>
      <c r="G178" s="40">
        <f t="shared" si="15"/>
        <v>23</v>
      </c>
      <c r="H178" s="77">
        <f t="shared" si="17"/>
        <v>0.73684210526315796</v>
      </c>
      <c r="I178" s="140">
        <f t="shared" si="16"/>
        <v>0.53488372093023262</v>
      </c>
    </row>
    <row r="179" spans="2:9" ht="15" customHeight="1" x14ac:dyDescent="0.2">
      <c r="B179" s="96" t="s">
        <v>164</v>
      </c>
      <c r="C179" s="40">
        <v>26</v>
      </c>
      <c r="D179" s="40">
        <v>44</v>
      </c>
      <c r="E179" s="40">
        <v>35</v>
      </c>
      <c r="F179" s="40">
        <f t="shared" si="14"/>
        <v>9</v>
      </c>
      <c r="G179" s="40">
        <f t="shared" si="15"/>
        <v>-9</v>
      </c>
      <c r="H179" s="77">
        <f t="shared" si="17"/>
        <v>0.34615384615384626</v>
      </c>
      <c r="I179" s="140">
        <f t="shared" si="16"/>
        <v>-0.20454545454545459</v>
      </c>
    </row>
    <row r="180" spans="2:9" ht="15" customHeight="1" x14ac:dyDescent="0.2">
      <c r="B180" s="96" t="s">
        <v>85</v>
      </c>
      <c r="C180" s="40">
        <v>0</v>
      </c>
      <c r="D180" s="40">
        <v>1</v>
      </c>
      <c r="E180" s="40">
        <v>9</v>
      </c>
      <c r="F180" s="40">
        <f t="shared" si="14"/>
        <v>9</v>
      </c>
      <c r="G180" s="40">
        <f t="shared" si="15"/>
        <v>8</v>
      </c>
      <c r="H180" s="77"/>
      <c r="I180" s="140">
        <f t="shared" si="16"/>
        <v>8</v>
      </c>
    </row>
    <row r="181" spans="2:9" ht="15" customHeight="1" x14ac:dyDescent="0.2">
      <c r="B181" s="96" t="s">
        <v>86</v>
      </c>
      <c r="C181" s="40">
        <v>20</v>
      </c>
      <c r="D181" s="40">
        <v>28</v>
      </c>
      <c r="E181" s="40">
        <v>34</v>
      </c>
      <c r="F181" s="40">
        <f t="shared" si="14"/>
        <v>14</v>
      </c>
      <c r="G181" s="40">
        <f t="shared" si="15"/>
        <v>6</v>
      </c>
      <c r="H181" s="77">
        <f t="shared" si="17"/>
        <v>0.7</v>
      </c>
      <c r="I181" s="140">
        <f t="shared" si="16"/>
        <v>0.21428571428571419</v>
      </c>
    </row>
    <row r="182" spans="2:9" ht="15" customHeight="1" x14ac:dyDescent="0.2">
      <c r="B182" s="96" t="s">
        <v>98</v>
      </c>
      <c r="C182" s="40">
        <v>62</v>
      </c>
      <c r="D182" s="40">
        <v>80</v>
      </c>
      <c r="E182" s="40">
        <v>97</v>
      </c>
      <c r="F182" s="40">
        <f t="shared" si="14"/>
        <v>35</v>
      </c>
      <c r="G182" s="40">
        <f t="shared" si="15"/>
        <v>17</v>
      </c>
      <c r="H182" s="77">
        <f t="shared" si="17"/>
        <v>0.56451612903225801</v>
      </c>
      <c r="I182" s="140">
        <f t="shared" si="16"/>
        <v>0.21249999999999991</v>
      </c>
    </row>
    <row r="183" spans="2:9" ht="15" customHeight="1" x14ac:dyDescent="0.2">
      <c r="B183" s="96" t="s">
        <v>191</v>
      </c>
      <c r="C183" s="40">
        <v>153</v>
      </c>
      <c r="D183" s="40">
        <v>58</v>
      </c>
      <c r="E183" s="40">
        <v>117</v>
      </c>
      <c r="F183" s="40">
        <f t="shared" si="14"/>
        <v>-36</v>
      </c>
      <c r="G183" s="40">
        <f t="shared" si="15"/>
        <v>59</v>
      </c>
      <c r="H183" s="77">
        <f t="shared" si="17"/>
        <v>-0.23529411764705888</v>
      </c>
      <c r="I183" s="140">
        <f t="shared" si="16"/>
        <v>1.0172413793103448</v>
      </c>
    </row>
    <row r="184" spans="2:9" ht="15" customHeight="1" x14ac:dyDescent="0.2">
      <c r="B184" s="96" t="s">
        <v>107</v>
      </c>
      <c r="C184" s="40">
        <v>6</v>
      </c>
      <c r="D184" s="40">
        <v>0</v>
      </c>
      <c r="E184" s="40">
        <v>3</v>
      </c>
      <c r="F184" s="40">
        <f t="shared" si="14"/>
        <v>-3</v>
      </c>
      <c r="G184" s="40">
        <f t="shared" si="15"/>
        <v>3</v>
      </c>
      <c r="H184" s="77">
        <f t="shared" si="17"/>
        <v>-0.5</v>
      </c>
      <c r="I184" s="140"/>
    </row>
    <row r="185" spans="2:9" ht="15" customHeight="1" x14ac:dyDescent="0.2">
      <c r="B185" s="96" t="s">
        <v>108</v>
      </c>
      <c r="C185" s="40">
        <v>35</v>
      </c>
      <c r="D185" s="40">
        <v>12</v>
      </c>
      <c r="E185" s="40">
        <v>35</v>
      </c>
      <c r="F185" s="40">
        <f t="shared" si="14"/>
        <v>0</v>
      </c>
      <c r="G185" s="40">
        <f t="shared" si="15"/>
        <v>23</v>
      </c>
      <c r="H185" s="77">
        <f t="shared" si="17"/>
        <v>0</v>
      </c>
      <c r="I185" s="140">
        <f t="shared" si="16"/>
        <v>1.9166666666666665</v>
      </c>
    </row>
    <row r="186" spans="2:9" s="21" customFormat="1" ht="15" customHeight="1" x14ac:dyDescent="0.2">
      <c r="B186" s="96" t="s">
        <v>244</v>
      </c>
      <c r="C186" s="40">
        <v>0</v>
      </c>
      <c r="D186" s="40">
        <v>0</v>
      </c>
      <c r="E186" s="40">
        <v>0</v>
      </c>
      <c r="F186" s="40">
        <f t="shared" si="14"/>
        <v>0</v>
      </c>
      <c r="G186" s="40">
        <f t="shared" si="15"/>
        <v>0</v>
      </c>
      <c r="H186" s="77"/>
      <c r="I186" s="140"/>
    </row>
    <row r="187" spans="2:9" ht="15" customHeight="1" x14ac:dyDescent="0.2">
      <c r="B187" s="96" t="s">
        <v>185</v>
      </c>
      <c r="C187" s="40">
        <v>4</v>
      </c>
      <c r="D187" s="40">
        <v>2</v>
      </c>
      <c r="E187" s="40">
        <v>1</v>
      </c>
      <c r="F187" s="40">
        <f t="shared" si="14"/>
        <v>-3</v>
      </c>
      <c r="G187" s="40">
        <f t="shared" si="15"/>
        <v>-1</v>
      </c>
      <c r="H187" s="77">
        <f t="shared" si="17"/>
        <v>-0.75</v>
      </c>
      <c r="I187" s="140">
        <f t="shared" si="16"/>
        <v>-0.5</v>
      </c>
    </row>
    <row r="188" spans="2:9" ht="12.75" customHeight="1" x14ac:dyDescent="0.2">
      <c r="B188" s="96" t="s">
        <v>114</v>
      </c>
      <c r="C188" s="40">
        <v>2</v>
      </c>
      <c r="D188" s="40">
        <v>0</v>
      </c>
      <c r="E188" s="40">
        <v>7</v>
      </c>
      <c r="F188" s="40">
        <f t="shared" si="14"/>
        <v>5</v>
      </c>
      <c r="G188" s="40">
        <f t="shared" si="15"/>
        <v>7</v>
      </c>
      <c r="H188" s="77">
        <f t="shared" si="17"/>
        <v>2.5</v>
      </c>
      <c r="I188" s="140"/>
    </row>
    <row r="189" spans="2:9" ht="12" x14ac:dyDescent="0.2">
      <c r="B189" s="96" t="s">
        <v>177</v>
      </c>
      <c r="C189" s="40">
        <v>0</v>
      </c>
      <c r="D189" s="40">
        <v>0</v>
      </c>
      <c r="E189" s="40">
        <v>0</v>
      </c>
      <c r="F189" s="40">
        <f t="shared" si="14"/>
        <v>0</v>
      </c>
      <c r="G189" s="40">
        <f t="shared" si="15"/>
        <v>0</v>
      </c>
      <c r="H189" s="77"/>
      <c r="I189" s="140"/>
    </row>
    <row r="190" spans="2:9" ht="15" customHeight="1" x14ac:dyDescent="0.2">
      <c r="B190" s="96" t="s">
        <v>126</v>
      </c>
      <c r="C190" s="40">
        <v>1</v>
      </c>
      <c r="D190" s="40">
        <v>4</v>
      </c>
      <c r="E190" s="40">
        <v>7</v>
      </c>
      <c r="F190" s="40">
        <f t="shared" si="14"/>
        <v>6</v>
      </c>
      <c r="G190" s="40">
        <f t="shared" si="15"/>
        <v>3</v>
      </c>
      <c r="H190" s="77">
        <f t="shared" si="17"/>
        <v>6</v>
      </c>
      <c r="I190" s="140">
        <f t="shared" si="16"/>
        <v>0.75</v>
      </c>
    </row>
    <row r="191" spans="2:9" ht="15" customHeight="1" x14ac:dyDescent="0.2">
      <c r="B191" s="96" t="s">
        <v>131</v>
      </c>
      <c r="C191" s="40">
        <v>2</v>
      </c>
      <c r="D191" s="40">
        <v>8</v>
      </c>
      <c r="E191" s="40">
        <v>0</v>
      </c>
      <c r="F191" s="40">
        <f t="shared" si="14"/>
        <v>-2</v>
      </c>
      <c r="G191" s="40">
        <f t="shared" si="15"/>
        <v>-8</v>
      </c>
      <c r="H191" s="77">
        <f t="shared" si="17"/>
        <v>-1</v>
      </c>
      <c r="I191" s="140">
        <f t="shared" si="16"/>
        <v>-1</v>
      </c>
    </row>
    <row r="192" spans="2:9" ht="15" customHeight="1" x14ac:dyDescent="0.2">
      <c r="B192" s="96" t="s">
        <v>138</v>
      </c>
      <c r="C192" s="40">
        <v>35</v>
      </c>
      <c r="D192" s="40">
        <v>53</v>
      </c>
      <c r="E192" s="40">
        <v>52</v>
      </c>
      <c r="F192" s="40">
        <f t="shared" si="14"/>
        <v>17</v>
      </c>
      <c r="G192" s="40">
        <f t="shared" si="15"/>
        <v>-1</v>
      </c>
      <c r="H192" s="77">
        <f t="shared" si="17"/>
        <v>0.48571428571428577</v>
      </c>
      <c r="I192" s="140">
        <f t="shared" si="16"/>
        <v>-1.8867924528301883E-2</v>
      </c>
    </row>
    <row r="193" spans="1:9" ht="12" x14ac:dyDescent="0.2">
      <c r="B193" s="96" t="s">
        <v>180</v>
      </c>
      <c r="C193" s="40">
        <v>14</v>
      </c>
      <c r="D193" s="40">
        <v>12</v>
      </c>
      <c r="E193" s="40">
        <v>18</v>
      </c>
      <c r="F193" s="40">
        <f t="shared" si="14"/>
        <v>4</v>
      </c>
      <c r="G193" s="40">
        <f t="shared" si="15"/>
        <v>6</v>
      </c>
      <c r="H193" s="77">
        <f t="shared" si="17"/>
        <v>0.28571428571428581</v>
      </c>
      <c r="I193" s="140">
        <f t="shared" si="16"/>
        <v>0.5</v>
      </c>
    </row>
    <row r="194" spans="1:9" ht="15" customHeight="1" x14ac:dyDescent="0.2">
      <c r="B194" s="96" t="s">
        <v>147</v>
      </c>
      <c r="C194" s="40">
        <v>16</v>
      </c>
      <c r="D194" s="40">
        <v>23</v>
      </c>
      <c r="E194" s="40">
        <v>23</v>
      </c>
      <c r="F194" s="40">
        <f t="shared" si="14"/>
        <v>7</v>
      </c>
      <c r="G194" s="40">
        <f t="shared" si="15"/>
        <v>0</v>
      </c>
      <c r="H194" s="77">
        <f t="shared" si="17"/>
        <v>0.4375</v>
      </c>
      <c r="I194" s="140">
        <f t="shared" si="16"/>
        <v>0</v>
      </c>
    </row>
    <row r="195" spans="1:9" ht="15" customHeight="1" x14ac:dyDescent="0.2">
      <c r="B195" s="96" t="s">
        <v>183</v>
      </c>
      <c r="C195" s="40">
        <v>0</v>
      </c>
      <c r="D195" s="40">
        <v>1</v>
      </c>
      <c r="E195" s="40">
        <v>6</v>
      </c>
      <c r="F195" s="40">
        <f t="shared" si="14"/>
        <v>6</v>
      </c>
      <c r="G195" s="40">
        <f t="shared" si="15"/>
        <v>5</v>
      </c>
      <c r="H195" s="77"/>
      <c r="I195" s="140">
        <f t="shared" si="16"/>
        <v>5</v>
      </c>
    </row>
    <row r="196" spans="1:9" ht="15" customHeight="1" x14ac:dyDescent="0.2">
      <c r="A196" s="11"/>
      <c r="B196" s="91" t="s">
        <v>209</v>
      </c>
      <c r="C196" s="58">
        <v>215</v>
      </c>
      <c r="D196" s="58">
        <v>455</v>
      </c>
      <c r="E196" s="54">
        <v>286</v>
      </c>
      <c r="F196" s="54">
        <f t="shared" si="14"/>
        <v>71</v>
      </c>
      <c r="G196" s="54">
        <f t="shared" si="15"/>
        <v>-169</v>
      </c>
      <c r="H196" s="72">
        <f t="shared" si="17"/>
        <v>0.33023255813953489</v>
      </c>
      <c r="I196" s="139">
        <f t="shared" si="16"/>
        <v>-0.37142857142857144</v>
      </c>
    </row>
    <row r="197" spans="1:9" ht="15" customHeight="1" x14ac:dyDescent="0.2">
      <c r="A197" s="11"/>
      <c r="B197" s="93" t="s">
        <v>169</v>
      </c>
      <c r="C197" s="40">
        <v>0</v>
      </c>
      <c r="D197" s="40">
        <v>2</v>
      </c>
      <c r="E197" s="40">
        <v>1</v>
      </c>
      <c r="F197" s="40">
        <f t="shared" si="14"/>
        <v>1</v>
      </c>
      <c r="G197" s="40">
        <f t="shared" si="15"/>
        <v>-1</v>
      </c>
      <c r="H197" s="77"/>
      <c r="I197" s="140">
        <f t="shared" si="16"/>
        <v>-0.5</v>
      </c>
    </row>
    <row r="198" spans="1:9" ht="15" customHeight="1" x14ac:dyDescent="0.2">
      <c r="A198" s="11"/>
      <c r="B198" s="95" t="s">
        <v>186</v>
      </c>
      <c r="C198" s="40">
        <v>1</v>
      </c>
      <c r="D198" s="40">
        <v>0</v>
      </c>
      <c r="E198" s="40">
        <v>3</v>
      </c>
      <c r="F198" s="40">
        <f t="shared" si="14"/>
        <v>2</v>
      </c>
      <c r="G198" s="40">
        <f t="shared" si="15"/>
        <v>3</v>
      </c>
      <c r="H198" s="77">
        <f t="shared" si="17"/>
        <v>2</v>
      </c>
      <c r="I198" s="140"/>
    </row>
    <row r="199" spans="1:9" ht="15" customHeight="1" x14ac:dyDescent="0.2">
      <c r="A199" s="11"/>
      <c r="B199" s="96" t="s">
        <v>173</v>
      </c>
      <c r="C199" s="40">
        <v>2</v>
      </c>
      <c r="D199" s="40">
        <v>1</v>
      </c>
      <c r="E199" s="40">
        <v>3</v>
      </c>
      <c r="F199" s="40">
        <f t="shared" ref="F199:F235" si="18">E199-C199</f>
        <v>1</v>
      </c>
      <c r="G199" s="40">
        <f t="shared" ref="G199:G235" si="19">E199-D199</f>
        <v>2</v>
      </c>
      <c r="H199" s="77">
        <f t="shared" si="17"/>
        <v>0.5</v>
      </c>
      <c r="I199" s="140">
        <f t="shared" si="16"/>
        <v>2</v>
      </c>
    </row>
    <row r="200" spans="1:9" ht="15" customHeight="1" x14ac:dyDescent="0.2">
      <c r="A200" s="11"/>
      <c r="B200" s="96" t="s">
        <v>73</v>
      </c>
      <c r="C200" s="40">
        <v>17</v>
      </c>
      <c r="D200" s="40">
        <v>27</v>
      </c>
      <c r="E200" s="40">
        <v>34</v>
      </c>
      <c r="F200" s="40">
        <f t="shared" si="18"/>
        <v>17</v>
      </c>
      <c r="G200" s="40">
        <f t="shared" si="19"/>
        <v>7</v>
      </c>
      <c r="H200" s="77">
        <f t="shared" si="17"/>
        <v>1</v>
      </c>
      <c r="I200" s="140">
        <f t="shared" si="16"/>
        <v>0.2592592592592593</v>
      </c>
    </row>
    <row r="201" spans="1:9" ht="15" customHeight="1" x14ac:dyDescent="0.2">
      <c r="A201" s="11"/>
      <c r="B201" s="96" t="s">
        <v>74</v>
      </c>
      <c r="C201" s="40">
        <v>1</v>
      </c>
      <c r="D201" s="40">
        <v>4</v>
      </c>
      <c r="E201" s="40">
        <v>2</v>
      </c>
      <c r="F201" s="40">
        <f t="shared" si="18"/>
        <v>1</v>
      </c>
      <c r="G201" s="40">
        <f t="shared" si="19"/>
        <v>-2</v>
      </c>
      <c r="H201" s="77">
        <f t="shared" si="17"/>
        <v>1</v>
      </c>
      <c r="I201" s="140">
        <f t="shared" ref="I201:I235" si="20">E201/D201-1</f>
        <v>-0.5</v>
      </c>
    </row>
    <row r="202" spans="1:9" ht="15" customHeight="1" x14ac:dyDescent="0.2">
      <c r="A202" s="11"/>
      <c r="B202" s="96" t="s">
        <v>159</v>
      </c>
      <c r="C202" s="40">
        <v>0</v>
      </c>
      <c r="D202" s="40">
        <v>1</v>
      </c>
      <c r="E202" s="40">
        <v>1</v>
      </c>
      <c r="F202" s="40">
        <f t="shared" si="18"/>
        <v>1</v>
      </c>
      <c r="G202" s="40">
        <f t="shared" si="19"/>
        <v>0</v>
      </c>
      <c r="H202" s="77"/>
      <c r="I202" s="140">
        <f t="shared" si="20"/>
        <v>0</v>
      </c>
    </row>
    <row r="203" spans="1:9" ht="15" customHeight="1" x14ac:dyDescent="0.2">
      <c r="A203" s="11"/>
      <c r="B203" s="96" t="s">
        <v>94</v>
      </c>
      <c r="C203" s="40">
        <v>1</v>
      </c>
      <c r="D203" s="40">
        <v>0</v>
      </c>
      <c r="E203" s="40">
        <v>0</v>
      </c>
      <c r="F203" s="40">
        <f t="shared" si="18"/>
        <v>-1</v>
      </c>
      <c r="G203" s="40">
        <f t="shared" si="19"/>
        <v>0</v>
      </c>
      <c r="H203" s="77">
        <f t="shared" si="17"/>
        <v>-1</v>
      </c>
      <c r="I203" s="140"/>
    </row>
    <row r="204" spans="1:9" ht="15" customHeight="1" x14ac:dyDescent="0.2">
      <c r="A204" s="11"/>
      <c r="B204" s="96" t="s">
        <v>103</v>
      </c>
      <c r="C204" s="40">
        <v>7</v>
      </c>
      <c r="D204" s="40">
        <v>3</v>
      </c>
      <c r="E204" s="40">
        <v>10</v>
      </c>
      <c r="F204" s="40">
        <f t="shared" si="18"/>
        <v>3</v>
      </c>
      <c r="G204" s="40">
        <f t="shared" si="19"/>
        <v>7</v>
      </c>
      <c r="H204" s="77">
        <f t="shared" si="17"/>
        <v>0.4285714285714286</v>
      </c>
      <c r="I204" s="140">
        <f t="shared" si="20"/>
        <v>2.3333333333333335</v>
      </c>
    </row>
    <row r="205" spans="1:9" ht="15" customHeight="1" x14ac:dyDescent="0.2">
      <c r="A205" s="11"/>
      <c r="B205" s="92" t="s">
        <v>106</v>
      </c>
      <c r="C205" s="40">
        <v>4</v>
      </c>
      <c r="D205" s="40">
        <v>2</v>
      </c>
      <c r="E205" s="40">
        <v>4</v>
      </c>
      <c r="F205" s="40">
        <f t="shared" si="18"/>
        <v>0</v>
      </c>
      <c r="G205" s="40">
        <f t="shared" si="19"/>
        <v>2</v>
      </c>
      <c r="H205" s="77">
        <f t="shared" si="17"/>
        <v>0</v>
      </c>
      <c r="I205" s="140">
        <f t="shared" si="20"/>
        <v>1</v>
      </c>
    </row>
    <row r="206" spans="1:9" ht="15" customHeight="1" x14ac:dyDescent="0.2">
      <c r="A206" s="11"/>
      <c r="B206" s="96" t="s">
        <v>175</v>
      </c>
      <c r="C206" s="40">
        <v>5</v>
      </c>
      <c r="D206" s="40">
        <v>8</v>
      </c>
      <c r="E206" s="40">
        <v>8</v>
      </c>
      <c r="F206" s="40">
        <f t="shared" si="18"/>
        <v>3</v>
      </c>
      <c r="G206" s="40">
        <f t="shared" si="19"/>
        <v>0</v>
      </c>
      <c r="H206" s="77">
        <f t="shared" si="17"/>
        <v>0.60000000000000009</v>
      </c>
      <c r="I206" s="140">
        <f t="shared" si="20"/>
        <v>0</v>
      </c>
    </row>
    <row r="207" spans="1:9" ht="15" customHeight="1" x14ac:dyDescent="0.2">
      <c r="A207" s="11"/>
      <c r="B207" s="96" t="s">
        <v>161</v>
      </c>
      <c r="C207" s="40">
        <v>2</v>
      </c>
      <c r="D207" s="40">
        <v>5</v>
      </c>
      <c r="E207" s="40">
        <v>3</v>
      </c>
      <c r="F207" s="40">
        <f t="shared" si="18"/>
        <v>1</v>
      </c>
      <c r="G207" s="40">
        <f t="shared" si="19"/>
        <v>-2</v>
      </c>
      <c r="H207" s="77">
        <f t="shared" si="17"/>
        <v>0.5</v>
      </c>
      <c r="I207" s="140">
        <f t="shared" si="20"/>
        <v>-0.4</v>
      </c>
    </row>
    <row r="208" spans="1:9" ht="15" customHeight="1" x14ac:dyDescent="0.2">
      <c r="A208" s="11"/>
      <c r="B208" s="96" t="s">
        <v>166</v>
      </c>
      <c r="C208" s="40">
        <v>3</v>
      </c>
      <c r="D208" s="40">
        <v>3</v>
      </c>
      <c r="E208" s="40">
        <v>2</v>
      </c>
      <c r="F208" s="40">
        <f t="shared" si="18"/>
        <v>-1</v>
      </c>
      <c r="G208" s="40">
        <f t="shared" si="19"/>
        <v>-1</v>
      </c>
      <c r="H208" s="77">
        <f t="shared" si="17"/>
        <v>-0.33333333333333337</v>
      </c>
      <c r="I208" s="140">
        <f t="shared" si="20"/>
        <v>-0.33333333333333337</v>
      </c>
    </row>
    <row r="209" spans="1:9" ht="15" customHeight="1" x14ac:dyDescent="0.2">
      <c r="A209" s="11"/>
      <c r="B209" s="96" t="s">
        <v>117</v>
      </c>
      <c r="C209" s="40">
        <v>164</v>
      </c>
      <c r="D209" s="40">
        <v>392</v>
      </c>
      <c r="E209" s="40">
        <v>206</v>
      </c>
      <c r="F209" s="40">
        <f t="shared" si="18"/>
        <v>42</v>
      </c>
      <c r="G209" s="40">
        <f t="shared" si="19"/>
        <v>-186</v>
      </c>
      <c r="H209" s="77">
        <f t="shared" si="17"/>
        <v>0.25609756097560976</v>
      </c>
      <c r="I209" s="140">
        <f t="shared" si="20"/>
        <v>-0.47448979591836737</v>
      </c>
    </row>
    <row r="210" spans="1:9" ht="15" customHeight="1" x14ac:dyDescent="0.2">
      <c r="A210" s="11"/>
      <c r="B210" s="96" t="s">
        <v>132</v>
      </c>
      <c r="C210" s="40">
        <v>5</v>
      </c>
      <c r="D210" s="40">
        <v>5</v>
      </c>
      <c r="E210" s="40">
        <v>4</v>
      </c>
      <c r="F210" s="40">
        <f t="shared" si="18"/>
        <v>-1</v>
      </c>
      <c r="G210" s="40">
        <f t="shared" si="19"/>
        <v>-1</v>
      </c>
      <c r="H210" s="77">
        <f t="shared" si="17"/>
        <v>-0.19999999999999996</v>
      </c>
      <c r="I210" s="140">
        <f t="shared" si="20"/>
        <v>-0.19999999999999996</v>
      </c>
    </row>
    <row r="211" spans="1:9" ht="15" customHeight="1" x14ac:dyDescent="0.2">
      <c r="A211" s="11"/>
      <c r="B211" s="96" t="s">
        <v>135</v>
      </c>
      <c r="C211" s="40">
        <v>2</v>
      </c>
      <c r="D211" s="40">
        <v>1</v>
      </c>
      <c r="E211" s="40">
        <v>4</v>
      </c>
      <c r="F211" s="40">
        <f t="shared" si="18"/>
        <v>2</v>
      </c>
      <c r="G211" s="40">
        <f t="shared" si="19"/>
        <v>3</v>
      </c>
      <c r="H211" s="77">
        <f t="shared" si="17"/>
        <v>1</v>
      </c>
      <c r="I211" s="140">
        <f t="shared" si="20"/>
        <v>3</v>
      </c>
    </row>
    <row r="212" spans="1:9" ht="15" customHeight="1" x14ac:dyDescent="0.2">
      <c r="B212" s="96" t="s">
        <v>195</v>
      </c>
      <c r="C212" s="40">
        <v>1</v>
      </c>
      <c r="D212" s="40">
        <v>1</v>
      </c>
      <c r="E212" s="40">
        <v>1</v>
      </c>
      <c r="F212" s="40">
        <f t="shared" si="18"/>
        <v>0</v>
      </c>
      <c r="G212" s="40">
        <f t="shared" si="19"/>
        <v>0</v>
      </c>
      <c r="H212" s="77">
        <f t="shared" si="17"/>
        <v>0</v>
      </c>
      <c r="I212" s="140">
        <f t="shared" si="20"/>
        <v>0</v>
      </c>
    </row>
    <row r="213" spans="1:9" ht="13.5" customHeight="1" x14ac:dyDescent="0.2">
      <c r="B213" s="91" t="s">
        <v>128</v>
      </c>
      <c r="C213" s="58">
        <v>708</v>
      </c>
      <c r="D213" s="58">
        <v>511</v>
      </c>
      <c r="E213" s="54">
        <v>868</v>
      </c>
      <c r="F213" s="54">
        <f t="shared" si="18"/>
        <v>160</v>
      </c>
      <c r="G213" s="54">
        <f t="shared" si="19"/>
        <v>357</v>
      </c>
      <c r="H213" s="72">
        <f t="shared" si="17"/>
        <v>0.22598870056497167</v>
      </c>
      <c r="I213" s="139">
        <f t="shared" si="20"/>
        <v>0.69863013698630128</v>
      </c>
    </row>
    <row r="214" spans="1:9" ht="15" customHeight="1" x14ac:dyDescent="0.2">
      <c r="A214" s="11"/>
      <c r="B214" s="96" t="s">
        <v>170</v>
      </c>
      <c r="C214" s="40">
        <v>13</v>
      </c>
      <c r="D214" s="40">
        <v>2</v>
      </c>
      <c r="E214" s="40">
        <v>0</v>
      </c>
      <c r="F214" s="40">
        <f t="shared" si="18"/>
        <v>-13</v>
      </c>
      <c r="G214" s="40">
        <f t="shared" si="19"/>
        <v>-2</v>
      </c>
      <c r="H214" s="77">
        <f t="shared" si="17"/>
        <v>-1</v>
      </c>
      <c r="I214" s="140">
        <f t="shared" si="20"/>
        <v>-1</v>
      </c>
    </row>
    <row r="215" spans="1:9" ht="15" customHeight="1" x14ac:dyDescent="0.2">
      <c r="A215" s="11"/>
      <c r="B215" s="95" t="s">
        <v>197</v>
      </c>
      <c r="C215" s="40">
        <v>0</v>
      </c>
      <c r="D215" s="40">
        <v>0</v>
      </c>
      <c r="E215" s="40">
        <v>1</v>
      </c>
      <c r="F215" s="40">
        <f t="shared" si="18"/>
        <v>1</v>
      </c>
      <c r="G215" s="40">
        <f t="shared" si="19"/>
        <v>1</v>
      </c>
      <c r="H215" s="77"/>
      <c r="I215" s="140"/>
    </row>
    <row r="216" spans="1:9" ht="15" customHeight="1" x14ac:dyDescent="0.2">
      <c r="A216" s="11"/>
      <c r="B216" s="96" t="s">
        <v>162</v>
      </c>
      <c r="C216" s="40">
        <v>3</v>
      </c>
      <c r="D216" s="40">
        <v>6</v>
      </c>
      <c r="E216" s="40">
        <v>3</v>
      </c>
      <c r="F216" s="40">
        <f t="shared" si="18"/>
        <v>0</v>
      </c>
      <c r="G216" s="40">
        <f t="shared" si="19"/>
        <v>-3</v>
      </c>
      <c r="H216" s="77">
        <f t="shared" si="17"/>
        <v>0</v>
      </c>
      <c r="I216" s="140">
        <f t="shared" si="20"/>
        <v>-0.5</v>
      </c>
    </row>
    <row r="217" spans="1:9" ht="15" customHeight="1" x14ac:dyDescent="0.2">
      <c r="B217" s="96" t="s">
        <v>128</v>
      </c>
      <c r="C217" s="40">
        <v>691</v>
      </c>
      <c r="D217" s="40">
        <v>503</v>
      </c>
      <c r="E217" s="40">
        <v>864</v>
      </c>
      <c r="F217" s="40">
        <f t="shared" si="18"/>
        <v>173</v>
      </c>
      <c r="G217" s="40">
        <f t="shared" si="19"/>
        <v>361</v>
      </c>
      <c r="H217" s="77">
        <f t="shared" si="17"/>
        <v>0.25036179450072349</v>
      </c>
      <c r="I217" s="140">
        <f t="shared" si="20"/>
        <v>0.71769383697813116</v>
      </c>
    </row>
    <row r="218" spans="1:9" ht="12" x14ac:dyDescent="0.2">
      <c r="B218" s="95" t="s">
        <v>187</v>
      </c>
      <c r="C218" s="40">
        <v>1</v>
      </c>
      <c r="D218" s="40">
        <v>0</v>
      </c>
      <c r="E218" s="40">
        <v>0</v>
      </c>
      <c r="F218" s="40">
        <f t="shared" si="18"/>
        <v>-1</v>
      </c>
      <c r="G218" s="40">
        <f t="shared" si="19"/>
        <v>0</v>
      </c>
      <c r="H218" s="77">
        <f t="shared" si="17"/>
        <v>-1</v>
      </c>
      <c r="I218" s="140"/>
    </row>
    <row r="219" spans="1:9" ht="15" customHeight="1" x14ac:dyDescent="0.2">
      <c r="B219" s="91" t="s">
        <v>210</v>
      </c>
      <c r="C219" s="58">
        <v>590</v>
      </c>
      <c r="D219" s="58">
        <v>969</v>
      </c>
      <c r="E219" s="54">
        <v>1273</v>
      </c>
      <c r="F219" s="54">
        <f t="shared" si="18"/>
        <v>683</v>
      </c>
      <c r="G219" s="54">
        <f t="shared" si="19"/>
        <v>304</v>
      </c>
      <c r="H219" s="72">
        <f t="shared" si="17"/>
        <v>1.1576271186440676</v>
      </c>
      <c r="I219" s="139">
        <f t="shared" si="20"/>
        <v>0.31372549019607843</v>
      </c>
    </row>
    <row r="220" spans="1:9" ht="15" customHeight="1" x14ac:dyDescent="0.2">
      <c r="B220" s="92" t="s">
        <v>63</v>
      </c>
      <c r="C220" s="40">
        <v>87</v>
      </c>
      <c r="D220" s="40">
        <v>102</v>
      </c>
      <c r="E220" s="40">
        <v>167</v>
      </c>
      <c r="F220" s="40">
        <f t="shared" si="18"/>
        <v>80</v>
      </c>
      <c r="G220" s="40">
        <f t="shared" si="19"/>
        <v>65</v>
      </c>
      <c r="H220" s="77">
        <f t="shared" si="17"/>
        <v>0.91954022988505746</v>
      </c>
      <c r="I220" s="140">
        <f t="shared" si="20"/>
        <v>0.63725490196078427</v>
      </c>
    </row>
    <row r="221" spans="1:9" ht="15" customHeight="1" x14ac:dyDescent="0.2">
      <c r="B221" s="92" t="s">
        <v>110</v>
      </c>
      <c r="C221" s="40">
        <v>200</v>
      </c>
      <c r="D221" s="40">
        <v>260</v>
      </c>
      <c r="E221" s="40">
        <v>326</v>
      </c>
      <c r="F221" s="40">
        <f t="shared" si="18"/>
        <v>126</v>
      </c>
      <c r="G221" s="40">
        <f t="shared" si="19"/>
        <v>66</v>
      </c>
      <c r="H221" s="77">
        <f t="shared" si="17"/>
        <v>0.62999999999999989</v>
      </c>
      <c r="I221" s="140">
        <f t="shared" si="20"/>
        <v>0.25384615384615383</v>
      </c>
    </row>
    <row r="222" spans="1:9" ht="15" customHeight="1" x14ac:dyDescent="0.2">
      <c r="B222" s="92" t="s">
        <v>139</v>
      </c>
      <c r="C222" s="40">
        <v>134</v>
      </c>
      <c r="D222" s="40">
        <v>463</v>
      </c>
      <c r="E222" s="40">
        <v>491</v>
      </c>
      <c r="F222" s="40">
        <f t="shared" si="18"/>
        <v>357</v>
      </c>
      <c r="G222" s="40">
        <f t="shared" si="19"/>
        <v>28</v>
      </c>
      <c r="H222" s="77">
        <f t="shared" si="17"/>
        <v>2.6641791044776117</v>
      </c>
      <c r="I222" s="140">
        <f t="shared" si="20"/>
        <v>6.0475161987040948E-2</v>
      </c>
    </row>
    <row r="223" spans="1:9" ht="12" x14ac:dyDescent="0.2">
      <c r="B223" s="92" t="s">
        <v>146</v>
      </c>
      <c r="C223" s="40">
        <v>169</v>
      </c>
      <c r="D223" s="40">
        <v>144</v>
      </c>
      <c r="E223" s="40">
        <v>289</v>
      </c>
      <c r="F223" s="40">
        <f t="shared" si="18"/>
        <v>120</v>
      </c>
      <c r="G223" s="40">
        <f t="shared" si="19"/>
        <v>145</v>
      </c>
      <c r="H223" s="77">
        <f t="shared" si="17"/>
        <v>0.71005917159763321</v>
      </c>
      <c r="I223" s="140">
        <f t="shared" si="20"/>
        <v>1.0069444444444446</v>
      </c>
    </row>
    <row r="224" spans="1:9" x14ac:dyDescent="0.2">
      <c r="B224" s="91" t="s">
        <v>211</v>
      </c>
      <c r="C224" s="58">
        <v>42</v>
      </c>
      <c r="D224" s="58">
        <v>37</v>
      </c>
      <c r="E224" s="54">
        <v>44</v>
      </c>
      <c r="F224" s="54">
        <f t="shared" si="18"/>
        <v>2</v>
      </c>
      <c r="G224" s="54">
        <f t="shared" si="19"/>
        <v>7</v>
      </c>
      <c r="H224" s="72">
        <f t="shared" si="17"/>
        <v>4.7619047619047672E-2</v>
      </c>
      <c r="I224" s="139">
        <f t="shared" si="20"/>
        <v>0.18918918918918926</v>
      </c>
    </row>
    <row r="225" spans="1:9" ht="12" x14ac:dyDescent="0.2">
      <c r="B225" s="96" t="s">
        <v>156</v>
      </c>
      <c r="C225" s="40">
        <v>3</v>
      </c>
      <c r="D225" s="40">
        <v>5</v>
      </c>
      <c r="E225" s="40">
        <v>2</v>
      </c>
      <c r="F225" s="40">
        <f t="shared" si="18"/>
        <v>-1</v>
      </c>
      <c r="G225" s="40">
        <f t="shared" si="19"/>
        <v>-3</v>
      </c>
      <c r="H225" s="77">
        <f t="shared" si="17"/>
        <v>-0.33333333333333337</v>
      </c>
      <c r="I225" s="140">
        <f t="shared" si="20"/>
        <v>-0.6</v>
      </c>
    </row>
    <row r="226" spans="1:9" ht="13.5" customHeight="1" x14ac:dyDescent="0.2">
      <c r="B226" s="96" t="s">
        <v>172</v>
      </c>
      <c r="C226" s="40">
        <v>1</v>
      </c>
      <c r="D226" s="40">
        <v>0</v>
      </c>
      <c r="E226" s="40">
        <v>1</v>
      </c>
      <c r="F226" s="40">
        <f t="shared" si="18"/>
        <v>0</v>
      </c>
      <c r="G226" s="40">
        <f t="shared" si="19"/>
        <v>1</v>
      </c>
      <c r="H226" s="77">
        <f t="shared" si="17"/>
        <v>0</v>
      </c>
      <c r="I226" s="140"/>
    </row>
    <row r="227" spans="1:9" ht="15.75" customHeight="1" x14ac:dyDescent="0.2">
      <c r="B227" s="96" t="s">
        <v>95</v>
      </c>
      <c r="C227" s="40">
        <v>21</v>
      </c>
      <c r="D227" s="40">
        <v>23</v>
      </c>
      <c r="E227" s="40">
        <v>25</v>
      </c>
      <c r="F227" s="40">
        <f t="shared" si="18"/>
        <v>4</v>
      </c>
      <c r="G227" s="40">
        <f t="shared" si="19"/>
        <v>2</v>
      </c>
      <c r="H227" s="77">
        <f t="shared" si="17"/>
        <v>0.19047619047619047</v>
      </c>
      <c r="I227" s="140">
        <f t="shared" si="20"/>
        <v>8.6956521739130377E-2</v>
      </c>
    </row>
    <row r="228" spans="1:9" ht="15" customHeight="1" x14ac:dyDescent="0.2">
      <c r="B228" s="96" t="s">
        <v>100</v>
      </c>
      <c r="C228" s="40">
        <v>11</v>
      </c>
      <c r="D228" s="40">
        <v>5</v>
      </c>
      <c r="E228" s="40">
        <v>8</v>
      </c>
      <c r="F228" s="40">
        <f t="shared" si="18"/>
        <v>-3</v>
      </c>
      <c r="G228" s="40">
        <f t="shared" si="19"/>
        <v>3</v>
      </c>
      <c r="H228" s="77">
        <f t="shared" si="17"/>
        <v>-0.27272727272727271</v>
      </c>
      <c r="I228" s="140">
        <f t="shared" si="20"/>
        <v>0.60000000000000009</v>
      </c>
    </row>
    <row r="229" spans="1:9" ht="15.75" customHeight="1" x14ac:dyDescent="0.2">
      <c r="B229" s="96" t="s">
        <v>194</v>
      </c>
      <c r="C229" s="40">
        <v>0</v>
      </c>
      <c r="D229" s="40">
        <v>0</v>
      </c>
      <c r="E229" s="40">
        <v>0</v>
      </c>
      <c r="F229" s="40">
        <f t="shared" si="18"/>
        <v>0</v>
      </c>
      <c r="G229" s="40">
        <f t="shared" si="19"/>
        <v>0</v>
      </c>
      <c r="H229" s="77"/>
      <c r="I229" s="140"/>
    </row>
    <row r="230" spans="1:9" s="21" customFormat="1" ht="15.75" customHeight="1" x14ac:dyDescent="0.2">
      <c r="B230" s="96" t="s">
        <v>196</v>
      </c>
      <c r="C230" s="40">
        <v>6</v>
      </c>
      <c r="D230" s="40">
        <v>3</v>
      </c>
      <c r="E230" s="40">
        <v>6</v>
      </c>
      <c r="F230" s="40">
        <f t="shared" si="18"/>
        <v>0</v>
      </c>
      <c r="G230" s="40">
        <f t="shared" si="19"/>
        <v>3</v>
      </c>
      <c r="H230" s="77">
        <f t="shared" ref="H230:H235" si="21">E230/C230-1</f>
        <v>0</v>
      </c>
      <c r="I230" s="140">
        <f t="shared" si="20"/>
        <v>1</v>
      </c>
    </row>
    <row r="231" spans="1:9" s="9" customFormat="1" ht="12" x14ac:dyDescent="0.2">
      <c r="B231" s="92" t="s">
        <v>243</v>
      </c>
      <c r="C231" s="40">
        <v>0</v>
      </c>
      <c r="D231" s="40">
        <v>1</v>
      </c>
      <c r="E231" s="40">
        <v>2</v>
      </c>
      <c r="F231" s="40">
        <f t="shared" si="18"/>
        <v>2</v>
      </c>
      <c r="G231" s="40">
        <f t="shared" si="19"/>
        <v>1</v>
      </c>
      <c r="H231" s="77"/>
      <c r="I231" s="140">
        <f t="shared" si="20"/>
        <v>1</v>
      </c>
    </row>
    <row r="232" spans="1:9" x14ac:dyDescent="0.2">
      <c r="B232" s="97" t="s">
        <v>140</v>
      </c>
      <c r="C232" s="55">
        <v>118856</v>
      </c>
      <c r="D232" s="55">
        <v>55857</v>
      </c>
      <c r="E232" s="55">
        <v>87870</v>
      </c>
      <c r="F232" s="55">
        <f t="shared" si="18"/>
        <v>-30986</v>
      </c>
      <c r="G232" s="55">
        <f t="shared" si="19"/>
        <v>32013</v>
      </c>
      <c r="H232" s="60">
        <f t="shared" si="21"/>
        <v>-0.2607020259810191</v>
      </c>
      <c r="I232" s="141">
        <f t="shared" si="20"/>
        <v>0.57312422793920192</v>
      </c>
    </row>
    <row r="233" spans="1:9" ht="12" x14ac:dyDescent="0.2">
      <c r="B233" s="92" t="s">
        <v>276</v>
      </c>
      <c r="C233" s="40">
        <v>12</v>
      </c>
      <c r="D233" s="40">
        <v>14</v>
      </c>
      <c r="E233" s="40">
        <v>67</v>
      </c>
      <c r="F233" s="40">
        <f t="shared" si="18"/>
        <v>55</v>
      </c>
      <c r="G233" s="40">
        <f t="shared" si="19"/>
        <v>53</v>
      </c>
      <c r="H233" s="77">
        <f t="shared" si="21"/>
        <v>4.583333333333333</v>
      </c>
      <c r="I233" s="140">
        <f t="shared" si="20"/>
        <v>3.7857142857142856</v>
      </c>
    </row>
    <row r="234" spans="1:9" s="21" customFormat="1" ht="12" x14ac:dyDescent="0.2">
      <c r="B234" s="96" t="s">
        <v>282</v>
      </c>
      <c r="C234" s="40">
        <v>117769</v>
      </c>
      <c r="D234" s="40">
        <v>55120</v>
      </c>
      <c r="E234" s="40">
        <v>86866</v>
      </c>
      <c r="F234" s="40">
        <f t="shared" si="18"/>
        <v>-30903</v>
      </c>
      <c r="G234" s="40">
        <f t="shared" si="19"/>
        <v>31746</v>
      </c>
      <c r="H234" s="77">
        <f t="shared" si="21"/>
        <v>-0.26240351875281276</v>
      </c>
      <c r="I234" s="140">
        <f t="shared" si="20"/>
        <v>0.57594339622641511</v>
      </c>
    </row>
    <row r="235" spans="1:9" ht="15" customHeight="1" thickBot="1" x14ac:dyDescent="0.25">
      <c r="B235" s="101" t="s">
        <v>140</v>
      </c>
      <c r="C235" s="102">
        <v>1075</v>
      </c>
      <c r="D235" s="102">
        <v>723</v>
      </c>
      <c r="E235" s="102">
        <v>937</v>
      </c>
      <c r="F235" s="102">
        <f t="shared" si="18"/>
        <v>-138</v>
      </c>
      <c r="G235" s="102">
        <f t="shared" si="19"/>
        <v>214</v>
      </c>
      <c r="H235" s="104">
        <f t="shared" si="21"/>
        <v>-0.12837209302325581</v>
      </c>
      <c r="I235" s="142">
        <f t="shared" si="20"/>
        <v>0.29598893499308443</v>
      </c>
    </row>
    <row r="237" spans="1:9" s="21" customFormat="1" ht="15" customHeight="1" x14ac:dyDescent="0.2">
      <c r="H237" s="87"/>
      <c r="I237" s="73"/>
    </row>
    <row r="239" spans="1:9" s="21" customFormat="1" ht="15" customHeight="1" x14ac:dyDescent="0.2">
      <c r="B239" s="157" t="s">
        <v>212</v>
      </c>
      <c r="C239" s="158"/>
      <c r="D239" s="158"/>
      <c r="E239" s="158"/>
      <c r="F239" s="158"/>
      <c r="G239" s="158"/>
      <c r="H239" s="87"/>
      <c r="I239" s="73"/>
    </row>
    <row r="240" spans="1:9" ht="19.5" customHeight="1" x14ac:dyDescent="0.2">
      <c r="A240" s="21"/>
      <c r="B240" s="21"/>
      <c r="C240" s="21"/>
      <c r="D240" s="21"/>
      <c r="E240" s="21"/>
    </row>
    <row r="241" spans="1:5" ht="15" customHeight="1" x14ac:dyDescent="0.2">
      <c r="A241" s="21"/>
      <c r="B241" s="21"/>
      <c r="C241" s="21"/>
      <c r="D241" s="21"/>
      <c r="E241" s="21"/>
    </row>
  </sheetData>
  <mergeCells count="1">
    <mergeCell ref="B239:G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4.42578125" style="6" customWidth="1"/>
    <col min="2" max="2" width="6.7109375" style="6" customWidth="1"/>
    <col min="3" max="3" width="31" style="6" customWidth="1"/>
    <col min="4" max="6" width="17" style="6" customWidth="1"/>
    <col min="7" max="8" width="13.7109375" style="6" customWidth="1"/>
    <col min="9" max="9" width="14.42578125" style="6" customWidth="1"/>
    <col min="10" max="10" width="14.85546875" style="6" customWidth="1"/>
    <col min="11" max="16384" width="9.140625" style="6"/>
  </cols>
  <sheetData>
    <row r="1" spans="1:10" ht="15" customHeight="1" thickBot="1" x14ac:dyDescent="0.25"/>
    <row r="2" spans="1:10" ht="21.75" customHeight="1" thickBot="1" x14ac:dyDescent="0.25">
      <c r="B2" s="160" t="s">
        <v>270</v>
      </c>
      <c r="C2" s="161"/>
      <c r="D2" s="161"/>
      <c r="E2" s="161"/>
      <c r="F2" s="161"/>
      <c r="G2" s="161"/>
      <c r="H2" s="161"/>
      <c r="I2" s="161"/>
      <c r="J2" s="161"/>
    </row>
    <row r="3" spans="1:10" ht="15" customHeight="1" thickBot="1" x14ac:dyDescent="0.25">
      <c r="B3" s="7"/>
      <c r="C3" s="7"/>
      <c r="D3" s="7"/>
      <c r="E3" s="7"/>
      <c r="F3" s="7"/>
      <c r="G3" s="7"/>
      <c r="H3" s="7"/>
    </row>
    <row r="4" spans="1:10" ht="38.25" customHeight="1" thickBot="1" x14ac:dyDescent="0.25">
      <c r="A4" s="7"/>
      <c r="B4" s="43"/>
      <c r="C4" s="44" t="s">
        <v>0</v>
      </c>
      <c r="D4" s="45" t="s">
        <v>297</v>
      </c>
      <c r="E4" s="45" t="s">
        <v>298</v>
      </c>
      <c r="F4" s="45" t="s">
        <v>299</v>
      </c>
      <c r="G4" s="45" t="s">
        <v>293</v>
      </c>
      <c r="H4" s="45" t="s">
        <v>294</v>
      </c>
      <c r="I4" s="45" t="s">
        <v>295</v>
      </c>
      <c r="J4" s="85" t="s">
        <v>296</v>
      </c>
    </row>
    <row r="5" spans="1:10" ht="15" customHeight="1" x14ac:dyDescent="0.2">
      <c r="A5"/>
      <c r="B5" s="39">
        <v>1</v>
      </c>
      <c r="C5" s="74" t="s">
        <v>16</v>
      </c>
      <c r="D5" s="18">
        <v>254077</v>
      </c>
      <c r="E5" s="18">
        <v>71793</v>
      </c>
      <c r="F5" s="78">
        <v>256787</v>
      </c>
      <c r="G5" s="18">
        <f>F5-D5</f>
        <v>2710</v>
      </c>
      <c r="H5" s="18">
        <f>F5-E5</f>
        <v>184994</v>
      </c>
      <c r="I5" s="34">
        <f>F5/D5-1</f>
        <v>1.0666057927321226E-2</v>
      </c>
      <c r="J5" s="79">
        <f>F5/E5-1</f>
        <v>2.5767693229144903</v>
      </c>
    </row>
    <row r="6" spans="1:10" s="120" customFormat="1" ht="15" customHeight="1" x14ac:dyDescent="0.2">
      <c r="A6" s="119"/>
      <c r="B6" s="127">
        <v>2</v>
      </c>
      <c r="C6" s="74" t="s">
        <v>55</v>
      </c>
      <c r="D6" s="123">
        <v>201192</v>
      </c>
      <c r="E6" s="123">
        <v>103802</v>
      </c>
      <c r="F6" s="123">
        <v>216391</v>
      </c>
      <c r="G6" s="18">
        <f t="shared" ref="G6:G19" si="0">F6-D6</f>
        <v>15199</v>
      </c>
      <c r="H6" s="18">
        <f t="shared" ref="H6:H19" si="1">F6-E6</f>
        <v>112589</v>
      </c>
      <c r="I6" s="34">
        <f t="shared" ref="I6:I19" si="2">F6/D6-1</f>
        <v>7.5544753270507803E-2</v>
      </c>
      <c r="J6" s="79">
        <f t="shared" ref="J6:J19" si="3">F6/E6-1</f>
        <v>1.0846515481397274</v>
      </c>
    </row>
    <row r="7" spans="1:10" s="120" customFormat="1" ht="15" customHeight="1" x14ac:dyDescent="0.2">
      <c r="A7" s="119"/>
      <c r="B7" s="127">
        <v>3</v>
      </c>
      <c r="C7" s="74" t="s">
        <v>3</v>
      </c>
      <c r="D7" s="123">
        <v>232449</v>
      </c>
      <c r="E7" s="123">
        <v>58962</v>
      </c>
      <c r="F7" s="123">
        <v>182543</v>
      </c>
      <c r="G7" s="18">
        <f t="shared" si="0"/>
        <v>-49906</v>
      </c>
      <c r="H7" s="18">
        <f t="shared" si="1"/>
        <v>123581</v>
      </c>
      <c r="I7" s="34">
        <f t="shared" si="2"/>
        <v>-0.21469655709424429</v>
      </c>
      <c r="J7" s="79">
        <f t="shared" si="3"/>
        <v>2.0959431498253114</v>
      </c>
    </row>
    <row r="8" spans="1:10" s="120" customFormat="1" ht="12.75" x14ac:dyDescent="0.2">
      <c r="A8" s="119"/>
      <c r="B8" s="127">
        <v>4</v>
      </c>
      <c r="C8" s="74" t="s">
        <v>54</v>
      </c>
      <c r="D8" s="123">
        <v>24995</v>
      </c>
      <c r="E8" s="123">
        <v>29327</v>
      </c>
      <c r="F8" s="123">
        <v>44788</v>
      </c>
      <c r="G8" s="18">
        <f t="shared" si="0"/>
        <v>19793</v>
      </c>
      <c r="H8" s="18">
        <f t="shared" si="1"/>
        <v>15461</v>
      </c>
      <c r="I8" s="34">
        <f t="shared" si="2"/>
        <v>0.79187837567513508</v>
      </c>
      <c r="J8" s="79">
        <f t="shared" si="3"/>
        <v>0.52719337129607524</v>
      </c>
    </row>
    <row r="9" spans="1:10" s="120" customFormat="1" ht="15" customHeight="1" x14ac:dyDescent="0.2">
      <c r="A9" s="119"/>
      <c r="B9" s="127">
        <v>5</v>
      </c>
      <c r="C9" s="74" t="s">
        <v>4</v>
      </c>
      <c r="D9" s="123">
        <v>292902</v>
      </c>
      <c r="E9" s="123">
        <v>29337</v>
      </c>
      <c r="F9" s="123">
        <v>40353</v>
      </c>
      <c r="G9" s="18">
        <f t="shared" si="0"/>
        <v>-252549</v>
      </c>
      <c r="H9" s="18">
        <f t="shared" si="1"/>
        <v>11016</v>
      </c>
      <c r="I9" s="34">
        <f t="shared" si="2"/>
        <v>-0.86223037056763019</v>
      </c>
      <c r="J9" s="79">
        <f t="shared" si="3"/>
        <v>0.37549851723080074</v>
      </c>
    </row>
    <row r="10" spans="1:10" s="120" customFormat="1" ht="15" customHeight="1" x14ac:dyDescent="0.2">
      <c r="A10" s="119"/>
      <c r="B10" s="127">
        <v>6</v>
      </c>
      <c r="C10" s="74" t="s">
        <v>20</v>
      </c>
      <c r="D10" s="123">
        <v>33645</v>
      </c>
      <c r="E10" s="123">
        <v>27607</v>
      </c>
      <c r="F10" s="123">
        <v>31689</v>
      </c>
      <c r="G10" s="18">
        <f t="shared" si="0"/>
        <v>-1956</v>
      </c>
      <c r="H10" s="18">
        <f t="shared" si="1"/>
        <v>4082</v>
      </c>
      <c r="I10" s="34">
        <f t="shared" si="2"/>
        <v>-5.8136424431564859E-2</v>
      </c>
      <c r="J10" s="79">
        <f t="shared" si="3"/>
        <v>0.14786104973376313</v>
      </c>
    </row>
    <row r="11" spans="1:10" s="120" customFormat="1" ht="12.75" x14ac:dyDescent="0.2">
      <c r="A11" s="119"/>
      <c r="B11" s="127">
        <v>7</v>
      </c>
      <c r="C11" s="74" t="s">
        <v>93</v>
      </c>
      <c r="D11" s="123">
        <v>30454</v>
      </c>
      <c r="E11" s="123">
        <v>14425</v>
      </c>
      <c r="F11" s="123">
        <v>21318</v>
      </c>
      <c r="G11" s="18">
        <f t="shared" si="0"/>
        <v>-9136</v>
      </c>
      <c r="H11" s="18">
        <f t="shared" si="1"/>
        <v>6893</v>
      </c>
      <c r="I11" s="34">
        <f t="shared" si="2"/>
        <v>-0.29999343271819789</v>
      </c>
      <c r="J11" s="79">
        <f t="shared" si="3"/>
        <v>0.47785095320623916</v>
      </c>
    </row>
    <row r="12" spans="1:10" s="120" customFormat="1" ht="15" customHeight="1" x14ac:dyDescent="0.2">
      <c r="A12" s="119"/>
      <c r="B12" s="127">
        <v>8</v>
      </c>
      <c r="C12" s="74" t="s">
        <v>10</v>
      </c>
      <c r="D12" s="123">
        <v>10757</v>
      </c>
      <c r="E12" s="123">
        <v>14031</v>
      </c>
      <c r="F12" s="123">
        <v>19918</v>
      </c>
      <c r="G12" s="18">
        <f t="shared" si="0"/>
        <v>9161</v>
      </c>
      <c r="H12" s="18">
        <f t="shared" si="1"/>
        <v>5887</v>
      </c>
      <c r="I12" s="34">
        <f t="shared" si="2"/>
        <v>0.85163149577019626</v>
      </c>
      <c r="J12" s="79">
        <f t="shared" si="3"/>
        <v>0.41957095003919886</v>
      </c>
    </row>
    <row r="13" spans="1:10" ht="12.75" x14ac:dyDescent="0.2">
      <c r="A13"/>
      <c r="B13" s="14">
        <v>9</v>
      </c>
      <c r="C13" s="74" t="s">
        <v>5</v>
      </c>
      <c r="D13" s="18">
        <v>6547</v>
      </c>
      <c r="E13" s="18">
        <v>12384</v>
      </c>
      <c r="F13" s="18">
        <v>18400</v>
      </c>
      <c r="G13" s="18">
        <f t="shared" si="0"/>
        <v>11853</v>
      </c>
      <c r="H13" s="18">
        <f t="shared" si="1"/>
        <v>6016</v>
      </c>
      <c r="I13" s="34">
        <f t="shared" si="2"/>
        <v>1.8104475332213226</v>
      </c>
      <c r="J13" s="79">
        <f t="shared" si="3"/>
        <v>0.48578811369509034</v>
      </c>
    </row>
    <row r="14" spans="1:10" ht="15" customHeight="1" x14ac:dyDescent="0.2">
      <c r="A14"/>
      <c r="B14" s="14">
        <v>10</v>
      </c>
      <c r="C14" s="74" t="s">
        <v>90</v>
      </c>
      <c r="D14" s="18">
        <v>11643</v>
      </c>
      <c r="E14" s="18">
        <v>6734</v>
      </c>
      <c r="F14" s="18">
        <v>14365</v>
      </c>
      <c r="G14" s="18">
        <f t="shared" si="0"/>
        <v>2722</v>
      </c>
      <c r="H14" s="18">
        <f t="shared" si="1"/>
        <v>7631</v>
      </c>
      <c r="I14" s="34">
        <f t="shared" si="2"/>
        <v>0.23378854247187153</v>
      </c>
      <c r="J14" s="79">
        <f t="shared" si="3"/>
        <v>1.1332046332046333</v>
      </c>
    </row>
    <row r="15" spans="1:10" ht="12.75" x14ac:dyDescent="0.2">
      <c r="A15"/>
      <c r="B15" s="14">
        <v>11</v>
      </c>
      <c r="C15" s="74" t="s">
        <v>14</v>
      </c>
      <c r="D15" s="18">
        <v>7022</v>
      </c>
      <c r="E15" s="18">
        <v>5699</v>
      </c>
      <c r="F15" s="18">
        <v>10122</v>
      </c>
      <c r="G15" s="18">
        <f t="shared" si="0"/>
        <v>3100</v>
      </c>
      <c r="H15" s="18">
        <f t="shared" si="1"/>
        <v>4423</v>
      </c>
      <c r="I15" s="34">
        <f t="shared" si="2"/>
        <v>0.44146966676160648</v>
      </c>
      <c r="J15" s="79">
        <f t="shared" si="3"/>
        <v>0.77610107036322162</v>
      </c>
    </row>
    <row r="16" spans="1:10" ht="12.75" x14ac:dyDescent="0.2">
      <c r="A16"/>
      <c r="B16" s="14">
        <v>12</v>
      </c>
      <c r="C16" s="74" t="s">
        <v>149</v>
      </c>
      <c r="D16" s="18">
        <v>8546</v>
      </c>
      <c r="E16" s="18">
        <v>5477</v>
      </c>
      <c r="F16" s="18">
        <v>9646</v>
      </c>
      <c r="G16" s="18">
        <f t="shared" si="0"/>
        <v>1100</v>
      </c>
      <c r="H16" s="18">
        <f t="shared" si="1"/>
        <v>4169</v>
      </c>
      <c r="I16" s="34">
        <f t="shared" si="2"/>
        <v>0.12871518839223017</v>
      </c>
      <c r="J16" s="79">
        <f t="shared" si="3"/>
        <v>0.76118312945042899</v>
      </c>
    </row>
    <row r="17" spans="1:10" ht="15" customHeight="1" x14ac:dyDescent="0.2">
      <c r="A17"/>
      <c r="B17" s="14">
        <v>13</v>
      </c>
      <c r="C17" s="74" t="s">
        <v>21</v>
      </c>
      <c r="D17" s="18">
        <v>4560</v>
      </c>
      <c r="E17" s="18">
        <v>8063</v>
      </c>
      <c r="F17" s="18">
        <v>8079</v>
      </c>
      <c r="G17" s="18">
        <f t="shared" si="0"/>
        <v>3519</v>
      </c>
      <c r="H17" s="18">
        <f t="shared" si="1"/>
        <v>16</v>
      </c>
      <c r="I17" s="34">
        <f t="shared" si="2"/>
        <v>0.77171052631578951</v>
      </c>
      <c r="J17" s="79">
        <f t="shared" si="3"/>
        <v>1.9843730621356137E-3</v>
      </c>
    </row>
    <row r="18" spans="1:10" ht="15" customHeight="1" x14ac:dyDescent="0.2">
      <c r="A18"/>
      <c r="B18" s="14">
        <v>14</v>
      </c>
      <c r="C18" s="74" t="s">
        <v>47</v>
      </c>
      <c r="D18" s="18">
        <v>7530</v>
      </c>
      <c r="E18" s="18">
        <v>4900</v>
      </c>
      <c r="F18" s="18">
        <v>7429</v>
      </c>
      <c r="G18" s="18">
        <f t="shared" si="0"/>
        <v>-101</v>
      </c>
      <c r="H18" s="18">
        <f t="shared" si="1"/>
        <v>2529</v>
      </c>
      <c r="I18" s="34">
        <f t="shared" si="2"/>
        <v>-1.3413014608233742E-2</v>
      </c>
      <c r="J18" s="79">
        <f t="shared" si="3"/>
        <v>0.51612244897959192</v>
      </c>
    </row>
    <row r="19" spans="1:10" ht="15" customHeight="1" thickBot="1" x14ac:dyDescent="0.25">
      <c r="A19"/>
      <c r="B19" s="15">
        <v>15</v>
      </c>
      <c r="C19" s="75" t="s">
        <v>300</v>
      </c>
      <c r="D19" s="20">
        <v>5974</v>
      </c>
      <c r="E19" s="20">
        <v>4522</v>
      </c>
      <c r="F19" s="20">
        <v>6803</v>
      </c>
      <c r="G19" s="20">
        <f t="shared" si="0"/>
        <v>829</v>
      </c>
      <c r="H19" s="20">
        <f t="shared" si="1"/>
        <v>2281</v>
      </c>
      <c r="I19" s="80">
        <f t="shared" si="2"/>
        <v>0.13876799464345502</v>
      </c>
      <c r="J19" s="81">
        <f t="shared" si="3"/>
        <v>0.50442282176028308</v>
      </c>
    </row>
    <row r="20" spans="1:10" ht="15" customHeight="1" x14ac:dyDescent="0.2">
      <c r="A20"/>
      <c r="B20" s="42"/>
    </row>
    <row r="21" spans="1:10" ht="15" customHeight="1" x14ac:dyDescent="0.2">
      <c r="A21"/>
      <c r="B21" s="42"/>
    </row>
    <row r="22" spans="1:10" ht="15" customHeight="1" x14ac:dyDescent="0.2">
      <c r="F22" s="131"/>
    </row>
    <row r="23" spans="1:10" ht="15" customHeight="1" x14ac:dyDescent="0.2">
      <c r="B23" s="8" t="s">
        <v>212</v>
      </c>
    </row>
    <row r="24" spans="1:10" ht="15" customHeight="1" x14ac:dyDescent="0.2">
      <c r="B24" s="159"/>
      <c r="C24" s="159"/>
      <c r="D24" s="159"/>
      <c r="E24" s="159"/>
      <c r="F24" s="159"/>
      <c r="G24" s="107"/>
      <c r="H24" s="107"/>
    </row>
  </sheetData>
  <sortState ref="C26:D42">
    <sortCondition descending="1" ref="D26"/>
  </sortState>
  <mergeCells count="2">
    <mergeCell ref="B24:F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workbookViewId="0">
      <selection activeCell="B2" sqref="B2:J2"/>
    </sheetView>
  </sheetViews>
  <sheetFormatPr defaultRowHeight="12.75" x14ac:dyDescent="0.2"/>
  <cols>
    <col min="1" max="1" width="3.85546875" customWidth="1"/>
    <col min="2" max="2" width="33.5703125" customWidth="1"/>
    <col min="3" max="5" width="14.85546875" customWidth="1"/>
    <col min="6" max="10" width="14.85546875" style="119" customWidth="1"/>
    <col min="11" max="11" width="9.140625" style="121"/>
  </cols>
  <sheetData>
    <row r="1" spans="2:11" ht="24" customHeight="1" thickBot="1" x14ac:dyDescent="0.25"/>
    <row r="2" spans="2:11" ht="23.25" customHeight="1" thickBot="1" x14ac:dyDescent="0.25">
      <c r="B2" s="160" t="s">
        <v>272</v>
      </c>
      <c r="C2" s="161"/>
      <c r="D2" s="161"/>
      <c r="E2" s="161"/>
      <c r="F2" s="161"/>
      <c r="G2" s="161"/>
      <c r="H2" s="161"/>
      <c r="I2" s="161"/>
      <c r="J2" s="162"/>
    </row>
    <row r="3" spans="2:11" ht="13.5" thickBot="1" x14ac:dyDescent="0.25"/>
    <row r="4" spans="2:11" ht="36.75" customHeight="1" x14ac:dyDescent="0.2">
      <c r="B4" s="108" t="s">
        <v>228</v>
      </c>
      <c r="C4" s="109" t="s">
        <v>297</v>
      </c>
      <c r="D4" s="109" t="s">
        <v>298</v>
      </c>
      <c r="E4" s="109" t="s">
        <v>299</v>
      </c>
      <c r="F4" s="109" t="s">
        <v>293</v>
      </c>
      <c r="G4" s="109" t="s">
        <v>294</v>
      </c>
      <c r="H4" s="109" t="s">
        <v>295</v>
      </c>
      <c r="I4" s="145" t="s">
        <v>296</v>
      </c>
      <c r="J4" s="110" t="s">
        <v>227</v>
      </c>
    </row>
    <row r="5" spans="2:11" ht="24" customHeight="1" x14ac:dyDescent="0.2">
      <c r="B5" s="111" t="s">
        <v>269</v>
      </c>
      <c r="C5" s="18">
        <v>1617548</v>
      </c>
      <c r="D5" s="18">
        <v>576503</v>
      </c>
      <c r="E5" s="18">
        <v>1208462</v>
      </c>
      <c r="F5" s="123">
        <f>E5-C5</f>
        <v>-409086</v>
      </c>
      <c r="G5" s="123">
        <f>E5-D5</f>
        <v>631959</v>
      </c>
      <c r="H5" s="128">
        <f>E5/C5-1</f>
        <v>-0.25290501425614575</v>
      </c>
      <c r="I5" s="146">
        <f>E5/D5-1</f>
        <v>1.0961937752275355</v>
      </c>
      <c r="J5" s="129">
        <f>E5/E5</f>
        <v>1</v>
      </c>
      <c r="K5" s="122"/>
    </row>
    <row r="6" spans="2:11" ht="24" x14ac:dyDescent="0.2">
      <c r="B6" s="112" t="s">
        <v>270</v>
      </c>
      <c r="C6" s="18">
        <v>1333500</v>
      </c>
      <c r="D6" s="18">
        <v>517296</v>
      </c>
      <c r="E6" s="18">
        <v>1065679</v>
      </c>
      <c r="F6" s="123">
        <f t="shared" ref="F6:F9" si="0">E6-C6</f>
        <v>-267821</v>
      </c>
      <c r="G6" s="123">
        <f t="shared" ref="G6:G9" si="1">E6-D6</f>
        <v>548383</v>
      </c>
      <c r="H6" s="128">
        <f t="shared" ref="H6:H9" si="2">E6/C6-1</f>
        <v>-0.20084064491938503</v>
      </c>
      <c r="I6" s="146">
        <f>E6/D6-1</f>
        <v>1.0600951872815565</v>
      </c>
      <c r="J6" s="129">
        <f>E6/E5</f>
        <v>0.88184733984188168</v>
      </c>
      <c r="K6" s="122"/>
    </row>
    <row r="7" spans="2:11" x14ac:dyDescent="0.2">
      <c r="B7" s="113" t="s">
        <v>247</v>
      </c>
      <c r="C7" s="18">
        <v>882130</v>
      </c>
      <c r="D7" s="18">
        <v>459962</v>
      </c>
      <c r="E7" s="18">
        <v>845332</v>
      </c>
      <c r="F7" s="123">
        <f t="shared" si="0"/>
        <v>-36798</v>
      </c>
      <c r="G7" s="123">
        <f t="shared" si="1"/>
        <v>385370</v>
      </c>
      <c r="H7" s="128">
        <f t="shared" si="2"/>
        <v>-4.1714939974833665E-2</v>
      </c>
      <c r="I7" s="146">
        <f t="shared" ref="I7:I9" si="3">E7/D7-1</f>
        <v>0.83783008161543782</v>
      </c>
      <c r="J7" s="129">
        <f>E7/E6</f>
        <v>0.79323323439797533</v>
      </c>
      <c r="K7" s="122"/>
    </row>
    <row r="8" spans="2:11" x14ac:dyDescent="0.2">
      <c r="B8" s="113" t="s">
        <v>229</v>
      </c>
      <c r="C8" s="18">
        <v>451370</v>
      </c>
      <c r="D8" s="18">
        <v>57334</v>
      </c>
      <c r="E8" s="18">
        <v>220347</v>
      </c>
      <c r="F8" s="123">
        <f t="shared" si="0"/>
        <v>-231023</v>
      </c>
      <c r="G8" s="123">
        <f t="shared" si="1"/>
        <v>163013</v>
      </c>
      <c r="H8" s="128">
        <f t="shared" si="2"/>
        <v>-0.51182621795865924</v>
      </c>
      <c r="I8" s="146">
        <f>E8/D8-1</f>
        <v>2.8432169393379145</v>
      </c>
      <c r="J8" s="129">
        <f>E8/E6</f>
        <v>0.20676676560202462</v>
      </c>
      <c r="K8" s="122"/>
    </row>
    <row r="9" spans="2:11" ht="15.75" customHeight="1" thickBot="1" x14ac:dyDescent="0.25">
      <c r="B9" s="114" t="s">
        <v>248</v>
      </c>
      <c r="C9" s="20">
        <f>C5-C6</f>
        <v>284048</v>
      </c>
      <c r="D9" s="20">
        <f t="shared" ref="D9:E9" si="4">D5-D6</f>
        <v>59207</v>
      </c>
      <c r="E9" s="20">
        <f t="shared" si="4"/>
        <v>142783</v>
      </c>
      <c r="F9" s="124">
        <f t="shared" si="0"/>
        <v>-141265</v>
      </c>
      <c r="G9" s="124">
        <f t="shared" si="1"/>
        <v>83576</v>
      </c>
      <c r="H9" s="143">
        <f t="shared" si="2"/>
        <v>-0.49732791640849439</v>
      </c>
      <c r="I9" s="147">
        <f t="shared" si="3"/>
        <v>1.4115898457952607</v>
      </c>
      <c r="J9" s="144">
        <f>E9/E5</f>
        <v>0.11815266015811833</v>
      </c>
      <c r="K9" s="122"/>
    </row>
    <row r="10" spans="2:11" x14ac:dyDescent="0.2">
      <c r="G10" s="125"/>
      <c r="H10" s="125"/>
      <c r="I10" s="125"/>
      <c r="J10" s="125"/>
    </row>
    <row r="11" spans="2:11" x14ac:dyDescent="0.2">
      <c r="G11" s="125"/>
      <c r="H11" s="125"/>
      <c r="I11" s="125"/>
      <c r="J11" s="125"/>
    </row>
    <row r="12" spans="2:11" ht="12" customHeight="1" x14ac:dyDescent="0.2"/>
    <row r="13" spans="2:11" x14ac:dyDescent="0.2">
      <c r="B13" s="8" t="s">
        <v>212</v>
      </c>
      <c r="C13" s="6"/>
      <c r="D13" s="6"/>
      <c r="E13" s="6"/>
      <c r="F13" s="120"/>
      <c r="G13" s="120"/>
      <c r="H13" s="120"/>
      <c r="I13" s="120"/>
      <c r="J13" s="120"/>
    </row>
    <row r="14" spans="2:11" x14ac:dyDescent="0.2">
      <c r="F14" s="126"/>
    </row>
    <row r="15" spans="2:11" x14ac:dyDescent="0.2">
      <c r="C15" s="132"/>
      <c r="D15" s="132"/>
      <c r="E15" s="132"/>
      <c r="F15" s="126"/>
    </row>
    <row r="16" spans="2:11" x14ac:dyDescent="0.2">
      <c r="C16" s="132"/>
      <c r="D16" s="132"/>
      <c r="E16" s="132"/>
      <c r="F16" s="126"/>
    </row>
    <row r="17" spans="3:6" x14ac:dyDescent="0.2">
      <c r="C17" s="132"/>
      <c r="D17" s="132"/>
      <c r="E17" s="132"/>
      <c r="F17" s="126"/>
    </row>
    <row r="18" spans="3:6" x14ac:dyDescent="0.2">
      <c r="F18" s="126"/>
    </row>
    <row r="19" spans="3:6" x14ac:dyDescent="0.2">
      <c r="F19" s="126"/>
    </row>
    <row r="20" spans="3:6" x14ac:dyDescent="0.2">
      <c r="F20" s="126"/>
    </row>
    <row r="21" spans="3:6" x14ac:dyDescent="0.2">
      <c r="F21" s="126"/>
    </row>
  </sheetData>
  <mergeCells count="1">
    <mergeCell ref="B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4" customWidth="1"/>
    <col min="2" max="2" width="29.85546875" customWidth="1"/>
    <col min="3" max="10" width="15.42578125" customWidth="1"/>
  </cols>
  <sheetData>
    <row r="1" spans="1:10" ht="23.25" customHeight="1" thickBot="1" x14ac:dyDescent="0.25"/>
    <row r="2" spans="1:10" ht="22.5" customHeight="1" thickBot="1" x14ac:dyDescent="0.25">
      <c r="B2" s="160" t="s">
        <v>270</v>
      </c>
      <c r="C2" s="161"/>
      <c r="D2" s="161"/>
      <c r="E2" s="161"/>
      <c r="F2" s="161"/>
      <c r="G2" s="161"/>
      <c r="H2" s="161"/>
      <c r="I2" s="161"/>
      <c r="J2" s="162"/>
    </row>
    <row r="3" spans="1:10" ht="15" customHeight="1" thickBot="1" x14ac:dyDescent="0.25">
      <c r="B3" s="2"/>
      <c r="C3" s="2"/>
      <c r="D3" s="2"/>
      <c r="E3" s="2"/>
      <c r="F3" s="2"/>
      <c r="G3" s="2"/>
      <c r="H3" s="2"/>
      <c r="I3" s="2"/>
    </row>
    <row r="4" spans="1:10" ht="34.5" customHeight="1" x14ac:dyDescent="0.2">
      <c r="A4" s="2"/>
      <c r="B4" s="84" t="s">
        <v>213</v>
      </c>
      <c r="C4" s="109" t="s">
        <v>297</v>
      </c>
      <c r="D4" s="109" t="s">
        <v>298</v>
      </c>
      <c r="E4" s="109" t="s">
        <v>299</v>
      </c>
      <c r="F4" s="109" t="s">
        <v>293</v>
      </c>
      <c r="G4" s="109" t="s">
        <v>294</v>
      </c>
      <c r="H4" s="109" t="s">
        <v>295</v>
      </c>
      <c r="I4" s="109" t="s">
        <v>296</v>
      </c>
      <c r="J4" s="110" t="s">
        <v>227</v>
      </c>
    </row>
    <row r="5" spans="1:10" ht="19.5" customHeight="1" x14ac:dyDescent="0.2">
      <c r="A5" s="2"/>
      <c r="B5" s="48" t="s">
        <v>223</v>
      </c>
      <c r="C5" s="49">
        <f>'2023 I კვ'!C4</f>
        <v>1333500</v>
      </c>
      <c r="D5" s="49">
        <f>'2023 I კვ'!D4</f>
        <v>517296</v>
      </c>
      <c r="E5" s="49">
        <f>'2023 I კვ'!E4</f>
        <v>1065679</v>
      </c>
      <c r="F5" s="49">
        <f>E5-C5</f>
        <v>-267821</v>
      </c>
      <c r="G5" s="49">
        <f>E5-D5</f>
        <v>548383</v>
      </c>
      <c r="H5" s="148">
        <f>E5/C5-1</f>
        <v>-0.20084064491938503</v>
      </c>
      <c r="I5" s="148">
        <f>E5/D5-1</f>
        <v>1.0600951872815565</v>
      </c>
      <c r="J5" s="151">
        <f>E5/E5</f>
        <v>1</v>
      </c>
    </row>
    <row r="6" spans="1:10" ht="15" customHeight="1" x14ac:dyDescent="0.2">
      <c r="A6" s="2"/>
      <c r="B6" s="35" t="s">
        <v>1</v>
      </c>
      <c r="C6" s="26">
        <f>'2023 I კვ'!C6</f>
        <v>1123763</v>
      </c>
      <c r="D6" s="26">
        <f>'2023 I კვ'!D6</f>
        <v>396130</v>
      </c>
      <c r="E6" s="26">
        <f>'2023 I კვ'!E6</f>
        <v>885884</v>
      </c>
      <c r="F6" s="26">
        <f>E6-C6</f>
        <v>-237879</v>
      </c>
      <c r="G6" s="26">
        <f>E6-D6</f>
        <v>489754</v>
      </c>
      <c r="H6" s="149">
        <f>E6/C6-1</f>
        <v>-0.21168075474988945</v>
      </c>
      <c r="I6" s="149">
        <f>E6/D6-1</f>
        <v>1.2363466538762529</v>
      </c>
      <c r="J6" s="152">
        <f>E6/E5</f>
        <v>0.83128596885178374</v>
      </c>
    </row>
    <row r="7" spans="1:10" ht="15" customHeight="1" x14ac:dyDescent="0.2">
      <c r="A7" s="2"/>
      <c r="B7" s="35" t="s">
        <v>56</v>
      </c>
      <c r="C7" s="26">
        <f>'2023 I კვ'!C66</f>
        <v>8063</v>
      </c>
      <c r="D7" s="26">
        <f>'2023 I კვ'!D66</f>
        <v>5985</v>
      </c>
      <c r="E7" s="26">
        <f>'2023 I კვ'!E66</f>
        <v>9237</v>
      </c>
      <c r="F7" s="26">
        <f t="shared" ref="F7:F10" si="0">E7-C7</f>
        <v>1174</v>
      </c>
      <c r="G7" s="26">
        <f t="shared" ref="G7:G10" si="1">E7-D7</f>
        <v>3252</v>
      </c>
      <c r="H7" s="149">
        <f t="shared" ref="H7:H10" si="2">E7/C7-1</f>
        <v>0.14560337343420571</v>
      </c>
      <c r="I7" s="149">
        <f t="shared" ref="I7:I10" si="3">E7/D7-1</f>
        <v>0.54335839598997504</v>
      </c>
      <c r="J7" s="152">
        <f>E7/E5</f>
        <v>8.6677132607473738E-3</v>
      </c>
    </row>
    <row r="8" spans="1:10" ht="24" x14ac:dyDescent="0.2">
      <c r="A8" s="2"/>
      <c r="B8" s="36" t="s">
        <v>201</v>
      </c>
      <c r="C8" s="26">
        <f>'2023 I კვ'!C114</f>
        <v>63800</v>
      </c>
      <c r="D8" s="26">
        <f>'2023 I კვ'!D114</f>
        <v>32787</v>
      </c>
      <c r="E8" s="26">
        <f>'2023 I კვ'!E114</f>
        <v>58899</v>
      </c>
      <c r="F8" s="26">
        <f t="shared" si="0"/>
        <v>-4901</v>
      </c>
      <c r="G8" s="26">
        <f t="shared" si="1"/>
        <v>26112</v>
      </c>
      <c r="H8" s="149">
        <f t="shared" si="2"/>
        <v>-7.6818181818181785E-2</v>
      </c>
      <c r="I8" s="149">
        <f>E8/D8-1</f>
        <v>0.79641321255375597</v>
      </c>
      <c r="J8" s="152">
        <f>E8/E5</f>
        <v>5.5268988128695413E-2</v>
      </c>
    </row>
    <row r="9" spans="1:10" ht="15" customHeight="1" x14ac:dyDescent="0.2">
      <c r="A9" s="2"/>
      <c r="B9" s="35" t="s">
        <v>207</v>
      </c>
      <c r="C9" s="26">
        <f>'2023 I კვ'!C175</f>
        <v>1971</v>
      </c>
      <c r="D9" s="26">
        <f>'2023 I კვ'!D175</f>
        <v>2341</v>
      </c>
      <c r="E9" s="26">
        <f>'2023 I კვ'!E175</f>
        <v>2981</v>
      </c>
      <c r="F9" s="26">
        <f t="shared" si="0"/>
        <v>1010</v>
      </c>
      <c r="G9" s="26">
        <f t="shared" si="1"/>
        <v>640</v>
      </c>
      <c r="H9" s="149">
        <f t="shared" si="2"/>
        <v>0.5124302384576358</v>
      </c>
      <c r="I9" s="149">
        <f t="shared" si="3"/>
        <v>0.27338744126441683</v>
      </c>
      <c r="J9" s="152">
        <f>E9/E5</f>
        <v>2.7972776042316681E-3</v>
      </c>
    </row>
    <row r="10" spans="1:10" ht="15" customHeight="1" thickBot="1" x14ac:dyDescent="0.25">
      <c r="A10" s="2"/>
      <c r="B10" s="37" t="s">
        <v>206</v>
      </c>
      <c r="C10" s="27">
        <f>'2023 I კვ'!C160</f>
        <v>17047</v>
      </c>
      <c r="D10" s="27">
        <f>'2023 I კვ'!D160</f>
        <v>24196</v>
      </c>
      <c r="E10" s="27">
        <f>'2023 I კვ'!E160</f>
        <v>20808</v>
      </c>
      <c r="F10" s="27">
        <f t="shared" si="0"/>
        <v>3761</v>
      </c>
      <c r="G10" s="27">
        <f t="shared" si="1"/>
        <v>-3388</v>
      </c>
      <c r="H10" s="150">
        <f t="shared" si="2"/>
        <v>0.22062532997008266</v>
      </c>
      <c r="I10" s="150">
        <f t="shared" si="3"/>
        <v>-0.14002314432137541</v>
      </c>
      <c r="J10" s="153">
        <f>E10/E5</f>
        <v>1.9525579466237019E-2</v>
      </c>
    </row>
    <row r="11" spans="1:10" ht="15" customHeight="1" x14ac:dyDescent="0.2">
      <c r="B11" s="2"/>
      <c r="C11" s="2"/>
      <c r="E11" s="2"/>
      <c r="F11" s="2"/>
      <c r="G11" s="2"/>
      <c r="H11" s="2"/>
      <c r="I11" s="2"/>
    </row>
    <row r="14" spans="1:10" ht="15" customHeight="1" x14ac:dyDescent="0.2">
      <c r="B14" s="1" t="s">
        <v>212</v>
      </c>
    </row>
    <row r="15" spans="1:10" ht="15" customHeight="1" x14ac:dyDescent="0.2">
      <c r="B15" s="163"/>
      <c r="C15" s="163"/>
      <c r="D15" s="163"/>
      <c r="E15" s="163"/>
      <c r="F15" s="163"/>
      <c r="G15" s="163"/>
      <c r="H15" s="163"/>
      <c r="I15" s="163"/>
    </row>
    <row r="21" spans="4:9" ht="15" customHeight="1" x14ac:dyDescent="0.2">
      <c r="D21" s="3"/>
      <c r="E21" s="4"/>
      <c r="F21" s="4"/>
      <c r="G21" s="4"/>
      <c r="H21" s="4"/>
      <c r="I21" s="4"/>
    </row>
  </sheetData>
  <mergeCells count="2">
    <mergeCell ref="B15:I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B2" sqref="B2:I2"/>
    </sheetView>
  </sheetViews>
  <sheetFormatPr defaultRowHeight="15" customHeight="1" x14ac:dyDescent="0.2"/>
  <cols>
    <col min="1" max="1" width="5.140625" customWidth="1"/>
    <col min="2" max="2" width="29.85546875" customWidth="1"/>
    <col min="3" max="9" width="16.42578125" customWidth="1"/>
  </cols>
  <sheetData>
    <row r="1" spans="1:10" ht="23.25" customHeight="1" thickBot="1" x14ac:dyDescent="0.25"/>
    <row r="2" spans="1:10" ht="22.5" customHeight="1" thickBot="1" x14ac:dyDescent="0.25">
      <c r="B2" s="160" t="s">
        <v>270</v>
      </c>
      <c r="C2" s="161"/>
      <c r="D2" s="161"/>
      <c r="E2" s="161"/>
      <c r="F2" s="161"/>
      <c r="G2" s="161"/>
      <c r="H2" s="161"/>
      <c r="I2" s="162"/>
    </row>
    <row r="3" spans="1:10" ht="15" customHeight="1" thickBot="1" x14ac:dyDescent="0.25">
      <c r="B3" s="2"/>
      <c r="C3" s="2"/>
      <c r="D3" s="2"/>
      <c r="E3" s="2"/>
      <c r="F3" s="2"/>
      <c r="G3" s="2"/>
      <c r="H3" s="2"/>
      <c r="I3" s="2"/>
    </row>
    <row r="4" spans="1:10" ht="34.5" customHeight="1" x14ac:dyDescent="0.2">
      <c r="A4" s="2"/>
      <c r="B4" s="84" t="s">
        <v>283</v>
      </c>
      <c r="C4" s="109" t="s">
        <v>297</v>
      </c>
      <c r="D4" s="109" t="s">
        <v>298</v>
      </c>
      <c r="E4" s="109" t="s">
        <v>299</v>
      </c>
      <c r="F4" s="109" t="s">
        <v>293</v>
      </c>
      <c r="G4" s="109" t="s">
        <v>294</v>
      </c>
      <c r="H4" s="109" t="s">
        <v>295</v>
      </c>
      <c r="I4" s="110" t="s">
        <v>296</v>
      </c>
    </row>
    <row r="5" spans="1:10" ht="19.5" customHeight="1" x14ac:dyDescent="0.2">
      <c r="A5" s="2"/>
      <c r="B5" s="48" t="s">
        <v>223</v>
      </c>
      <c r="C5" s="49">
        <f>SUM(C6:C33)</f>
        <v>53368</v>
      </c>
      <c r="D5" s="49">
        <f>SUM(D6:D33)</f>
        <v>35628</v>
      </c>
      <c r="E5" s="49">
        <f>SUM(E6:E33)</f>
        <v>54683</v>
      </c>
      <c r="F5" s="49">
        <f>E5-C5</f>
        <v>1315</v>
      </c>
      <c r="G5" s="49">
        <f>E5-D5</f>
        <v>19055</v>
      </c>
      <c r="H5" s="148">
        <f>E5/C5-1</f>
        <v>2.4640233847998738E-2</v>
      </c>
      <c r="I5" s="151">
        <f>E5/D5-1</f>
        <v>0.53483215448523636</v>
      </c>
    </row>
    <row r="6" spans="1:10" ht="15" customHeight="1" x14ac:dyDescent="0.2">
      <c r="B6" s="32" t="s">
        <v>61</v>
      </c>
      <c r="C6" s="17">
        <v>1353</v>
      </c>
      <c r="D6" s="17">
        <v>745</v>
      </c>
      <c r="E6" s="17">
        <v>1099</v>
      </c>
      <c r="F6" s="17">
        <f t="shared" ref="F6:F33" si="0">E6-C6</f>
        <v>-254</v>
      </c>
      <c r="G6" s="17">
        <f t="shared" ref="G6:G33" si="1">E6-D6</f>
        <v>354</v>
      </c>
      <c r="H6" s="34">
        <f>E6/C6-1</f>
        <v>-0.18773096821877311</v>
      </c>
      <c r="I6" s="79">
        <f>E6/D6-1</f>
        <v>0.47516778523489922</v>
      </c>
      <c r="J6" s="130"/>
    </row>
    <row r="7" spans="1:10" ht="15" customHeight="1" x14ac:dyDescent="0.2">
      <c r="B7" s="156" t="s">
        <v>45</v>
      </c>
      <c r="C7" s="17">
        <v>691</v>
      </c>
      <c r="D7" s="17">
        <v>602</v>
      </c>
      <c r="E7" s="17">
        <v>747</v>
      </c>
      <c r="F7" s="17">
        <f t="shared" si="0"/>
        <v>56</v>
      </c>
      <c r="G7" s="17">
        <f t="shared" si="1"/>
        <v>145</v>
      </c>
      <c r="H7" s="34">
        <f t="shared" ref="H7:H33" si="2">E7/C7-1</f>
        <v>8.1041968162083977E-2</v>
      </c>
      <c r="I7" s="79">
        <f t="shared" ref="I7:I33" si="3">E7/D7-1</f>
        <v>0.24086378737541536</v>
      </c>
    </row>
    <row r="8" spans="1:10" ht="15" customHeight="1" x14ac:dyDescent="0.2">
      <c r="B8" s="156" t="s">
        <v>6</v>
      </c>
      <c r="C8" s="17">
        <v>1884</v>
      </c>
      <c r="D8" s="17">
        <v>796</v>
      </c>
      <c r="E8" s="17">
        <v>1881</v>
      </c>
      <c r="F8" s="17">
        <f t="shared" si="0"/>
        <v>-3</v>
      </c>
      <c r="G8" s="17">
        <f t="shared" si="1"/>
        <v>1085</v>
      </c>
      <c r="H8" s="34">
        <f t="shared" si="2"/>
        <v>-1.5923566878981443E-3</v>
      </c>
      <c r="I8" s="79">
        <f t="shared" si="3"/>
        <v>1.363065326633166</v>
      </c>
    </row>
    <row r="9" spans="1:10" ht="15" customHeight="1" x14ac:dyDescent="0.2">
      <c r="B9" s="156" t="s">
        <v>29</v>
      </c>
      <c r="C9" s="17">
        <v>5107</v>
      </c>
      <c r="D9" s="17">
        <v>3771</v>
      </c>
      <c r="E9" s="17">
        <v>5298</v>
      </c>
      <c r="F9" s="17">
        <f t="shared" si="0"/>
        <v>191</v>
      </c>
      <c r="G9" s="17">
        <f t="shared" si="1"/>
        <v>1527</v>
      </c>
      <c r="H9" s="34">
        <f t="shared" si="2"/>
        <v>3.7399647542588621E-2</v>
      </c>
      <c r="I9" s="79">
        <f t="shared" si="3"/>
        <v>0.40493237867939547</v>
      </c>
    </row>
    <row r="10" spans="1:10" ht="15" customHeight="1" x14ac:dyDescent="0.2">
      <c r="B10" s="156" t="s">
        <v>47</v>
      </c>
      <c r="C10" s="17">
        <v>7530</v>
      </c>
      <c r="D10" s="17">
        <v>4900</v>
      </c>
      <c r="E10" s="17">
        <v>7429</v>
      </c>
      <c r="F10" s="17">
        <f t="shared" si="0"/>
        <v>-101</v>
      </c>
      <c r="G10" s="17">
        <f t="shared" si="1"/>
        <v>2529</v>
      </c>
      <c r="H10" s="34">
        <f t="shared" si="2"/>
        <v>-1.3413014608233742E-2</v>
      </c>
      <c r="I10" s="79">
        <f t="shared" si="3"/>
        <v>0.51612244897959192</v>
      </c>
    </row>
    <row r="11" spans="1:10" ht="15" customHeight="1" x14ac:dyDescent="0.2">
      <c r="B11" s="156" t="s">
        <v>23</v>
      </c>
      <c r="C11" s="17">
        <v>565</v>
      </c>
      <c r="D11" s="17">
        <v>307</v>
      </c>
      <c r="E11" s="17">
        <v>396</v>
      </c>
      <c r="F11" s="17">
        <f t="shared" si="0"/>
        <v>-169</v>
      </c>
      <c r="G11" s="17">
        <f t="shared" si="1"/>
        <v>89</v>
      </c>
      <c r="H11" s="34">
        <f t="shared" si="2"/>
        <v>-0.29911504424778756</v>
      </c>
      <c r="I11" s="79">
        <f t="shared" si="3"/>
        <v>0.28990228013029307</v>
      </c>
    </row>
    <row r="12" spans="1:10" ht="15" customHeight="1" x14ac:dyDescent="0.2">
      <c r="B12" s="156" t="s">
        <v>43</v>
      </c>
      <c r="C12" s="17">
        <v>1449</v>
      </c>
      <c r="D12" s="17">
        <v>1123</v>
      </c>
      <c r="E12" s="17">
        <v>1403</v>
      </c>
      <c r="F12" s="17">
        <f t="shared" si="0"/>
        <v>-46</v>
      </c>
      <c r="G12" s="17">
        <f t="shared" si="1"/>
        <v>280</v>
      </c>
      <c r="H12" s="34">
        <f t="shared" si="2"/>
        <v>-3.1746031746031744E-2</v>
      </c>
      <c r="I12" s="79">
        <f t="shared" si="3"/>
        <v>0.24933214603739984</v>
      </c>
    </row>
    <row r="13" spans="1:10" ht="15" customHeight="1" x14ac:dyDescent="0.2">
      <c r="B13" s="156" t="s">
        <v>8</v>
      </c>
      <c r="C13" s="17">
        <v>1237</v>
      </c>
      <c r="D13" s="17">
        <v>1087</v>
      </c>
      <c r="E13" s="17">
        <v>1407</v>
      </c>
      <c r="F13" s="17">
        <f t="shared" si="0"/>
        <v>170</v>
      </c>
      <c r="G13" s="17">
        <f t="shared" si="1"/>
        <v>320</v>
      </c>
      <c r="H13" s="34">
        <f t="shared" si="2"/>
        <v>0.13742926434923208</v>
      </c>
      <c r="I13" s="79">
        <f t="shared" si="3"/>
        <v>0.2943882244710212</v>
      </c>
    </row>
    <row r="14" spans="1:10" ht="15" customHeight="1" x14ac:dyDescent="0.2">
      <c r="B14" s="156" t="s">
        <v>26</v>
      </c>
      <c r="C14" s="17">
        <v>521</v>
      </c>
      <c r="D14" s="17">
        <v>609</v>
      </c>
      <c r="E14" s="17">
        <v>683</v>
      </c>
      <c r="F14" s="17">
        <f t="shared" si="0"/>
        <v>162</v>
      </c>
      <c r="G14" s="17">
        <f t="shared" si="1"/>
        <v>74</v>
      </c>
      <c r="H14" s="34">
        <f t="shared" si="2"/>
        <v>0.31094049904030707</v>
      </c>
      <c r="I14" s="79">
        <f t="shared" si="3"/>
        <v>0.12151067323481124</v>
      </c>
    </row>
    <row r="15" spans="1:10" ht="15" customHeight="1" x14ac:dyDescent="0.2">
      <c r="B15" s="156" t="s">
        <v>36</v>
      </c>
      <c r="C15" s="17">
        <v>2469</v>
      </c>
      <c r="D15" s="17">
        <v>1049</v>
      </c>
      <c r="E15" s="17">
        <v>2598</v>
      </c>
      <c r="F15" s="17">
        <f t="shared" si="0"/>
        <v>129</v>
      </c>
      <c r="G15" s="17">
        <f t="shared" si="1"/>
        <v>1549</v>
      </c>
      <c r="H15" s="34">
        <f t="shared" si="2"/>
        <v>5.2247873633049835E-2</v>
      </c>
      <c r="I15" s="79">
        <f t="shared" si="3"/>
        <v>1.476644423260248</v>
      </c>
    </row>
    <row r="16" spans="1:10" ht="15" customHeight="1" x14ac:dyDescent="0.2">
      <c r="B16" s="156" t="s">
        <v>53</v>
      </c>
      <c r="C16" s="17">
        <v>351</v>
      </c>
      <c r="D16" s="17">
        <v>185</v>
      </c>
      <c r="E16" s="17">
        <v>503</v>
      </c>
      <c r="F16" s="17">
        <f t="shared" si="0"/>
        <v>152</v>
      </c>
      <c r="G16" s="17">
        <f t="shared" si="1"/>
        <v>318</v>
      </c>
      <c r="H16" s="34">
        <f t="shared" si="2"/>
        <v>0.43304843304843299</v>
      </c>
      <c r="I16" s="79">
        <f t="shared" si="3"/>
        <v>1.7189189189189191</v>
      </c>
    </row>
    <row r="17" spans="2:9" ht="15" customHeight="1" x14ac:dyDescent="0.2">
      <c r="B17" s="156" t="s">
        <v>12</v>
      </c>
      <c r="C17" s="17">
        <v>3234</v>
      </c>
      <c r="D17" s="17">
        <v>1923</v>
      </c>
      <c r="E17" s="17">
        <v>3219</v>
      </c>
      <c r="F17" s="17">
        <f t="shared" si="0"/>
        <v>-15</v>
      </c>
      <c r="G17" s="17">
        <f t="shared" si="1"/>
        <v>1296</v>
      </c>
      <c r="H17" s="34">
        <f t="shared" si="2"/>
        <v>-4.638218923933235E-3</v>
      </c>
      <c r="I17" s="79">
        <f t="shared" si="3"/>
        <v>0.67394695787831504</v>
      </c>
    </row>
    <row r="18" spans="2:9" ht="15" customHeight="1" x14ac:dyDescent="0.2">
      <c r="B18" s="156" t="s">
        <v>275</v>
      </c>
      <c r="C18" s="17">
        <v>3714</v>
      </c>
      <c r="D18" s="17">
        <v>2760</v>
      </c>
      <c r="E18" s="17">
        <v>3259</v>
      </c>
      <c r="F18" s="17">
        <f t="shared" si="0"/>
        <v>-455</v>
      </c>
      <c r="G18" s="17">
        <f t="shared" si="1"/>
        <v>499</v>
      </c>
      <c r="H18" s="34">
        <f t="shared" si="2"/>
        <v>-0.12250942380183094</v>
      </c>
      <c r="I18" s="79">
        <f t="shared" si="3"/>
        <v>0.1807971014492753</v>
      </c>
    </row>
    <row r="19" spans="2:9" ht="15" customHeight="1" x14ac:dyDescent="0.2">
      <c r="B19" s="156" t="s">
        <v>49</v>
      </c>
      <c r="C19" s="17">
        <v>34</v>
      </c>
      <c r="D19" s="17">
        <v>39</v>
      </c>
      <c r="E19" s="17">
        <v>61</v>
      </c>
      <c r="F19" s="17">
        <f t="shared" si="0"/>
        <v>27</v>
      </c>
      <c r="G19" s="17">
        <f t="shared" si="1"/>
        <v>22</v>
      </c>
      <c r="H19" s="34">
        <f t="shared" si="2"/>
        <v>0.79411764705882359</v>
      </c>
      <c r="I19" s="79">
        <f t="shared" si="3"/>
        <v>0.5641025641025641</v>
      </c>
    </row>
    <row r="20" spans="2:9" ht="15" customHeight="1" x14ac:dyDescent="0.2">
      <c r="B20" s="156" t="s">
        <v>38</v>
      </c>
      <c r="C20" s="17">
        <v>71</v>
      </c>
      <c r="D20" s="17">
        <v>34</v>
      </c>
      <c r="E20" s="17">
        <v>64</v>
      </c>
      <c r="F20" s="17">
        <f t="shared" si="0"/>
        <v>-7</v>
      </c>
      <c r="G20" s="17">
        <f t="shared" si="1"/>
        <v>30</v>
      </c>
      <c r="H20" s="34">
        <f t="shared" si="2"/>
        <v>-9.8591549295774628E-2</v>
      </c>
      <c r="I20" s="79">
        <f t="shared" si="3"/>
        <v>0.88235294117647056</v>
      </c>
    </row>
    <row r="21" spans="2:9" ht="15" customHeight="1" x14ac:dyDescent="0.2">
      <c r="B21" s="156" t="s">
        <v>50</v>
      </c>
      <c r="C21" s="17">
        <v>1619</v>
      </c>
      <c r="D21" s="17">
        <v>1083</v>
      </c>
      <c r="E21" s="17">
        <v>1605</v>
      </c>
      <c r="F21" s="17">
        <f t="shared" si="0"/>
        <v>-14</v>
      </c>
      <c r="G21" s="17">
        <f t="shared" si="1"/>
        <v>522</v>
      </c>
      <c r="H21" s="34">
        <f t="shared" si="2"/>
        <v>-8.6473131562693206E-3</v>
      </c>
      <c r="I21" s="79">
        <f t="shared" si="3"/>
        <v>0.48199445983379507</v>
      </c>
    </row>
    <row r="22" spans="2:9" ht="15" customHeight="1" x14ac:dyDescent="0.2">
      <c r="B22" s="156" t="s">
        <v>14</v>
      </c>
      <c r="C22" s="17">
        <v>7022</v>
      </c>
      <c r="D22" s="17">
        <v>5699</v>
      </c>
      <c r="E22" s="17">
        <v>10122</v>
      </c>
      <c r="F22" s="17">
        <f t="shared" si="0"/>
        <v>3100</v>
      </c>
      <c r="G22" s="17">
        <f t="shared" si="1"/>
        <v>4423</v>
      </c>
      <c r="H22" s="34">
        <f t="shared" si="2"/>
        <v>0.44146966676160648</v>
      </c>
      <c r="I22" s="79">
        <f t="shared" si="3"/>
        <v>0.77610107036322162</v>
      </c>
    </row>
    <row r="23" spans="2:9" ht="15" customHeight="1" x14ac:dyDescent="0.2">
      <c r="B23" s="32" t="s">
        <v>40</v>
      </c>
      <c r="C23" s="17">
        <v>401</v>
      </c>
      <c r="D23" s="17">
        <v>367</v>
      </c>
      <c r="E23" s="17">
        <v>512</v>
      </c>
      <c r="F23" s="17">
        <f t="shared" si="0"/>
        <v>111</v>
      </c>
      <c r="G23" s="17">
        <f t="shared" si="1"/>
        <v>145</v>
      </c>
      <c r="H23" s="34">
        <f t="shared" si="2"/>
        <v>0.27680798004987528</v>
      </c>
      <c r="I23" s="79">
        <f t="shared" si="3"/>
        <v>0.39509536784741139</v>
      </c>
    </row>
    <row r="24" spans="2:9" ht="15" customHeight="1" x14ac:dyDescent="0.2">
      <c r="B24" s="32" t="s">
        <v>15</v>
      </c>
      <c r="C24" s="17">
        <v>823</v>
      </c>
      <c r="D24" s="17">
        <v>589</v>
      </c>
      <c r="E24" s="17">
        <v>924</v>
      </c>
      <c r="F24" s="17">
        <f t="shared" si="0"/>
        <v>101</v>
      </c>
      <c r="G24" s="17">
        <f t="shared" si="1"/>
        <v>335</v>
      </c>
      <c r="H24" s="34">
        <f t="shared" si="2"/>
        <v>0.1227217496962334</v>
      </c>
      <c r="I24" s="79">
        <f t="shared" si="3"/>
        <v>0.56876061120543286</v>
      </c>
    </row>
    <row r="25" spans="2:9" ht="15" customHeight="1" x14ac:dyDescent="0.2">
      <c r="B25" s="32" t="s">
        <v>34</v>
      </c>
      <c r="C25" s="17">
        <v>3345</v>
      </c>
      <c r="D25" s="17">
        <v>1520</v>
      </c>
      <c r="E25" s="17">
        <v>3142</v>
      </c>
      <c r="F25" s="17">
        <f t="shared" si="0"/>
        <v>-203</v>
      </c>
      <c r="G25" s="17">
        <f t="shared" si="1"/>
        <v>1622</v>
      </c>
      <c r="H25" s="34">
        <f t="shared" si="2"/>
        <v>-6.0687593423019437E-2</v>
      </c>
      <c r="I25" s="79">
        <f t="shared" si="3"/>
        <v>1.0671052631578948</v>
      </c>
    </row>
    <row r="26" spans="2:9" ht="15" customHeight="1" x14ac:dyDescent="0.2">
      <c r="B26" s="32" t="s">
        <v>46</v>
      </c>
      <c r="C26" s="17">
        <v>3166</v>
      </c>
      <c r="D26" s="17">
        <v>2408</v>
      </c>
      <c r="E26" s="17">
        <v>3425</v>
      </c>
      <c r="F26" s="17">
        <f t="shared" si="0"/>
        <v>259</v>
      </c>
      <c r="G26" s="17">
        <f t="shared" si="1"/>
        <v>1017</v>
      </c>
      <c r="H26" s="34">
        <f t="shared" si="2"/>
        <v>8.1806696146557112E-2</v>
      </c>
      <c r="I26" s="79">
        <f t="shared" si="3"/>
        <v>0.42234219269102979</v>
      </c>
    </row>
    <row r="27" spans="2:9" ht="15" customHeight="1" x14ac:dyDescent="0.2">
      <c r="B27" s="32" t="s">
        <v>17</v>
      </c>
      <c r="C27" s="17">
        <v>1222</v>
      </c>
      <c r="D27" s="17">
        <v>601</v>
      </c>
      <c r="E27" s="17">
        <v>646</v>
      </c>
      <c r="F27" s="17">
        <f t="shared" si="0"/>
        <v>-576</v>
      </c>
      <c r="G27" s="17">
        <f t="shared" si="1"/>
        <v>45</v>
      </c>
      <c r="H27" s="34">
        <f t="shared" si="2"/>
        <v>-0.47135842880523726</v>
      </c>
      <c r="I27" s="79">
        <f t="shared" si="3"/>
        <v>7.4875207986688785E-2</v>
      </c>
    </row>
    <row r="28" spans="2:9" ht="15" customHeight="1" x14ac:dyDescent="0.2">
      <c r="B28" s="32" t="s">
        <v>42</v>
      </c>
      <c r="C28" s="17">
        <v>307</v>
      </c>
      <c r="D28" s="17">
        <v>291</v>
      </c>
      <c r="E28" s="17">
        <v>270</v>
      </c>
      <c r="F28" s="17">
        <f t="shared" si="0"/>
        <v>-37</v>
      </c>
      <c r="G28" s="17">
        <f t="shared" si="1"/>
        <v>-21</v>
      </c>
      <c r="H28" s="34">
        <f t="shared" si="2"/>
        <v>-0.12052117263843654</v>
      </c>
      <c r="I28" s="79">
        <f t="shared" si="3"/>
        <v>-7.2164948453608213E-2</v>
      </c>
    </row>
    <row r="29" spans="2:9" ht="15" customHeight="1" x14ac:dyDescent="0.2">
      <c r="B29" s="32" t="s">
        <v>9</v>
      </c>
      <c r="C29" s="17">
        <v>1024</v>
      </c>
      <c r="D29" s="17">
        <v>373</v>
      </c>
      <c r="E29" s="17">
        <v>599</v>
      </c>
      <c r="F29" s="17">
        <f t="shared" si="0"/>
        <v>-425</v>
      </c>
      <c r="G29" s="17">
        <f t="shared" si="1"/>
        <v>226</v>
      </c>
      <c r="H29" s="34">
        <f t="shared" si="2"/>
        <v>-0.4150390625</v>
      </c>
      <c r="I29" s="79">
        <f t="shared" si="3"/>
        <v>0.60589812332439674</v>
      </c>
    </row>
    <row r="30" spans="2:9" ht="15" customHeight="1" x14ac:dyDescent="0.2">
      <c r="B30" s="32" t="s">
        <v>24</v>
      </c>
      <c r="C30" s="17">
        <v>722</v>
      </c>
      <c r="D30" s="17">
        <v>453</v>
      </c>
      <c r="E30" s="17">
        <v>561</v>
      </c>
      <c r="F30" s="17">
        <f t="shared" si="0"/>
        <v>-161</v>
      </c>
      <c r="G30" s="17">
        <f t="shared" si="1"/>
        <v>108</v>
      </c>
      <c r="H30" s="34">
        <f t="shared" si="2"/>
        <v>-0.2229916897506925</v>
      </c>
      <c r="I30" s="79">
        <f t="shared" si="3"/>
        <v>0.23841059602649017</v>
      </c>
    </row>
    <row r="31" spans="2:9" ht="15" customHeight="1" x14ac:dyDescent="0.2">
      <c r="B31" s="32" t="s">
        <v>28</v>
      </c>
      <c r="C31" s="17">
        <v>1137</v>
      </c>
      <c r="D31" s="17">
        <v>623</v>
      </c>
      <c r="E31" s="17">
        <v>819</v>
      </c>
      <c r="F31" s="17">
        <f t="shared" si="0"/>
        <v>-318</v>
      </c>
      <c r="G31" s="17">
        <f t="shared" si="1"/>
        <v>196</v>
      </c>
      <c r="H31" s="34">
        <f t="shared" si="2"/>
        <v>-0.27968337730870707</v>
      </c>
      <c r="I31" s="79">
        <f t="shared" si="3"/>
        <v>0.31460674157303381</v>
      </c>
    </row>
    <row r="32" spans="2:9" ht="15" customHeight="1" x14ac:dyDescent="0.2">
      <c r="B32" s="32" t="s">
        <v>7</v>
      </c>
      <c r="C32" s="17">
        <v>2117</v>
      </c>
      <c r="D32" s="17">
        <v>1561</v>
      </c>
      <c r="E32" s="17">
        <v>1827</v>
      </c>
      <c r="F32" s="17">
        <f t="shared" si="0"/>
        <v>-290</v>
      </c>
      <c r="G32" s="17">
        <f t="shared" si="1"/>
        <v>266</v>
      </c>
      <c r="H32" s="34">
        <f t="shared" si="2"/>
        <v>-0.13698630136986301</v>
      </c>
      <c r="I32" s="79">
        <f t="shared" si="3"/>
        <v>0.17040358744394624</v>
      </c>
    </row>
    <row r="33" spans="2:9" ht="15" customHeight="1" thickBot="1" x14ac:dyDescent="0.25">
      <c r="B33" s="33" t="s">
        <v>33</v>
      </c>
      <c r="C33" s="19">
        <v>253</v>
      </c>
      <c r="D33" s="19">
        <v>130</v>
      </c>
      <c r="E33" s="19">
        <v>184</v>
      </c>
      <c r="F33" s="19">
        <f t="shared" si="0"/>
        <v>-69</v>
      </c>
      <c r="G33" s="19">
        <f t="shared" si="1"/>
        <v>54</v>
      </c>
      <c r="H33" s="80">
        <f t="shared" si="2"/>
        <v>-0.27272727272727271</v>
      </c>
      <c r="I33" s="81">
        <f t="shared" si="3"/>
        <v>0.41538461538461546</v>
      </c>
    </row>
    <row r="37" spans="2:9" ht="15" customHeight="1" x14ac:dyDescent="0.2">
      <c r="B37" s="38"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5.140625" customWidth="1"/>
    <col min="2" max="2" width="27.5703125" customWidth="1"/>
    <col min="3" max="10" width="15.42578125" customWidth="1"/>
  </cols>
  <sheetData>
    <row r="1" spans="1:10" ht="18" customHeight="1" thickBot="1" x14ac:dyDescent="0.25"/>
    <row r="2" spans="1:10" ht="22.5" customHeight="1" thickBot="1" x14ac:dyDescent="0.3">
      <c r="A2" s="25"/>
      <c r="B2" s="165" t="s">
        <v>270</v>
      </c>
      <c r="C2" s="166"/>
      <c r="D2" s="166"/>
      <c r="E2" s="166"/>
      <c r="F2" s="166"/>
      <c r="G2" s="166"/>
      <c r="H2" s="166"/>
      <c r="I2" s="166"/>
      <c r="J2" s="167"/>
    </row>
    <row r="3" spans="1:10" ht="13.5" thickBot="1" x14ac:dyDescent="0.25"/>
    <row r="4" spans="1:10" ht="32.25" customHeight="1" x14ac:dyDescent="0.2">
      <c r="B4" s="47" t="s">
        <v>217</v>
      </c>
      <c r="C4" s="109" t="s">
        <v>297</v>
      </c>
      <c r="D4" s="109" t="s">
        <v>298</v>
      </c>
      <c r="E4" s="109" t="s">
        <v>299</v>
      </c>
      <c r="F4" s="109" t="s">
        <v>293</v>
      </c>
      <c r="G4" s="109" t="s">
        <v>294</v>
      </c>
      <c r="H4" s="109" t="s">
        <v>295</v>
      </c>
      <c r="I4" s="109" t="s">
        <v>296</v>
      </c>
      <c r="J4" s="110" t="s">
        <v>226</v>
      </c>
    </row>
    <row r="5" spans="1:10" ht="17.25" customHeight="1" x14ac:dyDescent="0.2">
      <c r="B5" s="22" t="s">
        <v>219</v>
      </c>
      <c r="C5" s="17">
        <v>960242</v>
      </c>
      <c r="D5" s="17">
        <v>272299</v>
      </c>
      <c r="E5" s="17">
        <v>713640</v>
      </c>
      <c r="F5" s="17">
        <f>E5-C5</f>
        <v>-246602</v>
      </c>
      <c r="G5" s="115">
        <f>E5-D5</f>
        <v>441341</v>
      </c>
      <c r="H5" s="154">
        <f>E5/C5-1</f>
        <v>-0.2568123452213088</v>
      </c>
      <c r="I5" s="30">
        <f>E5/D5-1</f>
        <v>1.6207955225689408</v>
      </c>
      <c r="J5" s="82">
        <f>E5/'2023 I კვ'!E4</f>
        <v>0.66965756104793284</v>
      </c>
    </row>
    <row r="6" spans="1:10" ht="16.5" customHeight="1" x14ac:dyDescent="0.2">
      <c r="B6" s="23" t="s">
        <v>218</v>
      </c>
      <c r="C6" s="17">
        <v>354620</v>
      </c>
      <c r="D6" s="17">
        <v>240324</v>
      </c>
      <c r="E6" s="17">
        <v>341665</v>
      </c>
      <c r="F6" s="17">
        <f t="shared" ref="F6:F8" si="0">E6-C6</f>
        <v>-12955</v>
      </c>
      <c r="G6" s="115">
        <f t="shared" ref="G6:G8" si="1">E6-D6</f>
        <v>101341</v>
      </c>
      <c r="H6" s="154">
        <f t="shared" ref="H6:H8" si="2">E6/C6-1</f>
        <v>-3.653206248942531E-2</v>
      </c>
      <c r="I6" s="30">
        <f t="shared" ref="I6:I7" si="3">E6/D6-1</f>
        <v>0.42168489206238235</v>
      </c>
      <c r="J6" s="82">
        <f>E6/'2023 I კვ'!E4</f>
        <v>0.32060780028507646</v>
      </c>
    </row>
    <row r="7" spans="1:10" x14ac:dyDescent="0.2">
      <c r="B7" s="23" t="s">
        <v>220</v>
      </c>
      <c r="C7" s="17">
        <v>10307</v>
      </c>
      <c r="D7" s="17">
        <v>2420</v>
      </c>
      <c r="E7" s="17">
        <v>4386</v>
      </c>
      <c r="F7" s="17">
        <f t="shared" si="0"/>
        <v>-5921</v>
      </c>
      <c r="G7" s="115">
        <f t="shared" si="1"/>
        <v>1966</v>
      </c>
      <c r="H7" s="154">
        <f t="shared" si="2"/>
        <v>-0.57446395653439408</v>
      </c>
      <c r="I7" s="30">
        <f t="shared" si="3"/>
        <v>0.81239669421487593</v>
      </c>
      <c r="J7" s="82">
        <f>E7/'2023 I კვ'!E4</f>
        <v>4.115685867883293E-3</v>
      </c>
    </row>
    <row r="8" spans="1:10" ht="17.25" customHeight="1" thickBot="1" x14ac:dyDescent="0.25">
      <c r="B8" s="24" t="s">
        <v>221</v>
      </c>
      <c r="C8" s="19">
        <v>8331</v>
      </c>
      <c r="D8" s="19">
        <v>2253</v>
      </c>
      <c r="E8" s="19">
        <v>5988</v>
      </c>
      <c r="F8" s="19">
        <f t="shared" si="0"/>
        <v>-2343</v>
      </c>
      <c r="G8" s="116">
        <f t="shared" si="1"/>
        <v>3735</v>
      </c>
      <c r="H8" s="155">
        <f t="shared" si="2"/>
        <v>-0.28123874684911776</v>
      </c>
      <c r="I8" s="31">
        <f>E8/D8-1</f>
        <v>1.6577896138482022</v>
      </c>
      <c r="J8" s="83">
        <f>E8/'2023 I კვ'!E4</f>
        <v>5.6189527991074234E-3</v>
      </c>
    </row>
    <row r="12" spans="1:10" x14ac:dyDescent="0.2">
      <c r="B12" s="38" t="s">
        <v>212</v>
      </c>
    </row>
    <row r="13" spans="1:10" x14ac:dyDescent="0.2">
      <c r="B13" s="164"/>
      <c r="C13" s="164"/>
      <c r="D13" s="164"/>
      <c r="E13" s="164"/>
      <c r="F13" s="164"/>
      <c r="G13" s="164"/>
      <c r="H13" s="164"/>
      <c r="I13" s="164"/>
    </row>
  </sheetData>
  <mergeCells count="2">
    <mergeCell ref="B13:I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7.28515625" customWidth="1"/>
    <col min="2" max="2" width="27.7109375" customWidth="1"/>
    <col min="3" max="10" width="16.140625" customWidth="1"/>
  </cols>
  <sheetData>
    <row r="1" spans="2:10" ht="21.75" customHeight="1" thickBot="1" x14ac:dyDescent="0.25"/>
    <row r="2" spans="2:10" ht="22.5" customHeight="1" thickBot="1" x14ac:dyDescent="0.25">
      <c r="B2" s="165" t="s">
        <v>270</v>
      </c>
      <c r="C2" s="166"/>
      <c r="D2" s="166"/>
      <c r="E2" s="166"/>
      <c r="F2" s="166"/>
      <c r="G2" s="166"/>
      <c r="H2" s="166"/>
      <c r="I2" s="166"/>
      <c r="J2" s="167"/>
    </row>
    <row r="3" spans="2:10" ht="13.5" thickBot="1" x14ac:dyDescent="0.25"/>
    <row r="4" spans="2:10" ht="36.75" customHeight="1" x14ac:dyDescent="0.2">
      <c r="B4" s="106" t="s">
        <v>222</v>
      </c>
      <c r="C4" s="109" t="s">
        <v>297</v>
      </c>
      <c r="D4" s="109" t="s">
        <v>298</v>
      </c>
      <c r="E4" s="109" t="s">
        <v>299</v>
      </c>
      <c r="F4" s="109" t="s">
        <v>293</v>
      </c>
      <c r="G4" s="109" t="s">
        <v>294</v>
      </c>
      <c r="H4" s="109" t="s">
        <v>295</v>
      </c>
      <c r="I4" s="109" t="s">
        <v>296</v>
      </c>
      <c r="J4" s="46" t="s">
        <v>226</v>
      </c>
    </row>
    <row r="5" spans="2:10" x14ac:dyDescent="0.2">
      <c r="B5" s="32" t="s">
        <v>249</v>
      </c>
      <c r="C5" s="17">
        <v>300801</v>
      </c>
      <c r="D5" s="17">
        <v>179042</v>
      </c>
      <c r="E5" s="17">
        <v>242930</v>
      </c>
      <c r="F5" s="17">
        <f>E5-C5</f>
        <v>-57871</v>
      </c>
      <c r="G5" s="115">
        <f>E5-D5</f>
        <v>63888</v>
      </c>
      <c r="H5" s="154">
        <f>E5/C5-1</f>
        <v>-0.19238965295993027</v>
      </c>
      <c r="I5" s="30">
        <f>E5/D5-1</f>
        <v>0.35683247506171734</v>
      </c>
      <c r="J5" s="28">
        <f>E5/'2023 I კვ'!E$4</f>
        <v>0.22795794981415604</v>
      </c>
    </row>
    <row r="6" spans="2:10" x14ac:dyDescent="0.2">
      <c r="B6" s="32" t="s">
        <v>235</v>
      </c>
      <c r="C6" s="16">
        <v>219903</v>
      </c>
      <c r="D6" s="16">
        <v>96024</v>
      </c>
      <c r="E6" s="17">
        <v>222511</v>
      </c>
      <c r="F6" s="17">
        <f t="shared" ref="F6:F25" si="0">E6-C6</f>
        <v>2608</v>
      </c>
      <c r="G6" s="115">
        <f t="shared" ref="G6:G25" si="1">E6-D6</f>
        <v>126487</v>
      </c>
      <c r="H6" s="154">
        <f t="shared" ref="H6:H25" si="2">E6/C6-1</f>
        <v>1.1859774536954859E-2</v>
      </c>
      <c r="I6" s="30">
        <f t="shared" ref="I6:I22" si="3">E6/D6-1</f>
        <v>1.3172436057652255</v>
      </c>
      <c r="J6" s="28">
        <f>E6/'2023 I კვ'!E$4</f>
        <v>0.2087973958387094</v>
      </c>
    </row>
    <row r="7" spans="2:10" x14ac:dyDescent="0.2">
      <c r="B7" s="32" t="s">
        <v>237</v>
      </c>
      <c r="C7" s="16">
        <v>172607</v>
      </c>
      <c r="D7" s="16">
        <v>55863</v>
      </c>
      <c r="E7" s="17">
        <v>192915</v>
      </c>
      <c r="F7" s="17">
        <f t="shared" si="0"/>
        <v>20308</v>
      </c>
      <c r="G7" s="115">
        <f t="shared" si="1"/>
        <v>137052</v>
      </c>
      <c r="H7" s="154">
        <f t="shared" si="2"/>
        <v>0.11765455630420552</v>
      </c>
      <c r="I7" s="30">
        <f t="shared" si="3"/>
        <v>2.4533591106814887</v>
      </c>
      <c r="J7" s="28">
        <f>E7/'2023 I კვ'!E$4</f>
        <v>0.18102543073477098</v>
      </c>
    </row>
    <row r="8" spans="2:10" x14ac:dyDescent="0.2">
      <c r="B8" s="32" t="s">
        <v>277</v>
      </c>
      <c r="C8" s="16">
        <v>186940</v>
      </c>
      <c r="D8" s="16">
        <v>51807</v>
      </c>
      <c r="E8" s="17">
        <v>163904</v>
      </c>
      <c r="F8" s="17">
        <f t="shared" si="0"/>
        <v>-23036</v>
      </c>
      <c r="G8" s="115">
        <f t="shared" si="1"/>
        <v>112097</v>
      </c>
      <c r="H8" s="154">
        <f t="shared" si="2"/>
        <v>-0.12322670375521561</v>
      </c>
      <c r="I8" s="30">
        <f t="shared" si="3"/>
        <v>2.1637423514196925</v>
      </c>
      <c r="J8" s="28">
        <f>E8/'2023 I კვ'!E$4</f>
        <v>0.1538024114203245</v>
      </c>
    </row>
    <row r="9" spans="2:10" x14ac:dyDescent="0.2">
      <c r="B9" s="32" t="s">
        <v>251</v>
      </c>
      <c r="C9" s="16">
        <v>32707</v>
      </c>
      <c r="D9" s="16">
        <v>33705</v>
      </c>
      <c r="E9" s="17">
        <v>66429</v>
      </c>
      <c r="F9" s="17">
        <f t="shared" si="0"/>
        <v>33722</v>
      </c>
      <c r="G9" s="115">
        <f t="shared" si="1"/>
        <v>32724</v>
      </c>
      <c r="H9" s="154">
        <f t="shared" si="2"/>
        <v>1.0310331121778211</v>
      </c>
      <c r="I9" s="30">
        <f t="shared" si="3"/>
        <v>0.97089452603471305</v>
      </c>
      <c r="J9" s="28">
        <f>E9/'2023 I კვ'!E$4</f>
        <v>6.2334905726771382E-2</v>
      </c>
    </row>
    <row r="10" spans="2:10" x14ac:dyDescent="0.2">
      <c r="B10" s="32" t="s">
        <v>236</v>
      </c>
      <c r="C10" s="16">
        <v>251682</v>
      </c>
      <c r="D10" s="16">
        <v>33850</v>
      </c>
      <c r="E10" s="17">
        <v>38092</v>
      </c>
      <c r="F10" s="17">
        <f t="shared" si="0"/>
        <v>-213590</v>
      </c>
      <c r="G10" s="115">
        <f t="shared" si="1"/>
        <v>4242</v>
      </c>
      <c r="H10" s="154">
        <f t="shared" si="2"/>
        <v>-0.84865028091003725</v>
      </c>
      <c r="I10" s="30">
        <f t="shared" si="3"/>
        <v>0.12531757754800599</v>
      </c>
      <c r="J10" s="28">
        <f>E10/'2023 I კვ'!E$4</f>
        <v>3.5744347031329324E-2</v>
      </c>
    </row>
    <row r="11" spans="2:10" x14ac:dyDescent="0.2">
      <c r="B11" s="32" t="s">
        <v>238</v>
      </c>
      <c r="C11" s="16">
        <v>34467</v>
      </c>
      <c r="D11" s="16">
        <v>15184</v>
      </c>
      <c r="E11" s="17">
        <v>37727</v>
      </c>
      <c r="F11" s="17">
        <f t="shared" si="0"/>
        <v>3260</v>
      </c>
      <c r="G11" s="115">
        <f t="shared" si="1"/>
        <v>22543</v>
      </c>
      <c r="H11" s="154">
        <f t="shared" si="2"/>
        <v>9.4583224533611787E-2</v>
      </c>
      <c r="I11" s="30">
        <f t="shared" si="3"/>
        <v>1.4846548998946258</v>
      </c>
      <c r="J11" s="28">
        <f>E11/'2023 I კვ'!E$4</f>
        <v>3.5401842393441178E-2</v>
      </c>
    </row>
    <row r="12" spans="2:10" x14ac:dyDescent="0.2">
      <c r="B12" s="32" t="s">
        <v>250</v>
      </c>
      <c r="C12" s="16">
        <v>21112</v>
      </c>
      <c r="D12" s="16">
        <v>27577</v>
      </c>
      <c r="E12" s="17">
        <v>32306</v>
      </c>
      <c r="F12" s="17">
        <f t="shared" si="0"/>
        <v>11194</v>
      </c>
      <c r="G12" s="115">
        <f t="shared" si="1"/>
        <v>4729</v>
      </c>
      <c r="H12" s="154">
        <f t="shared" si="2"/>
        <v>0.53021978021978011</v>
      </c>
      <c r="I12" s="30">
        <f t="shared" si="3"/>
        <v>0.17148348261232194</v>
      </c>
      <c r="J12" s="28">
        <f>E12/'2023 I კვ'!E$4</f>
        <v>3.0314944744149034E-2</v>
      </c>
    </row>
    <row r="13" spans="2:10" x14ac:dyDescent="0.2">
      <c r="B13" s="32" t="s">
        <v>279</v>
      </c>
      <c r="C13" s="16">
        <v>15561</v>
      </c>
      <c r="D13" s="16">
        <v>10809</v>
      </c>
      <c r="E13" s="17">
        <v>27180</v>
      </c>
      <c r="F13" s="17">
        <f t="shared" si="0"/>
        <v>11619</v>
      </c>
      <c r="G13" s="115">
        <f t="shared" si="1"/>
        <v>16371</v>
      </c>
      <c r="H13" s="154">
        <f t="shared" si="2"/>
        <v>0.74667437825332561</v>
      </c>
      <c r="I13" s="30">
        <f t="shared" si="3"/>
        <v>1.5145711906744381</v>
      </c>
      <c r="J13" s="28">
        <f>E13/'2023 I კვ'!E$4</f>
        <v>2.5504865911780188E-2</v>
      </c>
    </row>
    <row r="14" spans="2:10" x14ac:dyDescent="0.2">
      <c r="B14" s="32" t="s">
        <v>239</v>
      </c>
      <c r="C14" s="16">
        <v>12003</v>
      </c>
      <c r="D14" s="16">
        <v>3597</v>
      </c>
      <c r="E14" s="17">
        <v>11644</v>
      </c>
      <c r="F14" s="17">
        <f t="shared" si="0"/>
        <v>-359</v>
      </c>
      <c r="G14" s="115">
        <f t="shared" si="1"/>
        <v>8047</v>
      </c>
      <c r="H14" s="154">
        <f t="shared" si="2"/>
        <v>-2.9909189369324296E-2</v>
      </c>
      <c r="I14" s="30">
        <f t="shared" si="3"/>
        <v>2.2371420628301362</v>
      </c>
      <c r="J14" s="28">
        <f>E14/'2023 I კვ'!E$4</f>
        <v>1.0926367133067275E-2</v>
      </c>
    </row>
    <row r="15" spans="2:10" x14ac:dyDescent="0.2">
      <c r="B15" s="32" t="s">
        <v>278</v>
      </c>
      <c r="C15" s="16">
        <v>42471</v>
      </c>
      <c r="D15" s="16">
        <v>2205</v>
      </c>
      <c r="E15" s="17">
        <v>9880</v>
      </c>
      <c r="F15" s="17">
        <f t="shared" si="0"/>
        <v>-32591</v>
      </c>
      <c r="G15" s="115">
        <f t="shared" si="1"/>
        <v>7675</v>
      </c>
      <c r="H15" s="154">
        <f t="shared" si="2"/>
        <v>-0.76737067646158552</v>
      </c>
      <c r="I15" s="30">
        <f t="shared" si="3"/>
        <v>3.4807256235827664</v>
      </c>
      <c r="J15" s="28">
        <f>E15/'2023 I კვ'!E$4</f>
        <v>9.2710844447530631E-3</v>
      </c>
    </row>
    <row r="16" spans="2:10" x14ac:dyDescent="0.2">
      <c r="B16" s="32" t="s">
        <v>281</v>
      </c>
      <c r="C16" s="16">
        <v>8658</v>
      </c>
      <c r="D16" s="16">
        <v>2960</v>
      </c>
      <c r="E16" s="17">
        <v>9773</v>
      </c>
      <c r="F16" s="17">
        <f t="shared" si="0"/>
        <v>1115</v>
      </c>
      <c r="G16" s="115">
        <f t="shared" si="1"/>
        <v>6813</v>
      </c>
      <c r="H16" s="154">
        <f t="shared" si="2"/>
        <v>0.12878262878262881</v>
      </c>
      <c r="I16" s="30">
        <f t="shared" si="3"/>
        <v>2.3016891891891893</v>
      </c>
      <c r="J16" s="28">
        <f>E16/'2023 I კვ'!E$4</f>
        <v>9.1706789755639367E-3</v>
      </c>
    </row>
    <row r="17" spans="2:10" x14ac:dyDescent="0.2">
      <c r="B17" s="32" t="s">
        <v>255</v>
      </c>
      <c r="C17" s="16">
        <v>1904</v>
      </c>
      <c r="D17" s="16">
        <v>1883</v>
      </c>
      <c r="E17" s="17">
        <v>3936</v>
      </c>
      <c r="F17" s="17">
        <f t="shared" si="0"/>
        <v>2032</v>
      </c>
      <c r="G17" s="115">
        <f t="shared" si="1"/>
        <v>2053</v>
      </c>
      <c r="H17" s="154">
        <f t="shared" si="2"/>
        <v>1.0672268907563027</v>
      </c>
      <c r="I17" s="30">
        <f t="shared" si="3"/>
        <v>1.0902814657461497</v>
      </c>
      <c r="J17" s="28">
        <f>E17/'2023 I კვ'!E$4</f>
        <v>3.6934198759664026E-3</v>
      </c>
    </row>
    <row r="18" spans="2:10" x14ac:dyDescent="0.2">
      <c r="B18" s="32" t="s">
        <v>253</v>
      </c>
      <c r="C18" s="16">
        <v>4693</v>
      </c>
      <c r="D18" s="16">
        <v>1167</v>
      </c>
      <c r="E18" s="17">
        <v>2948</v>
      </c>
      <c r="F18" s="17">
        <f t="shared" si="0"/>
        <v>-1745</v>
      </c>
      <c r="G18" s="115">
        <f t="shared" si="1"/>
        <v>1781</v>
      </c>
      <c r="H18" s="154">
        <f t="shared" si="2"/>
        <v>-0.37183038568080118</v>
      </c>
      <c r="I18" s="30">
        <f t="shared" si="3"/>
        <v>1.5261353898886032</v>
      </c>
      <c r="J18" s="28">
        <f>E18/'2023 I კვ'!E$4</f>
        <v>2.7663114314910964E-3</v>
      </c>
    </row>
    <row r="19" spans="2:10" x14ac:dyDescent="0.2">
      <c r="B19" s="32" t="s">
        <v>254</v>
      </c>
      <c r="C19" s="16">
        <v>3220</v>
      </c>
      <c r="D19" s="16">
        <v>1042</v>
      </c>
      <c r="E19" s="17">
        <v>2395</v>
      </c>
      <c r="F19" s="17">
        <f t="shared" si="0"/>
        <v>-825</v>
      </c>
      <c r="G19" s="115">
        <f t="shared" si="1"/>
        <v>1353</v>
      </c>
      <c r="H19" s="154">
        <f t="shared" si="2"/>
        <v>-0.25621118012422361</v>
      </c>
      <c r="I19" s="30">
        <f t="shared" si="3"/>
        <v>1.2984644913627639</v>
      </c>
      <c r="J19" s="28">
        <f>E19/'2023 I კვ'!E$4</f>
        <v>2.247393445868784E-3</v>
      </c>
    </row>
    <row r="20" spans="2:10" x14ac:dyDescent="0.2">
      <c r="B20" s="32" t="s">
        <v>256</v>
      </c>
      <c r="C20" s="16">
        <v>418</v>
      </c>
      <c r="D20" s="16">
        <v>44</v>
      </c>
      <c r="E20" s="17">
        <v>645</v>
      </c>
      <c r="F20" s="17">
        <f t="shared" si="0"/>
        <v>227</v>
      </c>
      <c r="G20" s="115">
        <f t="shared" si="1"/>
        <v>601</v>
      </c>
      <c r="H20" s="154">
        <f t="shared" si="2"/>
        <v>0.54306220095693769</v>
      </c>
      <c r="I20" s="30">
        <f t="shared" si="3"/>
        <v>13.659090909090908</v>
      </c>
      <c r="J20" s="28">
        <f>E20/'2023 I კვ'!E$4</f>
        <v>6.0524792174754315E-4</v>
      </c>
    </row>
    <row r="21" spans="2:10" x14ac:dyDescent="0.2">
      <c r="B21" s="32" t="s">
        <v>252</v>
      </c>
      <c r="C21" s="16">
        <v>8260</v>
      </c>
      <c r="D21" s="16">
        <v>302</v>
      </c>
      <c r="E21" s="17">
        <v>288</v>
      </c>
      <c r="F21" s="17">
        <f t="shared" si="0"/>
        <v>-7972</v>
      </c>
      <c r="G21" s="115">
        <f t="shared" si="1"/>
        <v>-14</v>
      </c>
      <c r="H21" s="154">
        <f t="shared" si="2"/>
        <v>-0.96513317191283288</v>
      </c>
      <c r="I21" s="30">
        <f t="shared" si="3"/>
        <v>-4.635761589403975E-2</v>
      </c>
      <c r="J21" s="28">
        <f>E21/'2023 I კვ'!E$4</f>
        <v>2.7025023482680994E-4</v>
      </c>
    </row>
    <row r="22" spans="2:10" x14ac:dyDescent="0.2">
      <c r="B22" s="32" t="s">
        <v>257</v>
      </c>
      <c r="C22" s="16">
        <v>143</v>
      </c>
      <c r="D22" s="16">
        <v>235</v>
      </c>
      <c r="E22" s="17">
        <v>162</v>
      </c>
      <c r="F22" s="17">
        <f t="shared" si="0"/>
        <v>19</v>
      </c>
      <c r="G22" s="115">
        <f t="shared" si="1"/>
        <v>-73</v>
      </c>
      <c r="H22" s="154">
        <f t="shared" si="2"/>
        <v>0.13286713286713292</v>
      </c>
      <c r="I22" s="30">
        <f t="shared" si="3"/>
        <v>-0.31063829787234043</v>
      </c>
      <c r="J22" s="28">
        <f>E22/'2023 I კვ'!E$4</f>
        <v>1.520157570900806E-4</v>
      </c>
    </row>
    <row r="23" spans="2:10" x14ac:dyDescent="0.2">
      <c r="B23" s="32" t="s">
        <v>241</v>
      </c>
      <c r="C23" s="16">
        <v>27</v>
      </c>
      <c r="D23" s="16">
        <v>0</v>
      </c>
      <c r="E23" s="17">
        <v>14</v>
      </c>
      <c r="F23" s="17">
        <f t="shared" si="0"/>
        <v>-13</v>
      </c>
      <c r="G23" s="115">
        <f t="shared" si="1"/>
        <v>14</v>
      </c>
      <c r="H23" s="154">
        <f t="shared" si="2"/>
        <v>-0.48148148148148151</v>
      </c>
      <c r="I23" s="30"/>
      <c r="J23" s="28">
        <f>E23/'2023 I კვ'!E$4</f>
        <v>1.3137164192969928E-5</v>
      </c>
    </row>
    <row r="24" spans="2:10" x14ac:dyDescent="0.2">
      <c r="B24" s="32" t="s">
        <v>280</v>
      </c>
      <c r="C24" s="16">
        <v>15834</v>
      </c>
      <c r="D24" s="16">
        <v>0</v>
      </c>
      <c r="E24" s="17">
        <v>0</v>
      </c>
      <c r="F24" s="17">
        <f t="shared" si="0"/>
        <v>-15834</v>
      </c>
      <c r="G24" s="115">
        <f t="shared" si="1"/>
        <v>0</v>
      </c>
      <c r="H24" s="154">
        <f t="shared" si="2"/>
        <v>-1</v>
      </c>
      <c r="I24" s="30"/>
      <c r="J24" s="28">
        <f>E24/'2023 I კვ'!E$4</f>
        <v>0</v>
      </c>
    </row>
    <row r="25" spans="2:10" ht="13.5" thickBot="1" x14ac:dyDescent="0.25">
      <c r="B25" s="33" t="s">
        <v>240</v>
      </c>
      <c r="C25" s="76">
        <v>89</v>
      </c>
      <c r="D25" s="76">
        <v>0</v>
      </c>
      <c r="E25" s="19">
        <v>0</v>
      </c>
      <c r="F25" s="19">
        <f t="shared" si="0"/>
        <v>-89</v>
      </c>
      <c r="G25" s="115">
        <f t="shared" si="1"/>
        <v>0</v>
      </c>
      <c r="H25" s="155">
        <f t="shared" si="2"/>
        <v>-1</v>
      </c>
      <c r="I25" s="31"/>
      <c r="J25" s="29">
        <f>E25/'2023 I კვ'!E$4</f>
        <v>0</v>
      </c>
    </row>
    <row r="26" spans="2:10" x14ac:dyDescent="0.2">
      <c r="B26" s="41"/>
      <c r="C26" s="41"/>
      <c r="D26" s="41"/>
    </row>
    <row r="27" spans="2:10" x14ac:dyDescent="0.2">
      <c r="B27" s="41"/>
      <c r="C27" s="41"/>
      <c r="D27" s="41"/>
    </row>
    <row r="29" spans="2:10" x14ac:dyDescent="0.2">
      <c r="B29" s="38" t="s">
        <v>212</v>
      </c>
    </row>
    <row r="30" spans="2:10" x14ac:dyDescent="0.2">
      <c r="B30" s="164"/>
      <c r="C30" s="164"/>
      <c r="D30" s="164"/>
      <c r="E30" s="164"/>
      <c r="F30" s="164"/>
      <c r="G30" s="164"/>
      <c r="H30" s="164"/>
      <c r="I30" s="164"/>
      <c r="J30" s="164"/>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2.85546875" customWidth="1"/>
    <col min="2" max="2" width="19.140625" customWidth="1"/>
    <col min="3" max="3" width="18.5703125" customWidth="1"/>
    <col min="4" max="11" width="15.140625" customWidth="1"/>
  </cols>
  <sheetData>
    <row r="1" spans="2:11" ht="21.75" customHeight="1" thickBot="1" x14ac:dyDescent="0.25"/>
    <row r="2" spans="2:11" ht="24.75" customHeight="1" thickBot="1" x14ac:dyDescent="0.25">
      <c r="B2" s="165" t="s">
        <v>270</v>
      </c>
      <c r="C2" s="166"/>
      <c r="D2" s="166"/>
      <c r="E2" s="166"/>
      <c r="F2" s="166"/>
      <c r="G2" s="166"/>
      <c r="H2" s="166"/>
      <c r="I2" s="166"/>
      <c r="J2" s="166"/>
      <c r="K2" s="167"/>
    </row>
    <row r="3" spans="2:11" ht="13.5" thickBot="1" x14ac:dyDescent="0.25"/>
    <row r="4" spans="2:11" ht="33" customHeight="1" thickBot="1" x14ac:dyDescent="0.25">
      <c r="B4" s="168" t="s">
        <v>284</v>
      </c>
      <c r="C4" s="169"/>
      <c r="D4" s="109" t="s">
        <v>297</v>
      </c>
      <c r="E4" s="109" t="s">
        <v>298</v>
      </c>
      <c r="F4" s="109" t="s">
        <v>299</v>
      </c>
      <c r="G4" s="109" t="s">
        <v>293</v>
      </c>
      <c r="H4" s="109" t="s">
        <v>294</v>
      </c>
      <c r="I4" s="109" t="s">
        <v>295</v>
      </c>
      <c r="J4" s="109" t="s">
        <v>296</v>
      </c>
      <c r="K4" s="110" t="s">
        <v>226</v>
      </c>
    </row>
    <row r="5" spans="2:11" x14ac:dyDescent="0.2">
      <c r="B5" s="170" t="s">
        <v>285</v>
      </c>
      <c r="C5" s="86" t="s">
        <v>286</v>
      </c>
      <c r="D5" s="16">
        <v>358090</v>
      </c>
      <c r="E5" s="16">
        <v>129036</v>
      </c>
      <c r="F5" s="17">
        <v>274213</v>
      </c>
      <c r="G5" s="17">
        <f>F5-D5</f>
        <v>-83877</v>
      </c>
      <c r="H5" s="115">
        <f>F5-E5</f>
        <v>145177</v>
      </c>
      <c r="I5" s="154">
        <f>F5/D5-1</f>
        <v>-0.23423441034376835</v>
      </c>
      <c r="J5" s="30">
        <f>F5/E5-1</f>
        <v>1.1250891224154498</v>
      </c>
      <c r="K5" s="82">
        <f>F5/'2023 I კვ'!E4</f>
        <v>0.25731294320334736</v>
      </c>
    </row>
    <row r="6" spans="2:11" x14ac:dyDescent="0.2">
      <c r="B6" s="171"/>
      <c r="C6" s="17" t="s">
        <v>287</v>
      </c>
      <c r="D6" s="16">
        <v>661541</v>
      </c>
      <c r="E6" s="16">
        <v>267048</v>
      </c>
      <c r="F6" s="17">
        <v>546705</v>
      </c>
      <c r="G6" s="17">
        <f t="shared" ref="G6:G10" si="0">F6-D6</f>
        <v>-114836</v>
      </c>
      <c r="H6" s="115">
        <f t="shared" ref="H6:H10" si="1">F6-E6</f>
        <v>279657</v>
      </c>
      <c r="I6" s="154">
        <f t="shared" ref="I6:I10" si="2">F6/D6-1</f>
        <v>-0.1735886362296517</v>
      </c>
      <c r="J6" s="30">
        <f t="shared" ref="J6:J10" si="3">F6/E6-1</f>
        <v>1.0472162307899704</v>
      </c>
      <c r="K6" s="82">
        <f>F6/'2023 I კვ'!E$4</f>
        <v>0.51301095357983029</v>
      </c>
    </row>
    <row r="7" spans="2:11" x14ac:dyDescent="0.2">
      <c r="B7" s="171"/>
      <c r="C7" s="17" t="s">
        <v>288</v>
      </c>
      <c r="D7" s="16">
        <v>299165</v>
      </c>
      <c r="E7" s="16">
        <v>116209</v>
      </c>
      <c r="F7" s="17">
        <v>231459</v>
      </c>
      <c r="G7" s="17">
        <f t="shared" si="0"/>
        <v>-67706</v>
      </c>
      <c r="H7" s="115">
        <f t="shared" si="1"/>
        <v>115250</v>
      </c>
      <c r="I7" s="154">
        <f t="shared" si="2"/>
        <v>-0.22631658115086994</v>
      </c>
      <c r="J7" s="30">
        <f t="shared" si="3"/>
        <v>0.99174762712010267</v>
      </c>
      <c r="K7" s="82">
        <f>F7/'2023 I კვ'!E$4</f>
        <v>0.21719392049575903</v>
      </c>
    </row>
    <row r="8" spans="2:11" x14ac:dyDescent="0.2">
      <c r="B8" s="172"/>
      <c r="C8" s="17" t="s">
        <v>289</v>
      </c>
      <c r="D8" s="16">
        <v>14704</v>
      </c>
      <c r="E8" s="16">
        <v>5003</v>
      </c>
      <c r="F8" s="17">
        <v>13302</v>
      </c>
      <c r="G8" s="17">
        <f t="shared" si="0"/>
        <v>-1402</v>
      </c>
      <c r="H8" s="115">
        <f t="shared" si="1"/>
        <v>8299</v>
      </c>
      <c r="I8" s="154">
        <f t="shared" si="2"/>
        <v>-9.5348204570185002E-2</v>
      </c>
      <c r="J8" s="30">
        <f t="shared" si="3"/>
        <v>1.6588047171696982</v>
      </c>
      <c r="K8" s="82">
        <f>F8/'2023 I კვ'!E$4</f>
        <v>1.2482182721063285E-2</v>
      </c>
    </row>
    <row r="9" spans="2:11" x14ac:dyDescent="0.2">
      <c r="B9" s="173" t="s">
        <v>290</v>
      </c>
      <c r="C9" s="17" t="s">
        <v>291</v>
      </c>
      <c r="D9" s="16">
        <v>920103</v>
      </c>
      <c r="E9" s="16">
        <v>365592</v>
      </c>
      <c r="F9" s="17">
        <v>741631</v>
      </c>
      <c r="G9" s="17">
        <f t="shared" si="0"/>
        <v>-178472</v>
      </c>
      <c r="H9" s="115">
        <f t="shared" si="1"/>
        <v>376039</v>
      </c>
      <c r="I9" s="154">
        <f t="shared" si="2"/>
        <v>-0.1939695881874095</v>
      </c>
      <c r="J9" s="30">
        <f t="shared" si="3"/>
        <v>1.0285755705814132</v>
      </c>
      <c r="K9" s="82">
        <f>F9/'2023 I კვ'!E$4</f>
        <v>0.69592344411403428</v>
      </c>
    </row>
    <row r="10" spans="2:11" ht="13.5" thickBot="1" x14ac:dyDescent="0.25">
      <c r="B10" s="174"/>
      <c r="C10" s="19" t="s">
        <v>292</v>
      </c>
      <c r="D10" s="76">
        <v>413397</v>
      </c>
      <c r="E10" s="76">
        <v>151704</v>
      </c>
      <c r="F10" s="19">
        <v>324048</v>
      </c>
      <c r="G10" s="19">
        <f t="shared" si="0"/>
        <v>-89349</v>
      </c>
      <c r="H10" s="116">
        <f t="shared" si="1"/>
        <v>172344</v>
      </c>
      <c r="I10" s="155">
        <f t="shared" si="2"/>
        <v>-0.2161336439306526</v>
      </c>
      <c r="J10" s="31">
        <f t="shared" si="3"/>
        <v>1.1360544217687076</v>
      </c>
      <c r="K10" s="83">
        <f>F10/'2023 I კვ'!E$4</f>
        <v>0.30407655588596566</v>
      </c>
    </row>
    <row r="14" spans="2:11" x14ac:dyDescent="0.2">
      <c r="B14" s="38"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4" t="s">
        <v>259</v>
      </c>
      <c r="C2" s="64" t="s">
        <v>260</v>
      </c>
    </row>
    <row r="3" spans="2:3" ht="66" customHeight="1" x14ac:dyDescent="0.2">
      <c r="B3" s="65" t="s">
        <v>271</v>
      </c>
      <c r="C3" s="66" t="s">
        <v>266</v>
      </c>
    </row>
    <row r="4" spans="2:3" ht="74.25" customHeight="1" x14ac:dyDescent="0.2">
      <c r="B4" s="65" t="s">
        <v>274</v>
      </c>
      <c r="C4" s="66" t="s">
        <v>265</v>
      </c>
    </row>
    <row r="5" spans="2:3" ht="20.25" customHeight="1" x14ac:dyDescent="0.2">
      <c r="B5" s="67" t="s">
        <v>261</v>
      </c>
      <c r="C5" s="71" t="s">
        <v>264</v>
      </c>
    </row>
    <row r="6" spans="2:3" ht="24.75" customHeight="1" x14ac:dyDescent="0.2">
      <c r="B6" s="67" t="s">
        <v>262</v>
      </c>
      <c r="C6" s="68" t="s">
        <v>267</v>
      </c>
    </row>
    <row r="7" spans="2:3" ht="56.25" customHeight="1" x14ac:dyDescent="0.2">
      <c r="B7" s="69" t="s">
        <v>263</v>
      </c>
      <c r="C7" s="70"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2023 I კვ</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2022-08-03T08:32:50Z</cp:lastPrinted>
  <dcterms:created xsi:type="dcterms:W3CDTF">2012-06-01T06:45:51Z</dcterms:created>
  <dcterms:modified xsi:type="dcterms:W3CDTF">2023-04-13T12:16:23Z</dcterms:modified>
</cp:coreProperties>
</file>