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8655"/>
  </bookViews>
  <sheets>
    <sheet name="შინაარსი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.1" sheetId="2" r:id="rId8"/>
    <sheet name="7.2" sheetId="27" r:id="rId9"/>
    <sheet name="7.3" sheetId="28" r:id="rId10"/>
    <sheet name="8" sheetId="12" r:id="rId11"/>
    <sheet name="9" sheetId="23" r:id="rId12"/>
    <sheet name="10" sheetId="14" r:id="rId13"/>
    <sheet name="11" sheetId="4" r:id="rId14"/>
    <sheet name="12" sheetId="15" r:id="rId15"/>
    <sheet name="13" sheetId="8" r:id="rId16"/>
    <sheet name="14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7" l="1"/>
  <c r="U8" i="17"/>
  <c r="U9" i="17"/>
  <c r="U10" i="17"/>
  <c r="U11" i="17"/>
  <c r="U6" i="17"/>
  <c r="T7" i="14" l="1"/>
  <c r="T8" i="14"/>
  <c r="T9" i="14"/>
  <c r="T10" i="14"/>
  <c r="T11" i="14"/>
  <c r="T12" i="14"/>
  <c r="T6" i="14"/>
  <c r="U7" i="10"/>
  <c r="U8" i="10"/>
  <c r="U9" i="10"/>
  <c r="U10" i="10"/>
  <c r="U6" i="10"/>
  <c r="U7" i="11"/>
  <c r="U6" i="11"/>
  <c r="U7" i="19"/>
  <c r="U8" i="19"/>
  <c r="U9" i="19"/>
  <c r="U10" i="19"/>
  <c r="U11" i="19"/>
  <c r="U12" i="19"/>
  <c r="U13" i="19"/>
  <c r="U6" i="19"/>
  <c r="R7" i="14" l="1"/>
  <c r="R8" i="14"/>
  <c r="R9" i="14"/>
  <c r="R10" i="14"/>
  <c r="R11" i="14"/>
  <c r="R12" i="14"/>
  <c r="R6" i="14"/>
  <c r="U14" i="19"/>
  <c r="N7" i="14" l="1"/>
  <c r="N8" i="14"/>
  <c r="N9" i="14"/>
  <c r="N10" i="14"/>
  <c r="N11" i="14"/>
  <c r="N12" i="14"/>
  <c r="N6" i="14"/>
  <c r="P7" i="14"/>
  <c r="P8" i="14"/>
  <c r="P9" i="14"/>
  <c r="P10" i="14"/>
  <c r="P11" i="14"/>
  <c r="P12" i="14"/>
  <c r="P6" i="14"/>
  <c r="K7" i="26" l="1"/>
  <c r="K6" i="26"/>
  <c r="N6" i="15"/>
  <c r="N7" i="15"/>
  <c r="N8" i="15" l="1"/>
  <c r="N10" i="10"/>
  <c r="K12" i="8"/>
  <c r="K11" i="8"/>
  <c r="K10" i="8"/>
  <c r="K9" i="8"/>
  <c r="K8" i="8"/>
  <c r="K7" i="8"/>
  <c r="K6" i="8"/>
  <c r="J11" i="17" l="1"/>
  <c r="J10" i="17"/>
  <c r="J9" i="17"/>
  <c r="J8" i="17"/>
  <c r="J7" i="17"/>
  <c r="J6" i="17"/>
  <c r="K9" i="15"/>
  <c r="K8" i="15"/>
  <c r="J8" i="15"/>
  <c r="K7" i="15"/>
  <c r="J7" i="15"/>
  <c r="K6" i="15"/>
  <c r="J6" i="15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G5" i="12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10" i="10"/>
  <c r="K9" i="10"/>
  <c r="K8" i="10"/>
  <c r="K7" i="10"/>
  <c r="K6" i="10"/>
  <c r="E26" i="4" l="1"/>
  <c r="K26" i="4" s="1"/>
  <c r="L26" i="4" s="1"/>
</calcChain>
</file>

<file path=xl/sharedStrings.xml><?xml version="1.0" encoding="utf-8"?>
<sst xmlns="http://schemas.openxmlformats.org/spreadsheetml/2006/main" count="555" uniqueCount="130">
  <si>
    <t>I კვარტალი</t>
  </si>
  <si>
    <t>სხვა</t>
  </si>
  <si>
    <t>რაოდენობა</t>
  </si>
  <si>
    <t>წილი%</t>
  </si>
  <si>
    <t>დასვენება, გართობა, რეკრეაცია</t>
  </si>
  <si>
    <t>განათლების მიღება</t>
  </si>
  <si>
    <t>მკურნალობა, გაჯანსაღება</t>
  </si>
  <si>
    <t>შოპინგი</t>
  </si>
  <si>
    <t>სხვა პირადი მიზნები</t>
  </si>
  <si>
    <t>წილი %</t>
  </si>
  <si>
    <t xml:space="preserve">გასართობ პარკში სტუმრობა </t>
  </si>
  <si>
    <t xml:space="preserve">სხვა აქტივობა </t>
  </si>
  <si>
    <t>ცხენით ჯირითი</t>
  </si>
  <si>
    <t>სპორტულ ღონისძიებებზე დასწრება</t>
  </si>
  <si>
    <t>სასოფლო - სამეურნეო აქტივობებში მონაწილეობა</t>
  </si>
  <si>
    <t>ველოსპორტი</t>
  </si>
  <si>
    <t>გამაჯანსაღებელ კურორტზე დასვენება</t>
  </si>
  <si>
    <t>აზარტული თამაშები</t>
  </si>
  <si>
    <t xml:space="preserve">ადგილობრივი ხელოვნების, კულტურის, ენის, ისტორიის გაცნობა </t>
  </si>
  <si>
    <t>ადგილობრივი სამზარეულოსა და ღვინის დაგემოვნება</t>
  </si>
  <si>
    <t>გამოცდილება წინა ვიზიტიდან</t>
  </si>
  <si>
    <t>ტურისტული კომპანია, ტუროპერატორი</t>
  </si>
  <si>
    <t>ტელევიზია, რადიო</t>
  </si>
  <si>
    <t>ორგანიზაცია, ბიზნეს პარტნიორი</t>
  </si>
  <si>
    <t>მეგობრები და ნათესავები</t>
  </si>
  <si>
    <t>მარტო</t>
  </si>
  <si>
    <t>ოჯახი, ნათესავები</t>
  </si>
  <si>
    <t>მეგობრები</t>
  </si>
  <si>
    <t>კოლეგები</t>
  </si>
  <si>
    <t>პირველი ვიზიტი</t>
  </si>
  <si>
    <t>განმეორებითი ვიზიტი</t>
  </si>
  <si>
    <t>მთლიანი ღამეების რაოდენობა</t>
  </si>
  <si>
    <t>ღამისთევების რაოდენობა და ვიზიტის საშუალო ხანგრძლივობა</t>
  </si>
  <si>
    <t>ვიზიტის საშუალო ხანგრძლივობა (ღამე)</t>
  </si>
  <si>
    <t>განთავსების საშუალებები</t>
  </si>
  <si>
    <t>რეკრეაცია, კულტურული და სპორტული აქტივობები</t>
  </si>
  <si>
    <t>საკვები და სასმელი</t>
  </si>
  <si>
    <t>სხვა დანახარჯები</t>
  </si>
  <si>
    <t>მთლიანი დანახარჯი</t>
  </si>
  <si>
    <t>ტურისტული პაკეტის გამოყენება და დანახარჯები</t>
  </si>
  <si>
    <t>არ უსარგებლია ტურისტული პაკეტით</t>
  </si>
  <si>
    <t>ქართული ტურისტული კომპანიის პაკეტი</t>
  </si>
  <si>
    <t>უცხოური ტურისტული კომპანიის პაკეტი</t>
  </si>
  <si>
    <t>ტურისტულ პაკეტზე დახარჯული თანხა (ლარი)</t>
  </si>
  <si>
    <t>ტურისტული ვიზიტით კმაყოფილება</t>
  </si>
  <si>
    <t>ძალიან უკმაყოფილო</t>
  </si>
  <si>
    <t>უკმაყოფილო</t>
  </si>
  <si>
    <t>არც უკმაყოფილო, არც კმაყოფილი</t>
  </si>
  <si>
    <t>კმაყოფილი</t>
  </si>
  <si>
    <t>ძალიან კმაყოფილი</t>
  </si>
  <si>
    <t>არ ვიცი / მიჭირს პასუხის გაცემა</t>
  </si>
  <si>
    <t>კმაყოფილების დონე</t>
  </si>
  <si>
    <t>ვიზიტები ეკონომიკური სტატუსის მიხედვით</t>
  </si>
  <si>
    <t>დასაქმებული</t>
  </si>
  <si>
    <t>თვითდასაქმებული</t>
  </si>
  <si>
    <t>პენსიონერი</t>
  </si>
  <si>
    <t>უმუშევარი</t>
  </si>
  <si>
    <t>დიასახლისი</t>
  </si>
  <si>
    <t>სტუდენტი</t>
  </si>
  <si>
    <t>უარი პასუხზე</t>
  </si>
  <si>
    <t>დამსაქმებელი</t>
  </si>
  <si>
    <t>სქესი</t>
  </si>
  <si>
    <t>ქალი</t>
  </si>
  <si>
    <t>კაცი</t>
  </si>
  <si>
    <t>განთავსების საშუალებებში გათეული ღამეები</t>
  </si>
  <si>
    <t>სასტუმრო</t>
  </si>
  <si>
    <t>სასტუმრო სახლი, ჰოსტელი</t>
  </si>
  <si>
    <t>ნაქირავები ოთახი, სახლი</t>
  </si>
  <si>
    <t>ტრაილერი, ბანაკი</t>
  </si>
  <si>
    <t>საკუთარი სახლი</t>
  </si>
  <si>
    <t>მეგობრის, ნათესავის სახლი</t>
  </si>
  <si>
    <t>საავადმყოფო</t>
  </si>
  <si>
    <t>განთავსების საშუალებებში გათეული ღამეების განაწილება</t>
  </si>
  <si>
    <t>გვერდი</t>
  </si>
  <si>
    <t>თემატიკა</t>
  </si>
  <si>
    <t>საშუალო დანახარჯი ვიზიტზე</t>
  </si>
  <si>
    <t>დანახარჯების სტრუქტურა და საშუალო დანახარჯი ვიზიტზე</t>
  </si>
  <si>
    <t>რუსეთი</t>
  </si>
  <si>
    <t>თურქეთი</t>
  </si>
  <si>
    <t>სომხეთი</t>
  </si>
  <si>
    <t>აზერბაიჯანი</t>
  </si>
  <si>
    <t>უკრაინა</t>
  </si>
  <si>
    <t>გერმანია</t>
  </si>
  <si>
    <t>მეგობრების, ნათესავების მონახულება</t>
  </si>
  <si>
    <t>რელიგია, მომლოცველობა</t>
  </si>
  <si>
    <t>პროფესიული, ეკონომიკური საქმიანობა</t>
  </si>
  <si>
    <t>ღირსშესანიშნაობების, კულტურული და ისტორიული მემკვიდრეობის ძეგლების, მუზეუმების მონახულება</t>
  </si>
  <si>
    <t>ზღვაზე, ტბაზე, მდინარეზე ცურვა, სანაპიროზე გასვლა</t>
  </si>
  <si>
    <t xml:space="preserve">თხილამურებზე სრიალი, სნოუბორდი, ჰელისკი </t>
  </si>
  <si>
    <t>კონცერტზე, ფესტივალზე, გამოფენაზე დასწრება, კინოში, თეატრში წასვლა, ადგილობრივ დღესასწაულებში მონაწილეობა</t>
  </si>
  <si>
    <t>ღამის, კლუბური ცხოვრება</t>
  </si>
  <si>
    <t>ნადირობა, თევზაობა</t>
  </si>
  <si>
    <t xml:space="preserve">ნაოსნობა, ჯომარდობა, კანიონინკი </t>
  </si>
  <si>
    <t>მთასვლელობა, მეკლდეურობა</t>
  </si>
  <si>
    <t xml:space="preserve">რელიგიური ადგილების, ეკლესიების მონახულება, მოლოცვა </t>
  </si>
  <si>
    <t>დანახარჯების სტრუქტურა (ლარი)</t>
  </si>
  <si>
    <t>გამყვანი ვიზიტის რიგითობა</t>
  </si>
  <si>
    <t>გამყვანი ვიზიტისას თანმხლები</t>
  </si>
  <si>
    <t>გამყვანი ვიზიტის მთავარი მიზანი</t>
  </si>
  <si>
    <t>გამყვანი ვიზიტორების მიერ მონახულებული ქვეყნები</t>
  </si>
  <si>
    <t>ადგილობრივი ტრანსპორტი</t>
  </si>
  <si>
    <t>ინტერნეტი</t>
  </si>
  <si>
    <t>გამყვანი ვიზიტორების მიერ გამოყენებული საინფორმაციო წყაროები</t>
  </si>
  <si>
    <t>გამყვანი ვიზიტორების მიერ განხორციელებული აქტივობები</t>
  </si>
  <si>
    <t>გამყვანი ვიზიტების განაწილება ეკონომიკური სტატუსის მიხედვით</t>
  </si>
  <si>
    <t>გამყვანი ვიზიტისას თანმხლები პირი</t>
  </si>
  <si>
    <t xml:space="preserve">ბუნების, ლანდშაფტების, ნაკრძალების მონახულება, უცნობი და ეგზოტიკური ადგილების აღმოჩენა </t>
  </si>
  <si>
    <t>წყარო: სტატისტიკის ეროვნული სამსახური</t>
  </si>
  <si>
    <t>გამყვანი ვიზიტორების განაწილება სქესის და ასაკის მიხედვით</t>
  </si>
  <si>
    <t>15-30</t>
  </si>
  <si>
    <t>31-50</t>
  </si>
  <si>
    <t>51-70</t>
  </si>
  <si>
    <t>71+</t>
  </si>
  <si>
    <t>ასაკი</t>
  </si>
  <si>
    <t>II კვარტალი</t>
  </si>
  <si>
    <t>III კვარტალი</t>
  </si>
  <si>
    <t>IV კვარტალი</t>
  </si>
  <si>
    <t>ჯამური</t>
  </si>
  <si>
    <t>ვიზიტის ტიპები</t>
  </si>
  <si>
    <t>ერთდღიანი ვიზიტი</t>
  </si>
  <si>
    <t>ვიზიტის ტიპი</t>
  </si>
  <si>
    <t>სხვა ქვეყნები</t>
  </si>
  <si>
    <t>ტურისტული ვიზიტი</t>
  </si>
  <si>
    <t>შენიშვნა: საქართველოში ახალი კორონავირუსის (COVID-19) გავრცელებასთან დაკავშირებული რისკების თავიდან აცილების მიზნით, საქსტატის გამყვანი ტურიზმის სტატისტიკური გამოკვლევის საველე სამუშაოები დროებით შეჩერებული იყო. შესაბამისად, 2020 წლის II კვარტალიდან 2021 წლის IV კვარტალის ჩათვლით მონაცემები არ არის ხელმისაწვდომი.</t>
  </si>
  <si>
    <t>პოლონეთი</t>
  </si>
  <si>
    <t>არაბთა გაერთიანებული საემიროები</t>
  </si>
  <si>
    <t>ყაზახეთი</t>
  </si>
  <si>
    <t>გამყვანი ვიზიტის განაწილება სქესის და ასაკის მიხედვით</t>
  </si>
  <si>
    <t>გერმანი8ა</t>
  </si>
  <si>
    <t>იტალია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</si>
</sst>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24" fillId="21" borderId="15" applyNumberFormat="0" applyAlignment="0" applyProtection="0"/>
    <xf numFmtId="0" fontId="24" fillId="21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6" applyProtection="0"/>
    <xf numFmtId="0" fontId="14" fillId="0" borderId="16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28" fillId="0" borderId="0"/>
    <xf numFmtId="0" fontId="3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8" fillId="0" borderId="0" xfId="141"/>
    <xf numFmtId="164" fontId="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0" xfId="0" applyNumberFormat="1"/>
    <xf numFmtId="3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5" fillId="0" borderId="1" xfId="2" applyBorder="1" applyAlignment="1">
      <alignment horizontal="left"/>
    </xf>
    <xf numFmtId="0" fontId="5" fillId="0" borderId="1" xfId="2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1" fillId="25" borderId="22" xfId="142" applyFont="1" applyFill="1" applyBorder="1" applyAlignment="1">
      <alignment horizontal="left" vertical="center" wrapText="1"/>
    </xf>
    <xf numFmtId="0" fontId="31" fillId="25" borderId="23" xfId="142" applyFont="1" applyFill="1" applyBorder="1" applyAlignment="1">
      <alignment horizontal="left" vertical="center" wrapText="1"/>
    </xf>
    <xf numFmtId="0" fontId="31" fillId="25" borderId="24" xfId="142" applyFont="1" applyFill="1" applyBorder="1" applyAlignment="1">
      <alignment horizontal="left" vertical="center" wrapText="1"/>
    </xf>
    <xf numFmtId="0" fontId="31" fillId="25" borderId="25" xfId="142" applyFont="1" applyFill="1" applyBorder="1" applyAlignment="1">
      <alignment horizontal="left" vertical="center" wrapText="1"/>
    </xf>
    <xf numFmtId="0" fontId="31" fillId="25" borderId="26" xfId="142" applyFont="1" applyFill="1" applyBorder="1" applyAlignment="1">
      <alignment horizontal="left" vertical="center" wrapText="1"/>
    </xf>
    <xf numFmtId="0" fontId="31" fillId="25" borderId="27" xfId="142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0" fillId="0" borderId="18" xfId="0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</cellXfs>
  <cellStyles count="143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8" xfId="141"/>
    <cellStyle name="Normal_გამოსაქვეყნებელი" xfId="142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C3" sqref="C3:F3"/>
    </sheetView>
  </sheetViews>
  <sheetFormatPr defaultRowHeight="15" x14ac:dyDescent="0.25"/>
  <cols>
    <col min="1" max="1" width="8.85546875" customWidth="1"/>
    <col min="2" max="2" width="18" style="10" customWidth="1"/>
    <col min="3" max="3" width="100.7109375" customWidth="1"/>
  </cols>
  <sheetData>
    <row r="1" spans="2:6" s="14" customFormat="1" ht="3" customHeight="1" x14ac:dyDescent="0.25">
      <c r="B1" s="10"/>
    </row>
    <row r="2" spans="2:6" ht="4.5" customHeight="1" x14ac:dyDescent="0.25"/>
    <row r="3" spans="2:6" ht="22.5" customHeight="1" x14ac:dyDescent="0.25">
      <c r="B3" s="12" t="s">
        <v>73</v>
      </c>
      <c r="C3" s="53" t="s">
        <v>74</v>
      </c>
      <c r="D3" s="54"/>
      <c r="E3" s="54"/>
      <c r="F3" s="55"/>
    </row>
    <row r="4" spans="2:6" s="14" customFormat="1" ht="17.25" customHeight="1" x14ac:dyDescent="0.25">
      <c r="B4" s="30">
        <v>1</v>
      </c>
      <c r="C4" s="57" t="s">
        <v>118</v>
      </c>
      <c r="D4" s="57"/>
      <c r="E4" s="57"/>
      <c r="F4" s="57"/>
    </row>
    <row r="5" spans="2:6" x14ac:dyDescent="0.25">
      <c r="B5" s="4">
        <v>2</v>
      </c>
      <c r="C5" s="56" t="s">
        <v>108</v>
      </c>
      <c r="D5" s="56"/>
      <c r="E5" s="56"/>
      <c r="F5" s="56"/>
    </row>
    <row r="6" spans="2:6" x14ac:dyDescent="0.25">
      <c r="B6" s="30">
        <v>3</v>
      </c>
      <c r="C6" s="56" t="s">
        <v>104</v>
      </c>
      <c r="D6" s="56"/>
      <c r="E6" s="56"/>
      <c r="F6" s="56"/>
    </row>
    <row r="7" spans="2:6" x14ac:dyDescent="0.25">
      <c r="B7" s="30">
        <v>4</v>
      </c>
      <c r="C7" s="56" t="s">
        <v>96</v>
      </c>
      <c r="D7" s="56"/>
      <c r="E7" s="56"/>
      <c r="F7" s="56"/>
    </row>
    <row r="8" spans="2:6" x14ac:dyDescent="0.25">
      <c r="B8" s="30">
        <v>5</v>
      </c>
      <c r="C8" s="56" t="s">
        <v>105</v>
      </c>
      <c r="D8" s="56"/>
      <c r="E8" s="56"/>
      <c r="F8" s="56"/>
    </row>
    <row r="9" spans="2:6" x14ac:dyDescent="0.25">
      <c r="B9" s="30">
        <v>6</v>
      </c>
      <c r="C9" s="56" t="s">
        <v>98</v>
      </c>
      <c r="D9" s="56"/>
      <c r="E9" s="56"/>
      <c r="F9" s="56"/>
    </row>
    <row r="10" spans="2:6" x14ac:dyDescent="0.25">
      <c r="B10" s="30">
        <v>7</v>
      </c>
      <c r="C10" s="46" t="s">
        <v>99</v>
      </c>
      <c r="D10" s="46">
        <v>2019</v>
      </c>
      <c r="E10" s="46">
        <v>2020</v>
      </c>
      <c r="F10" s="46">
        <v>2022</v>
      </c>
    </row>
    <row r="11" spans="2:6" x14ac:dyDescent="0.25">
      <c r="B11" s="30">
        <v>8</v>
      </c>
      <c r="C11" s="56" t="s">
        <v>32</v>
      </c>
      <c r="D11" s="56"/>
      <c r="E11" s="56"/>
      <c r="F11" s="56"/>
    </row>
    <row r="12" spans="2:6" x14ac:dyDescent="0.25">
      <c r="B12" s="30">
        <v>9</v>
      </c>
      <c r="C12" s="56" t="s">
        <v>72</v>
      </c>
      <c r="D12" s="56"/>
      <c r="E12" s="56"/>
      <c r="F12" s="56"/>
    </row>
    <row r="13" spans="2:6" x14ac:dyDescent="0.25">
      <c r="B13" s="30">
        <v>10</v>
      </c>
      <c r="C13" s="56" t="s">
        <v>76</v>
      </c>
      <c r="D13" s="56"/>
      <c r="E13" s="56"/>
      <c r="F13" s="56"/>
    </row>
    <row r="14" spans="2:6" x14ac:dyDescent="0.25">
      <c r="B14" s="30">
        <v>11</v>
      </c>
      <c r="C14" s="56" t="s">
        <v>103</v>
      </c>
      <c r="D14" s="56"/>
      <c r="E14" s="56"/>
      <c r="F14" s="56"/>
    </row>
    <row r="15" spans="2:6" x14ac:dyDescent="0.25">
      <c r="B15" s="30">
        <v>12</v>
      </c>
      <c r="C15" s="56" t="s">
        <v>39</v>
      </c>
      <c r="D15" s="56"/>
      <c r="E15" s="56"/>
      <c r="F15" s="56"/>
    </row>
    <row r="16" spans="2:6" x14ac:dyDescent="0.25">
      <c r="B16" s="30">
        <v>13</v>
      </c>
      <c r="C16" s="56" t="s">
        <v>102</v>
      </c>
      <c r="D16" s="56"/>
      <c r="E16" s="56"/>
      <c r="F16" s="56"/>
    </row>
    <row r="17" spans="2:6" x14ac:dyDescent="0.25">
      <c r="B17" s="30">
        <v>14</v>
      </c>
      <c r="C17" s="56" t="s">
        <v>44</v>
      </c>
      <c r="D17" s="56"/>
      <c r="E17" s="56"/>
      <c r="F17" s="56"/>
    </row>
  </sheetData>
  <mergeCells count="14">
    <mergeCell ref="C3:F3"/>
    <mergeCell ref="C16:F16"/>
    <mergeCell ref="C17:F17"/>
    <mergeCell ref="C9:F9"/>
    <mergeCell ref="C11:F11"/>
    <mergeCell ref="C12:F12"/>
    <mergeCell ref="C13:F13"/>
    <mergeCell ref="C14:F14"/>
    <mergeCell ref="C15:F15"/>
    <mergeCell ref="C4:F4"/>
    <mergeCell ref="C5:F5"/>
    <mergeCell ref="C6:F6"/>
    <mergeCell ref="C7:F7"/>
    <mergeCell ref="C8:F8"/>
  </mergeCells>
  <hyperlinks>
    <hyperlink ref="C5" location="'2'!A1" display="გამყვანი ვიზიტორების განაწილება სქესის და ასაკის მიხედვით"/>
    <hyperlink ref="C6" location="'3'!A1" display="გამყვანი ვიზიტების განაწილება ეკონომიკური სტატუსის მიხედვით"/>
    <hyperlink ref="C7" location="'4'!A1" display="გამყვანი ვიზიტის რიგითობა"/>
    <hyperlink ref="C8" location="'5'!A1" display="გამყვანი ვიზიტისას თანმხლები პირი"/>
    <hyperlink ref="C9" location="'6'!A1" display="გამყვანი ვიზიტის მთავარი მიზანი"/>
    <hyperlink ref="C10" location="'7'!A1" display="გამყვანი ვიზიტორების მიერ მონახულებული ქვეყნები"/>
    <hyperlink ref="C11" location="'8'!A1" display="ღამისთევების რაოდენობა და ვიზიტის საშუალო ხანგრძლივობა"/>
    <hyperlink ref="C12" location="'9'!A1" display="განთავსების საშუალებებში გათეული ღამეების განაწილება"/>
    <hyperlink ref="C13" location="'10'!A1" display="დანახარჯების სტრუქტურა და საშუალო დანახარჯი ვიზიტზე"/>
    <hyperlink ref="C14" location="'11'!A1" display="გამყვანი ვიზიტორების მიერ განხორციელებული აქტივობები"/>
    <hyperlink ref="C15" location="'12'!A1" display="ტურისტული პაკეტის გამოყენება და დანახარჯები"/>
    <hyperlink ref="C16" location="'13'!A1" display="გამყვანი ვიზიტორების მიერ გამოყენებული საინფორმაციო წყაროები"/>
    <hyperlink ref="C17" location="'14'!A1" display="ტურისტული ვიზიტით კმაყოფილება"/>
    <hyperlink ref="C4" location="'1'!A1" display="ვიზიტის ტიპები"/>
    <hyperlink ref="D10" location="'7.1'!A1" display="'7.1'!A1"/>
    <hyperlink ref="E10" location="'7.2'!A1" display="'7.2'!A1"/>
    <hyperlink ref="F10" location="'7.3'!A1" display="'7.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:B14"/>
    </sheetView>
  </sheetViews>
  <sheetFormatPr defaultRowHeight="15" x14ac:dyDescent="0.25"/>
  <cols>
    <col min="1" max="1" width="4" style="14" customWidth="1"/>
    <col min="2" max="2" width="38.85546875" style="14" customWidth="1"/>
    <col min="3" max="3" width="17.28515625" style="14" customWidth="1"/>
    <col min="4" max="4" width="12.140625" style="14" customWidth="1"/>
    <col min="5" max="6" width="15" style="14" customWidth="1"/>
    <col min="7" max="8" width="12.42578125" style="14" customWidth="1"/>
    <col min="9" max="16384" width="9.140625" style="14"/>
  </cols>
  <sheetData>
    <row r="2" spans="2:8" ht="21.75" customHeight="1" x14ac:dyDescent="0.25">
      <c r="B2" s="81" t="s">
        <v>99</v>
      </c>
      <c r="C2" s="75">
        <v>2022</v>
      </c>
      <c r="D2" s="76"/>
      <c r="E2" s="76"/>
      <c r="F2" s="76"/>
      <c r="G2" s="76"/>
      <c r="H2" s="76"/>
    </row>
    <row r="3" spans="2:8" x14ac:dyDescent="0.25">
      <c r="B3" s="81"/>
      <c r="C3" s="62"/>
      <c r="D3" s="63"/>
      <c r="E3" s="63"/>
      <c r="F3" s="63"/>
      <c r="G3" s="63"/>
      <c r="H3" s="63"/>
    </row>
    <row r="4" spans="2:8" x14ac:dyDescent="0.25">
      <c r="B4" s="81"/>
      <c r="C4" s="58" t="s">
        <v>0</v>
      </c>
      <c r="D4" s="58"/>
      <c r="E4" s="58" t="s">
        <v>114</v>
      </c>
      <c r="F4" s="58"/>
      <c r="G4" s="58" t="s">
        <v>114</v>
      </c>
      <c r="H4" s="58"/>
    </row>
    <row r="5" spans="2:8" x14ac:dyDescent="0.25">
      <c r="B5" s="81"/>
      <c r="C5" s="42" t="s">
        <v>2</v>
      </c>
      <c r="D5" s="42" t="s">
        <v>3</v>
      </c>
      <c r="E5" s="49" t="s">
        <v>2</v>
      </c>
      <c r="F5" s="49" t="s">
        <v>3</v>
      </c>
      <c r="G5" s="52" t="s">
        <v>2</v>
      </c>
      <c r="H5" s="52" t="s">
        <v>3</v>
      </c>
    </row>
    <row r="6" spans="2:8" x14ac:dyDescent="0.25">
      <c r="B6" s="2" t="s">
        <v>78</v>
      </c>
      <c r="C6" s="3">
        <v>102846</v>
      </c>
      <c r="D6" s="5">
        <v>0.47599999999999998</v>
      </c>
      <c r="E6" s="3">
        <v>234691</v>
      </c>
      <c r="F6" s="5">
        <v>0.57799999999999996</v>
      </c>
      <c r="G6" s="3">
        <v>314466</v>
      </c>
      <c r="H6" s="5">
        <v>0.59099999999999997</v>
      </c>
    </row>
    <row r="7" spans="2:8" x14ac:dyDescent="0.25">
      <c r="B7" s="2" t="s">
        <v>77</v>
      </c>
      <c r="C7" s="3">
        <v>26317</v>
      </c>
      <c r="D7" s="5">
        <v>0.122</v>
      </c>
      <c r="E7" s="3">
        <v>45150</v>
      </c>
      <c r="F7" s="5">
        <v>0.111</v>
      </c>
      <c r="G7" s="3">
        <v>79366</v>
      </c>
      <c r="H7" s="5">
        <v>0.14899999999999999</v>
      </c>
    </row>
    <row r="8" spans="2:8" x14ac:dyDescent="0.25">
      <c r="B8" s="31" t="s">
        <v>79</v>
      </c>
      <c r="C8" s="21">
        <v>25791</v>
      </c>
      <c r="D8" s="22">
        <v>0.11899999999999999</v>
      </c>
      <c r="E8" s="21">
        <v>28653</v>
      </c>
      <c r="F8" s="22">
        <v>7.0999999999999994E-2</v>
      </c>
      <c r="G8" s="21">
        <v>33401</v>
      </c>
      <c r="H8" s="22">
        <v>6.3E-2</v>
      </c>
    </row>
    <row r="9" spans="2:8" x14ac:dyDescent="0.25">
      <c r="B9" s="2" t="s">
        <v>125</v>
      </c>
      <c r="C9" s="3">
        <v>9754</v>
      </c>
      <c r="D9" s="5">
        <v>4.4999999999999998E-2</v>
      </c>
      <c r="E9" s="3">
        <v>8991</v>
      </c>
      <c r="F9" s="5">
        <v>2.1999999999999999E-2</v>
      </c>
      <c r="G9" s="3">
        <v>16164</v>
      </c>
      <c r="H9" s="5">
        <v>0.03</v>
      </c>
    </row>
    <row r="10" spans="2:8" x14ac:dyDescent="0.25">
      <c r="B10" s="2" t="s">
        <v>126</v>
      </c>
      <c r="C10" s="3">
        <v>4756</v>
      </c>
      <c r="D10" s="5">
        <v>2.1999999999999999E-2</v>
      </c>
      <c r="E10" s="3">
        <v>14282</v>
      </c>
      <c r="F10" s="5">
        <v>3.5000000000000003E-2</v>
      </c>
      <c r="G10" s="3">
        <v>12487</v>
      </c>
      <c r="H10" s="5">
        <v>2.3E-2</v>
      </c>
    </row>
    <row r="11" spans="2:8" x14ac:dyDescent="0.25">
      <c r="B11" s="2" t="s">
        <v>128</v>
      </c>
      <c r="C11" s="3">
        <v>4274</v>
      </c>
      <c r="D11" s="5">
        <v>0.02</v>
      </c>
      <c r="E11" s="3">
        <v>9546</v>
      </c>
      <c r="F11" s="5">
        <v>2.4E-2</v>
      </c>
      <c r="G11" s="3">
        <v>11751</v>
      </c>
      <c r="H11" s="5">
        <v>2.1999999999999999E-2</v>
      </c>
    </row>
    <row r="12" spans="2:8" x14ac:dyDescent="0.25">
      <c r="B12" s="2" t="s">
        <v>124</v>
      </c>
      <c r="C12" s="3">
        <v>8056</v>
      </c>
      <c r="D12" s="5">
        <v>3.6999999999999998E-2</v>
      </c>
      <c r="E12" s="3">
        <v>11822</v>
      </c>
      <c r="F12" s="5">
        <v>2.9000000000000001E-2</v>
      </c>
      <c r="G12" s="3">
        <v>7586</v>
      </c>
      <c r="H12" s="5">
        <v>1.4E-2</v>
      </c>
    </row>
    <row r="13" spans="2:8" x14ac:dyDescent="0.25">
      <c r="B13" s="2" t="s">
        <v>129</v>
      </c>
      <c r="C13" s="3">
        <v>782</v>
      </c>
      <c r="D13" s="5">
        <v>4.0000000000000001E-3</v>
      </c>
      <c r="E13" s="3">
        <v>3597</v>
      </c>
      <c r="F13" s="5">
        <v>8.9999999999999993E-3</v>
      </c>
      <c r="G13" s="3">
        <v>4570</v>
      </c>
      <c r="H13" s="5">
        <v>8.9999999999999993E-3</v>
      </c>
    </row>
    <row r="14" spans="2:8" x14ac:dyDescent="0.25">
      <c r="B14" s="2" t="s">
        <v>1</v>
      </c>
      <c r="C14" s="3">
        <v>41026</v>
      </c>
      <c r="D14" s="5">
        <v>0.19100000000000003</v>
      </c>
      <c r="E14" s="3">
        <v>64596</v>
      </c>
      <c r="F14" s="5">
        <v>0.15900000000000006</v>
      </c>
      <c r="G14" s="3">
        <v>63287</v>
      </c>
      <c r="H14" s="5">
        <v>0.11900000000000005</v>
      </c>
    </row>
    <row r="15" spans="2:8" x14ac:dyDescent="0.25">
      <c r="B15" s="34"/>
      <c r="C15" s="34"/>
      <c r="D15" s="34"/>
      <c r="F15" s="15"/>
    </row>
    <row r="16" spans="2:8" x14ac:dyDescent="0.25">
      <c r="B16" s="71" t="s">
        <v>107</v>
      </c>
      <c r="C16" s="71"/>
      <c r="D16" s="71"/>
    </row>
    <row r="17" spans="2:6" x14ac:dyDescent="0.25">
      <c r="B17" s="1"/>
    </row>
    <row r="18" spans="2:6" ht="15.75" thickBot="1" x14ac:dyDescent="0.3"/>
    <row r="19" spans="2:6" ht="15" customHeight="1" x14ac:dyDescent="0.25">
      <c r="B19" s="65" t="s">
        <v>123</v>
      </c>
      <c r="C19" s="66"/>
      <c r="D19" s="66"/>
      <c r="E19" s="66"/>
      <c r="F19" s="66"/>
    </row>
    <row r="20" spans="2:6" ht="27.75" customHeight="1" thickBot="1" x14ac:dyDescent="0.3">
      <c r="B20" s="68"/>
      <c r="C20" s="69"/>
      <c r="D20" s="69"/>
      <c r="E20" s="69"/>
      <c r="F20" s="69"/>
    </row>
  </sheetData>
  <sortState ref="B7:H14">
    <sortCondition descending="1" ref="G7"/>
  </sortState>
  <mergeCells count="7">
    <mergeCell ref="G4:H4"/>
    <mergeCell ref="C2:H3"/>
    <mergeCell ref="B19:F20"/>
    <mergeCell ref="B2:B5"/>
    <mergeCell ref="C4:D4"/>
    <mergeCell ref="B16:D16"/>
    <mergeCell ref="E4:F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pane xSplit="2" ySplit="4" topLeftCell="E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8" width="17.140625" customWidth="1"/>
    <col min="9" max="10" width="18" customWidth="1"/>
    <col min="11" max="11" width="18" style="14" customWidth="1"/>
    <col min="12" max="12" width="18" customWidth="1"/>
  </cols>
  <sheetData>
    <row r="2" spans="2:17" ht="18.75" customHeight="1" x14ac:dyDescent="0.25">
      <c r="B2" s="72" t="s">
        <v>32</v>
      </c>
      <c r="C2" s="75">
        <v>2019</v>
      </c>
      <c r="D2" s="77"/>
      <c r="E2" s="77"/>
      <c r="F2" s="77"/>
      <c r="G2" s="77"/>
      <c r="H2" s="86">
        <v>2020</v>
      </c>
      <c r="I2" s="59">
        <v>2022</v>
      </c>
      <c r="J2" s="60"/>
      <c r="K2" s="60"/>
      <c r="L2" s="61"/>
    </row>
    <row r="3" spans="2:17" x14ac:dyDescent="0.25">
      <c r="B3" s="73"/>
      <c r="C3" s="84"/>
      <c r="D3" s="85"/>
      <c r="E3" s="85"/>
      <c r="F3" s="85"/>
      <c r="G3" s="85"/>
      <c r="H3" s="87"/>
      <c r="I3" s="62"/>
      <c r="J3" s="63"/>
      <c r="K3" s="63"/>
      <c r="L3" s="64"/>
    </row>
    <row r="4" spans="2:17" x14ac:dyDescent="0.25">
      <c r="B4" s="73"/>
      <c r="C4" s="16" t="s">
        <v>0</v>
      </c>
      <c r="D4" s="20" t="s">
        <v>114</v>
      </c>
      <c r="E4" s="24" t="s">
        <v>115</v>
      </c>
      <c r="F4" s="29" t="s">
        <v>116</v>
      </c>
      <c r="G4" s="29" t="s">
        <v>117</v>
      </c>
      <c r="H4" s="36" t="s">
        <v>0</v>
      </c>
      <c r="I4" s="43" t="s">
        <v>0</v>
      </c>
      <c r="J4" s="48" t="s">
        <v>114</v>
      </c>
      <c r="K4" s="51" t="s">
        <v>115</v>
      </c>
      <c r="L4" s="48" t="s">
        <v>117</v>
      </c>
    </row>
    <row r="5" spans="2:17" x14ac:dyDescent="0.25">
      <c r="B5" s="2" t="s">
        <v>31</v>
      </c>
      <c r="C5" s="3">
        <v>1648374</v>
      </c>
      <c r="D5" s="3">
        <v>2140856</v>
      </c>
      <c r="E5" s="3">
        <v>3127590</v>
      </c>
      <c r="F5" s="3">
        <v>2396870</v>
      </c>
      <c r="G5" s="3">
        <f>C5+D5+E5+F5</f>
        <v>9313690</v>
      </c>
      <c r="H5" s="3">
        <v>1760624</v>
      </c>
      <c r="I5" s="3">
        <v>1394399</v>
      </c>
      <c r="J5" s="3">
        <v>2318127</v>
      </c>
      <c r="K5" s="3">
        <v>3372514</v>
      </c>
      <c r="L5" s="3">
        <v>7085040</v>
      </c>
    </row>
    <row r="6" spans="2:17" ht="30.75" customHeight="1" x14ac:dyDescent="0.25">
      <c r="B6" s="2" t="s">
        <v>33</v>
      </c>
      <c r="C6" s="17">
        <v>3.4</v>
      </c>
      <c r="D6" s="17">
        <v>3.82</v>
      </c>
      <c r="E6" s="17">
        <v>4.5</v>
      </c>
      <c r="F6" s="17">
        <v>4</v>
      </c>
      <c r="G6" s="17">
        <v>3.9</v>
      </c>
      <c r="H6" s="17">
        <v>3.9</v>
      </c>
      <c r="I6" s="17">
        <v>6.4</v>
      </c>
      <c r="J6" s="17">
        <v>5.7</v>
      </c>
      <c r="K6" s="17">
        <v>6.3</v>
      </c>
      <c r="L6" s="17">
        <v>6.1</v>
      </c>
    </row>
    <row r="7" spans="2:17" x14ac:dyDescent="0.25">
      <c r="D7" s="18"/>
    </row>
    <row r="8" spans="2:17" x14ac:dyDescent="0.25">
      <c r="B8" s="71" t="s">
        <v>107</v>
      </c>
      <c r="C8" s="71"/>
      <c r="D8" s="71"/>
    </row>
    <row r="10" spans="2:17" ht="15.75" thickBot="1" x14ac:dyDescent="0.3">
      <c r="H10" s="14"/>
      <c r="I10" s="14"/>
      <c r="J10" s="14"/>
    </row>
    <row r="11" spans="2:17" ht="15" customHeight="1" x14ac:dyDescent="0.25">
      <c r="B11" s="65" t="s">
        <v>123</v>
      </c>
      <c r="C11" s="66"/>
      <c r="D11" s="66"/>
      <c r="E11" s="66"/>
      <c r="F11" s="66"/>
      <c r="G11" s="66"/>
      <c r="H11" s="26"/>
      <c r="I11" s="14"/>
      <c r="J11" s="14"/>
      <c r="L11" s="26"/>
    </row>
    <row r="12" spans="2:17" ht="15.75" thickBot="1" x14ac:dyDescent="0.3">
      <c r="B12" s="68"/>
      <c r="C12" s="69"/>
      <c r="D12" s="69"/>
      <c r="E12" s="69"/>
      <c r="F12" s="69"/>
      <c r="G12" s="69"/>
      <c r="H12" s="14"/>
      <c r="I12" s="14"/>
      <c r="J12" s="14"/>
      <c r="L12" s="14"/>
    </row>
    <row r="13" spans="2:17" x14ac:dyDescent="0.25">
      <c r="H13" s="14"/>
      <c r="I13" s="14"/>
      <c r="J13" s="14"/>
    </row>
    <row r="14" spans="2:17" x14ac:dyDescent="0.25">
      <c r="H14" s="14"/>
      <c r="I14" s="26"/>
      <c r="J14" s="14"/>
    </row>
    <row r="15" spans="2:17" x14ac:dyDescent="0.25">
      <c r="H15" s="14"/>
      <c r="I15" s="14"/>
      <c r="J15" s="14"/>
      <c r="L15" s="14"/>
    </row>
    <row r="16" spans="2:17" x14ac:dyDescent="0.25">
      <c r="H16" s="14"/>
      <c r="I16" s="14"/>
      <c r="J16" s="14"/>
      <c r="L16" s="14"/>
      <c r="M16" s="14"/>
      <c r="N16" s="14"/>
      <c r="O16" s="14"/>
      <c r="P16" s="14"/>
      <c r="Q16" s="14"/>
    </row>
    <row r="17" spans="8:17" x14ac:dyDescent="0.25">
      <c r="H17" s="14"/>
      <c r="I17" s="14"/>
      <c r="J17" s="14"/>
      <c r="L17" s="14"/>
      <c r="M17" s="14"/>
      <c r="N17" s="14"/>
      <c r="O17" s="14"/>
      <c r="P17" s="14"/>
      <c r="Q17" s="14"/>
    </row>
    <row r="18" spans="8:17" x14ac:dyDescent="0.25">
      <c r="H18" s="14"/>
      <c r="I18" s="14"/>
      <c r="J18" s="14"/>
      <c r="L18" s="14"/>
      <c r="M18" s="14"/>
      <c r="N18" s="14"/>
      <c r="O18" s="14"/>
      <c r="P18" s="14"/>
      <c r="Q18" s="14"/>
    </row>
    <row r="19" spans="8:17" x14ac:dyDescent="0.25">
      <c r="H19" s="14"/>
      <c r="I19" s="14"/>
      <c r="J19" s="14"/>
      <c r="L19" s="14"/>
      <c r="M19" s="14"/>
      <c r="N19" s="14"/>
      <c r="O19" s="14"/>
      <c r="P19" s="14"/>
      <c r="Q19" s="14"/>
    </row>
    <row r="20" spans="8:17" x14ac:dyDescent="0.25">
      <c r="H20" s="14"/>
      <c r="I20" s="14"/>
      <c r="J20" s="14"/>
      <c r="L20" s="14"/>
      <c r="M20" s="14"/>
      <c r="N20" s="14"/>
      <c r="O20" s="14"/>
      <c r="P20" s="14"/>
      <c r="Q20" s="14"/>
    </row>
    <row r="21" spans="8:17" x14ac:dyDescent="0.25">
      <c r="H21" s="14"/>
      <c r="I21" s="14"/>
      <c r="J21" s="14"/>
      <c r="L21" s="14"/>
      <c r="M21" s="14"/>
      <c r="N21" s="14"/>
      <c r="O21" s="14"/>
      <c r="P21" s="14"/>
      <c r="Q21" s="14"/>
    </row>
    <row r="22" spans="8:17" x14ac:dyDescent="0.25">
      <c r="H22" s="14"/>
      <c r="I22" s="14"/>
      <c r="J22" s="14"/>
      <c r="L22" s="14"/>
      <c r="M22" s="14"/>
      <c r="N22" s="14"/>
      <c r="O22" s="14"/>
      <c r="P22" s="14"/>
      <c r="Q22" s="14"/>
    </row>
    <row r="23" spans="8:17" x14ac:dyDescent="0.25">
      <c r="H23" s="14"/>
      <c r="I23" s="14"/>
      <c r="J23" s="14"/>
      <c r="L23" s="14"/>
      <c r="M23" s="14"/>
      <c r="N23" s="14"/>
      <c r="O23" s="14"/>
      <c r="P23" s="14"/>
    </row>
  </sheetData>
  <mergeCells count="6">
    <mergeCell ref="B11:G12"/>
    <mergeCell ref="B2:B4"/>
    <mergeCell ref="B8:D8"/>
    <mergeCell ref="C2:G3"/>
    <mergeCell ref="H2:H3"/>
    <mergeCell ref="I2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7.42578125" customWidth="1"/>
    <col min="3" max="6" width="13.5703125" customWidth="1"/>
    <col min="7" max="8" width="13.5703125" style="14" customWidth="1"/>
    <col min="9" max="10" width="13.5703125" customWidth="1"/>
  </cols>
  <sheetData>
    <row r="2" spans="2:10" s="14" customFormat="1" ht="18.75" customHeight="1" x14ac:dyDescent="0.25">
      <c r="B2" s="81" t="s">
        <v>64</v>
      </c>
      <c r="C2" s="59">
        <v>2022</v>
      </c>
      <c r="D2" s="60"/>
      <c r="E2" s="60"/>
      <c r="F2" s="60"/>
      <c r="G2" s="60"/>
      <c r="H2" s="60"/>
      <c r="I2" s="60"/>
      <c r="J2" s="61"/>
    </row>
    <row r="3" spans="2:10" s="14" customFormat="1" x14ac:dyDescent="0.25">
      <c r="B3" s="81"/>
      <c r="C3" s="62"/>
      <c r="D3" s="63"/>
      <c r="E3" s="63"/>
      <c r="F3" s="63"/>
      <c r="G3" s="63"/>
      <c r="H3" s="63"/>
      <c r="I3" s="63"/>
      <c r="J3" s="64"/>
    </row>
    <row r="4" spans="2:10" s="14" customFormat="1" x14ac:dyDescent="0.25">
      <c r="B4" s="81"/>
      <c r="C4" s="82" t="s">
        <v>0</v>
      </c>
      <c r="D4" s="88"/>
      <c r="E4" s="82" t="s">
        <v>114</v>
      </c>
      <c r="F4" s="88"/>
      <c r="G4" s="82" t="s">
        <v>115</v>
      </c>
      <c r="H4" s="88"/>
      <c r="I4" s="82" t="s">
        <v>117</v>
      </c>
      <c r="J4" s="88"/>
    </row>
    <row r="5" spans="2:10" s="14" customFormat="1" x14ac:dyDescent="0.25">
      <c r="B5" s="81"/>
      <c r="C5" s="44" t="s">
        <v>2</v>
      </c>
      <c r="D5" s="44" t="s">
        <v>9</v>
      </c>
      <c r="E5" s="48" t="s">
        <v>2</v>
      </c>
      <c r="F5" s="48" t="s">
        <v>9</v>
      </c>
      <c r="G5" s="51" t="s">
        <v>2</v>
      </c>
      <c r="H5" s="51" t="s">
        <v>9</v>
      </c>
      <c r="I5" s="48" t="s">
        <v>2</v>
      </c>
      <c r="J5" s="48" t="s">
        <v>9</v>
      </c>
    </row>
    <row r="6" spans="2:10" x14ac:dyDescent="0.25">
      <c r="B6" s="2" t="s">
        <v>65</v>
      </c>
      <c r="C6" s="3">
        <v>218122</v>
      </c>
      <c r="D6" s="6">
        <v>0.15642724930238763</v>
      </c>
      <c r="E6" s="3">
        <v>431376</v>
      </c>
      <c r="F6" s="6">
        <v>0.18608816514366988</v>
      </c>
      <c r="G6" s="3">
        <v>598009</v>
      </c>
      <c r="H6" s="6">
        <v>0.17731846331846213</v>
      </c>
      <c r="I6" s="3">
        <v>1247507</v>
      </c>
      <c r="J6" s="6">
        <v>0.17607621128462225</v>
      </c>
    </row>
    <row r="7" spans="2:10" x14ac:dyDescent="0.25">
      <c r="B7" s="2" t="s">
        <v>66</v>
      </c>
      <c r="C7" s="3">
        <v>31487</v>
      </c>
      <c r="D7" s="6">
        <v>2.2581054633573319E-2</v>
      </c>
      <c r="E7" s="3">
        <v>60061</v>
      </c>
      <c r="F7" s="6">
        <v>2.5909279344919413E-2</v>
      </c>
      <c r="G7" s="3">
        <v>44166</v>
      </c>
      <c r="H7" s="6">
        <v>1.3095868541983814E-2</v>
      </c>
      <c r="I7" s="3">
        <v>135714</v>
      </c>
      <c r="J7" s="6">
        <v>1.9155008299176858E-2</v>
      </c>
    </row>
    <row r="8" spans="2:10" x14ac:dyDescent="0.25">
      <c r="B8" s="2" t="s">
        <v>67</v>
      </c>
      <c r="C8" s="3">
        <v>146528</v>
      </c>
      <c r="D8" s="6">
        <v>0.10508326526338588</v>
      </c>
      <c r="E8" s="3">
        <v>333510</v>
      </c>
      <c r="F8" s="6">
        <v>0.14387046093678216</v>
      </c>
      <c r="G8" s="3">
        <v>342140</v>
      </c>
      <c r="H8" s="6">
        <v>0.10144954179582354</v>
      </c>
      <c r="I8" s="3">
        <v>822178</v>
      </c>
      <c r="J8" s="6">
        <v>0.11604422840238023</v>
      </c>
    </row>
    <row r="9" spans="2:10" x14ac:dyDescent="0.25">
      <c r="B9" s="2" t="s">
        <v>68</v>
      </c>
      <c r="C9" s="3">
        <v>87085</v>
      </c>
      <c r="D9" s="6">
        <v>6.2453429757192883E-2</v>
      </c>
      <c r="E9" s="3">
        <v>63585</v>
      </c>
      <c r="F9" s="6">
        <v>2.742947215575333E-2</v>
      </c>
      <c r="G9" s="3">
        <v>141433</v>
      </c>
      <c r="H9" s="6">
        <v>4.1936964531503799E-2</v>
      </c>
      <c r="I9" s="3">
        <v>292103</v>
      </c>
      <c r="J9" s="6">
        <v>4.1228137032395015E-2</v>
      </c>
    </row>
    <row r="10" spans="2:10" x14ac:dyDescent="0.25">
      <c r="B10" s="2" t="s">
        <v>69</v>
      </c>
      <c r="C10" s="3">
        <v>238293</v>
      </c>
      <c r="D10" s="6">
        <v>0.17089297969949777</v>
      </c>
      <c r="E10" s="3">
        <v>421661</v>
      </c>
      <c r="F10" s="6">
        <v>0.18189728172787772</v>
      </c>
      <c r="G10" s="3">
        <v>704552</v>
      </c>
      <c r="H10" s="6">
        <v>0.20891002972856451</v>
      </c>
      <c r="I10" s="3">
        <v>1364506</v>
      </c>
      <c r="J10" s="6">
        <v>0.19258973837832954</v>
      </c>
    </row>
    <row r="11" spans="2:10" x14ac:dyDescent="0.25">
      <c r="B11" s="2" t="s">
        <v>70</v>
      </c>
      <c r="C11" s="3">
        <v>581291</v>
      </c>
      <c r="D11" s="6">
        <v>0.41687565754134936</v>
      </c>
      <c r="E11" s="3">
        <v>809304</v>
      </c>
      <c r="F11" s="6">
        <v>0.34911978506785868</v>
      </c>
      <c r="G11" s="3">
        <v>1205995</v>
      </c>
      <c r="H11" s="6">
        <v>0.35759525386699653</v>
      </c>
      <c r="I11" s="3">
        <v>2596590</v>
      </c>
      <c r="J11" s="6">
        <v>0.36648910944751195</v>
      </c>
    </row>
    <row r="12" spans="2:10" x14ac:dyDescent="0.25">
      <c r="B12" s="2" t="s">
        <v>71</v>
      </c>
      <c r="C12" s="3">
        <v>6487</v>
      </c>
      <c r="D12" s="6">
        <v>4.6521834855016387E-3</v>
      </c>
      <c r="E12" s="3">
        <v>2591</v>
      </c>
      <c r="F12" s="6">
        <v>1.11771270512789E-3</v>
      </c>
      <c r="G12" s="3">
        <v>13086</v>
      </c>
      <c r="H12" s="6">
        <v>3.8801914536159077E-3</v>
      </c>
      <c r="I12" s="3">
        <v>22164</v>
      </c>
      <c r="J12" s="6">
        <v>3.1282815622777006E-3</v>
      </c>
    </row>
    <row r="13" spans="2:10" x14ac:dyDescent="0.25">
      <c r="B13" s="2" t="s">
        <v>1</v>
      </c>
      <c r="C13" s="3">
        <v>85106</v>
      </c>
      <c r="D13" s="6">
        <v>6.1034180317111532E-2</v>
      </c>
      <c r="E13" s="3">
        <v>196039</v>
      </c>
      <c r="F13" s="6">
        <v>8.4567842918010963E-2</v>
      </c>
      <c r="G13" s="3">
        <v>323133</v>
      </c>
      <c r="H13" s="6">
        <v>9.5813686763049757E-2</v>
      </c>
      <c r="I13" s="3">
        <v>604278</v>
      </c>
      <c r="J13" s="6">
        <v>8.5289285593306466E-2</v>
      </c>
    </row>
    <row r="14" spans="2:10" x14ac:dyDescent="0.25">
      <c r="E14" s="26"/>
      <c r="F14" s="26"/>
      <c r="G14" s="26"/>
      <c r="H14" s="26"/>
      <c r="I14" s="26"/>
    </row>
    <row r="15" spans="2:10" x14ac:dyDescent="0.25">
      <c r="B15" s="50" t="s">
        <v>107</v>
      </c>
      <c r="C15" s="26"/>
      <c r="G15" s="26"/>
      <c r="H15" s="26"/>
      <c r="I15" s="26"/>
    </row>
    <row r="17" spans="2:3" ht="15.75" thickBot="1" x14ac:dyDescent="0.3">
      <c r="C17" s="26"/>
    </row>
    <row r="18" spans="2:3" ht="23.25" customHeight="1" x14ac:dyDescent="0.25">
      <c r="B18" s="65" t="s">
        <v>123</v>
      </c>
      <c r="C18" s="14"/>
    </row>
    <row r="19" spans="2:3" ht="15.75" thickBot="1" x14ac:dyDescent="0.3">
      <c r="B19" s="68"/>
      <c r="C19" s="14"/>
    </row>
    <row r="20" spans="2:3" x14ac:dyDescent="0.25">
      <c r="C20" s="14"/>
    </row>
    <row r="21" spans="2:3" x14ac:dyDescent="0.25">
      <c r="C21" s="14"/>
    </row>
    <row r="22" spans="2:3" x14ac:dyDescent="0.25">
      <c r="C22" s="14"/>
    </row>
    <row r="23" spans="2:3" x14ac:dyDescent="0.25">
      <c r="C23" s="14"/>
    </row>
    <row r="24" spans="2:3" x14ac:dyDescent="0.25">
      <c r="C24" s="14"/>
    </row>
    <row r="25" spans="2:3" x14ac:dyDescent="0.25">
      <c r="C25" s="14"/>
    </row>
    <row r="26" spans="2:3" x14ac:dyDescent="0.25">
      <c r="C26" s="14"/>
    </row>
    <row r="27" spans="2:3" x14ac:dyDescent="0.25">
      <c r="C27" s="14"/>
    </row>
  </sheetData>
  <mergeCells count="7">
    <mergeCell ref="E4:F4"/>
    <mergeCell ref="I4:J4"/>
    <mergeCell ref="C2:J3"/>
    <mergeCell ref="C4:D4"/>
    <mergeCell ref="B18:B19"/>
    <mergeCell ref="B2:B5"/>
    <mergeCell ref="G4:H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4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4" customWidth="1"/>
    <col min="4" max="4" width="11.140625" customWidth="1"/>
    <col min="5" max="5" width="19" customWidth="1"/>
    <col min="6" max="6" width="11.42578125" customWidth="1"/>
    <col min="7" max="7" width="16.28515625" customWidth="1"/>
    <col min="8" max="8" width="11.5703125" customWidth="1"/>
    <col min="9" max="9" width="14.5703125" customWidth="1"/>
    <col min="11" max="11" width="14.5703125" customWidth="1"/>
    <col min="12" max="12" width="10.42578125" customWidth="1"/>
    <col min="13" max="13" width="15.5703125" style="14" customWidth="1"/>
    <col min="14" max="14" width="13.5703125" style="14" customWidth="1"/>
    <col min="15" max="15" width="16.7109375" customWidth="1"/>
    <col min="16" max="16" width="13.5703125" customWidth="1"/>
    <col min="17" max="17" width="15" customWidth="1"/>
    <col min="18" max="18" width="13.42578125" customWidth="1"/>
    <col min="19" max="20" width="13.42578125" style="14" customWidth="1"/>
    <col min="21" max="21" width="14.28515625" customWidth="1"/>
    <col min="22" max="22" width="13.42578125" customWidth="1"/>
  </cols>
  <sheetData>
    <row r="2" spans="2:22" ht="18.75" customHeight="1" x14ac:dyDescent="0.25">
      <c r="B2" s="72" t="s">
        <v>95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2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2" x14ac:dyDescent="0.25">
      <c r="B4" s="73"/>
      <c r="C4" s="82" t="s">
        <v>0</v>
      </c>
      <c r="D4" s="88"/>
      <c r="E4" s="82" t="s">
        <v>114</v>
      </c>
      <c r="F4" s="88"/>
      <c r="G4" s="82" t="s">
        <v>115</v>
      </c>
      <c r="H4" s="88"/>
      <c r="I4" s="82" t="s">
        <v>116</v>
      </c>
      <c r="J4" s="88"/>
      <c r="K4" s="82" t="s">
        <v>117</v>
      </c>
      <c r="L4" s="88"/>
      <c r="M4" s="82" t="s">
        <v>0</v>
      </c>
      <c r="N4" s="88"/>
      <c r="O4" s="82" t="s">
        <v>0</v>
      </c>
      <c r="P4" s="88"/>
      <c r="Q4" s="82" t="s">
        <v>114</v>
      </c>
      <c r="R4" s="88"/>
      <c r="S4" s="82" t="s">
        <v>115</v>
      </c>
      <c r="T4" s="88"/>
      <c r="U4" s="82" t="s">
        <v>117</v>
      </c>
      <c r="V4" s="88"/>
    </row>
    <row r="5" spans="2:22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47" t="s">
        <v>2</v>
      </c>
      <c r="N5" s="47" t="s">
        <v>9</v>
      </c>
      <c r="O5" s="45" t="s">
        <v>2</v>
      </c>
      <c r="P5" s="45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2" x14ac:dyDescent="0.25">
      <c r="B6" s="2" t="s">
        <v>34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v>0.17943326219913636</v>
      </c>
      <c r="K6" s="3">
        <v>380488271.39999998</v>
      </c>
      <c r="L6" s="6">
        <v>0.18274319604986158</v>
      </c>
      <c r="M6" s="3">
        <v>55977524.58145079</v>
      </c>
      <c r="N6" s="6">
        <f>M6/M$12</f>
        <v>0.16817780676569533</v>
      </c>
      <c r="O6" s="3">
        <v>39337235.399999999</v>
      </c>
      <c r="P6" s="6">
        <f>O6/O$12</f>
        <v>0.13796390145633866</v>
      </c>
      <c r="Q6" s="3">
        <v>77983784.700000003</v>
      </c>
      <c r="R6" s="6">
        <f>Q6/Q$12</f>
        <v>0.17072336092516069</v>
      </c>
      <c r="S6" s="3">
        <v>68682586.599999994</v>
      </c>
      <c r="T6" s="6">
        <f>S6/S$12</f>
        <v>0.12734225060039706</v>
      </c>
      <c r="U6" s="3">
        <v>186003606.70000002</v>
      </c>
      <c r="V6" s="6">
        <v>0.14517175842588967</v>
      </c>
    </row>
    <row r="7" spans="2:22" ht="30" x14ac:dyDescent="0.25">
      <c r="B7" s="2" t="s">
        <v>35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v>5.0112457290547231E-2</v>
      </c>
      <c r="K7" s="3">
        <v>150942954.19999999</v>
      </c>
      <c r="L7" s="6">
        <v>7.2495790133613777E-2</v>
      </c>
      <c r="M7" s="3">
        <v>20379102.390579257</v>
      </c>
      <c r="N7" s="6">
        <f t="shared" ref="N7:N12" si="0">M7/M$12</f>
        <v>6.1226586376005324E-2</v>
      </c>
      <c r="O7" s="3">
        <v>5252412.9000000004</v>
      </c>
      <c r="P7" s="6">
        <f t="shared" ref="P7:P12" si="1">O7/O$12</f>
        <v>1.8421309183908795E-2</v>
      </c>
      <c r="Q7" s="3">
        <v>14571741.700000001</v>
      </c>
      <c r="R7" s="6">
        <f t="shared" ref="R7:R12" si="2">Q7/Q$12</f>
        <v>3.1900692267341504E-2</v>
      </c>
      <c r="S7" s="3">
        <v>20275914.300000001</v>
      </c>
      <c r="T7" s="6">
        <f t="shared" ref="T7:T12" si="3">S7/S$12</f>
        <v>3.7592942953356606E-2</v>
      </c>
      <c r="U7" s="3">
        <v>40100068.899999999</v>
      </c>
      <c r="V7" s="6">
        <v>3.1297229223095115E-2</v>
      </c>
    </row>
    <row r="8" spans="2:22" x14ac:dyDescent="0.25">
      <c r="B8" s="2" t="s">
        <v>7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v>0.3363835105860285</v>
      </c>
      <c r="K8" s="3">
        <v>653523930.89999998</v>
      </c>
      <c r="L8" s="6">
        <v>0.31387840520893096</v>
      </c>
      <c r="M8" s="3">
        <v>88508492.683066055</v>
      </c>
      <c r="N8" s="6">
        <f t="shared" si="0"/>
        <v>0.26591322661860117</v>
      </c>
      <c r="O8" s="3">
        <v>113719595.40000001</v>
      </c>
      <c r="P8" s="6">
        <f t="shared" si="1"/>
        <v>0.39883837524129379</v>
      </c>
      <c r="Q8" s="3">
        <v>175207112.90000001</v>
      </c>
      <c r="R8" s="6">
        <f t="shared" si="2"/>
        <v>0.3835662412045267</v>
      </c>
      <c r="S8" s="3">
        <v>231030170.90000001</v>
      </c>
      <c r="T8" s="6">
        <f t="shared" si="3"/>
        <v>0.42834586429219257</v>
      </c>
      <c r="U8" s="3">
        <v>519956879.20000005</v>
      </c>
      <c r="V8" s="6">
        <v>0.40581500433400952</v>
      </c>
    </row>
    <row r="9" spans="2:22" x14ac:dyDescent="0.25">
      <c r="B9" s="2" t="s">
        <v>100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v>5.4066502769507592E-2</v>
      </c>
      <c r="K9" s="3">
        <v>104370369.7</v>
      </c>
      <c r="L9" s="6">
        <v>5.012762906384724E-2</v>
      </c>
      <c r="M9" s="3">
        <v>16631294.999177976</v>
      </c>
      <c r="N9" s="6">
        <f t="shared" si="0"/>
        <v>4.9966745359830936E-2</v>
      </c>
      <c r="O9" s="3">
        <v>24090249.399999999</v>
      </c>
      <c r="P9" s="6">
        <f t="shared" si="1"/>
        <v>8.4489536707000559E-2</v>
      </c>
      <c r="Q9" s="3">
        <v>35339950.5</v>
      </c>
      <c r="R9" s="6">
        <f t="shared" si="2"/>
        <v>7.7366790384678683E-2</v>
      </c>
      <c r="S9" s="3">
        <v>43000385</v>
      </c>
      <c r="T9" s="6">
        <f t="shared" si="3"/>
        <v>7.9725678278161349E-2</v>
      </c>
      <c r="U9" s="3">
        <v>102430584.90000001</v>
      </c>
      <c r="V9" s="6">
        <v>7.9944837577847788E-2</v>
      </c>
    </row>
    <row r="10" spans="2:22" x14ac:dyDescent="0.25">
      <c r="B10" s="2" t="s">
        <v>36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v>0.34628977400224553</v>
      </c>
      <c r="K10" s="3">
        <v>679472925.9000001</v>
      </c>
      <c r="L10" s="6">
        <v>0.32634134463971498</v>
      </c>
      <c r="M10" s="3">
        <v>124784595.76703309</v>
      </c>
      <c r="N10" s="6">
        <f t="shared" si="0"/>
        <v>0.37490045855292431</v>
      </c>
      <c r="O10" s="3">
        <v>93335477.599999994</v>
      </c>
      <c r="P10" s="6">
        <f t="shared" si="1"/>
        <v>0.32734701620609324</v>
      </c>
      <c r="Q10" s="3">
        <v>145806454.5</v>
      </c>
      <c r="R10" s="6">
        <f t="shared" si="2"/>
        <v>0.31920184500639553</v>
      </c>
      <c r="S10" s="3">
        <v>167762737.89999998</v>
      </c>
      <c r="T10" s="6">
        <f t="shared" si="3"/>
        <v>0.31104368179212588</v>
      </c>
      <c r="U10" s="3">
        <v>406904670</v>
      </c>
      <c r="V10" s="6">
        <v>0.31758022063991703</v>
      </c>
    </row>
    <row r="11" spans="2:22" x14ac:dyDescent="0.25">
      <c r="B11" s="2" t="s">
        <v>37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v>3.3714493152534712E-2</v>
      </c>
      <c r="K11" s="3">
        <v>113294231.10000001</v>
      </c>
      <c r="L11" s="6">
        <v>5.4413634904031442E-2</v>
      </c>
      <c r="M11" s="3">
        <v>26566263.889021128</v>
      </c>
      <c r="N11" s="6">
        <f t="shared" si="0"/>
        <v>7.9815176326942711E-2</v>
      </c>
      <c r="O11" s="3">
        <v>9392044.3000000007</v>
      </c>
      <c r="P11" s="6">
        <f t="shared" si="1"/>
        <v>3.293986120536492E-2</v>
      </c>
      <c r="Q11" s="3">
        <v>7875453.5</v>
      </c>
      <c r="R11" s="6">
        <f t="shared" si="2"/>
        <v>1.7241069992975346E-2</v>
      </c>
      <c r="S11" s="3">
        <v>8602475.1999999993</v>
      </c>
      <c r="T11" s="6">
        <f t="shared" si="3"/>
        <v>1.5949582083766498E-2</v>
      </c>
      <c r="U11" s="3">
        <v>25869973</v>
      </c>
      <c r="V11" s="6">
        <v>2.0190949721193164E-2</v>
      </c>
    </row>
    <row r="12" spans="2:22" s="7" customFormat="1" x14ac:dyDescent="0.25">
      <c r="B12" s="11" t="s">
        <v>38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v>505441707.90000004</v>
      </c>
      <c r="J12" s="9">
        <v>0.99999999999999989</v>
      </c>
      <c r="K12" s="38">
        <v>2082092683.2</v>
      </c>
      <c r="L12" s="39">
        <v>1</v>
      </c>
      <c r="M12" s="38">
        <v>332847274.31032836</v>
      </c>
      <c r="N12" s="9">
        <f t="shared" si="0"/>
        <v>1</v>
      </c>
      <c r="O12" s="40">
        <v>285127015</v>
      </c>
      <c r="P12" s="9">
        <f t="shared" si="1"/>
        <v>1</v>
      </c>
      <c r="Q12" s="40">
        <v>456784497.89999998</v>
      </c>
      <c r="R12" s="9">
        <f t="shared" si="2"/>
        <v>1</v>
      </c>
      <c r="S12" s="40">
        <v>539354269.89999998</v>
      </c>
      <c r="T12" s="9">
        <f t="shared" si="3"/>
        <v>1</v>
      </c>
      <c r="U12" s="40">
        <v>1281265782.8</v>
      </c>
      <c r="V12" s="9">
        <v>1</v>
      </c>
    </row>
    <row r="13" spans="2:22" x14ac:dyDescent="0.25">
      <c r="B13" s="11" t="s">
        <v>75</v>
      </c>
      <c r="C13" s="89">
        <v>741</v>
      </c>
      <c r="D13" s="90"/>
      <c r="E13" s="89">
        <v>1100.655</v>
      </c>
      <c r="F13" s="90"/>
      <c r="G13" s="89">
        <v>858</v>
      </c>
      <c r="H13" s="90"/>
      <c r="I13" s="89">
        <v>804</v>
      </c>
      <c r="J13" s="90"/>
      <c r="K13" s="89">
        <v>877</v>
      </c>
      <c r="L13" s="90"/>
      <c r="M13" s="91">
        <v>736</v>
      </c>
      <c r="N13" s="90"/>
      <c r="O13" s="89">
        <v>1319</v>
      </c>
      <c r="P13" s="90"/>
      <c r="Q13" s="89">
        <v>1125</v>
      </c>
      <c r="R13" s="90"/>
      <c r="S13" s="89">
        <v>1014</v>
      </c>
      <c r="T13" s="90"/>
      <c r="U13" s="89">
        <v>1110</v>
      </c>
      <c r="V13" s="90"/>
    </row>
    <row r="15" spans="2:22" x14ac:dyDescent="0.25">
      <c r="B15" s="71" t="s">
        <v>107</v>
      </c>
      <c r="C15" s="71"/>
      <c r="D15" s="71"/>
    </row>
    <row r="16" spans="2:22" x14ac:dyDescent="0.25">
      <c r="Q16" s="14"/>
      <c r="R16" s="37"/>
      <c r="S16" s="37"/>
      <c r="T16" s="37"/>
    </row>
    <row r="17" spans="2:20" ht="15.75" thickBot="1" x14ac:dyDescent="0.3">
      <c r="Q17" s="14"/>
      <c r="R17" s="37"/>
      <c r="S17" s="37"/>
      <c r="T17" s="37"/>
    </row>
    <row r="18" spans="2:20" x14ac:dyDescent="0.25">
      <c r="B18" s="65" t="s">
        <v>123</v>
      </c>
      <c r="C18" s="66"/>
      <c r="D18" s="66"/>
      <c r="E18" s="66"/>
      <c r="F18" s="66"/>
      <c r="G18" s="66"/>
      <c r="H18" s="66"/>
      <c r="I18" s="66"/>
      <c r="J18" s="66"/>
      <c r="K18" s="67"/>
      <c r="O18" s="14"/>
      <c r="Q18" s="14"/>
      <c r="R18" s="14"/>
    </row>
    <row r="19" spans="2:20" ht="15.75" thickBot="1" x14ac:dyDescent="0.3">
      <c r="B19" s="68"/>
      <c r="C19" s="69"/>
      <c r="D19" s="69"/>
      <c r="E19" s="69"/>
      <c r="F19" s="69"/>
      <c r="G19" s="69"/>
      <c r="H19" s="69"/>
      <c r="I19" s="69"/>
      <c r="J19" s="69"/>
      <c r="K19" s="70"/>
      <c r="O19" s="14"/>
      <c r="Q19" s="14"/>
      <c r="R19" s="14"/>
    </row>
    <row r="20" spans="2:20" x14ac:dyDescent="0.25">
      <c r="G20" s="14"/>
      <c r="H20" s="14"/>
      <c r="I20" s="14"/>
      <c r="O20" s="14"/>
      <c r="Q20" s="14"/>
      <c r="R20" s="14"/>
    </row>
    <row r="21" spans="2:20" x14ac:dyDescent="0.25">
      <c r="G21" s="14"/>
      <c r="H21" s="14"/>
      <c r="I21" s="14"/>
      <c r="O21" s="14"/>
    </row>
    <row r="22" spans="2:20" x14ac:dyDescent="0.25">
      <c r="G22" s="14"/>
      <c r="H22" s="14"/>
      <c r="I22" s="14"/>
      <c r="O22" s="14"/>
    </row>
    <row r="23" spans="2:20" x14ac:dyDescent="0.25">
      <c r="G23" s="14"/>
      <c r="H23" s="14"/>
      <c r="I23" s="14"/>
    </row>
    <row r="24" spans="2:20" x14ac:dyDescent="0.25">
      <c r="G24" s="14"/>
      <c r="H24" s="14"/>
      <c r="I24" s="14"/>
    </row>
  </sheetData>
  <mergeCells count="26">
    <mergeCell ref="Q4:R4"/>
    <mergeCell ref="U4:V4"/>
    <mergeCell ref="Q13:R13"/>
    <mergeCell ref="U13:V13"/>
    <mergeCell ref="I13:J13"/>
    <mergeCell ref="K13:L13"/>
    <mergeCell ref="I4:J4"/>
    <mergeCell ref="M4:N4"/>
    <mergeCell ref="M13:N13"/>
    <mergeCell ref="K4:L4"/>
    <mergeCell ref="M2:N3"/>
    <mergeCell ref="S4:T4"/>
    <mergeCell ref="S13:T13"/>
    <mergeCell ref="O2:V3"/>
    <mergeCell ref="B18:K19"/>
    <mergeCell ref="O4:P4"/>
    <mergeCell ref="O13:P13"/>
    <mergeCell ref="B15:D15"/>
    <mergeCell ref="E13:F13"/>
    <mergeCell ref="E4:F4"/>
    <mergeCell ref="B2:B5"/>
    <mergeCell ref="C4:D4"/>
    <mergeCell ref="C13:D13"/>
    <mergeCell ref="G4:H4"/>
    <mergeCell ref="G13:H13"/>
    <mergeCell ref="C2:L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7109375" customWidth="1"/>
    <col min="2" max="2" width="40.7109375" customWidth="1"/>
    <col min="3" max="3" width="12.5703125" bestFit="1" customWidth="1"/>
    <col min="5" max="5" width="12.7109375" bestFit="1" customWidth="1"/>
    <col min="7" max="8" width="12.7109375" customWidth="1"/>
    <col min="9" max="9" width="13.42578125" customWidth="1"/>
    <col min="10" max="10" width="10" customWidth="1"/>
    <col min="11" max="11" width="13.28515625" customWidth="1"/>
    <col min="13" max="14" width="14.85546875" customWidth="1"/>
    <col min="15" max="18" width="15.28515625" customWidth="1"/>
    <col min="19" max="20" width="15.28515625" style="14" customWidth="1"/>
    <col min="21" max="22" width="15.28515625" customWidth="1"/>
  </cols>
  <sheetData>
    <row r="2" spans="1:22" ht="18.75" customHeight="1" x14ac:dyDescent="0.25">
      <c r="B2" s="72" t="s">
        <v>103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1:22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1:22" x14ac:dyDescent="0.25">
      <c r="B4" s="73"/>
      <c r="C4" s="58" t="s">
        <v>0</v>
      </c>
      <c r="D4" s="58"/>
      <c r="E4" s="58" t="s">
        <v>114</v>
      </c>
      <c r="F4" s="58"/>
      <c r="G4" s="82" t="s">
        <v>115</v>
      </c>
      <c r="H4" s="88"/>
      <c r="I4" s="82" t="s">
        <v>116</v>
      </c>
      <c r="J4" s="88"/>
      <c r="K4" s="82" t="s">
        <v>117</v>
      </c>
      <c r="L4" s="88"/>
      <c r="M4" s="82" t="s">
        <v>0</v>
      </c>
      <c r="N4" s="88"/>
      <c r="O4" s="82" t="s">
        <v>0</v>
      </c>
      <c r="P4" s="88"/>
      <c r="Q4" s="82" t="s">
        <v>114</v>
      </c>
      <c r="R4" s="88"/>
      <c r="S4" s="82" t="s">
        <v>115</v>
      </c>
      <c r="T4" s="88"/>
      <c r="U4" s="82" t="s">
        <v>117</v>
      </c>
      <c r="V4" s="88"/>
    </row>
    <row r="5" spans="1:22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5" t="s">
        <v>2</v>
      </c>
      <c r="H5" s="25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1:22" ht="45" x14ac:dyDescent="0.25">
      <c r="A6" s="14"/>
      <c r="B6" s="2" t="s">
        <v>86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  <c r="M6" s="3">
        <v>95464</v>
      </c>
      <c r="N6" s="5">
        <v>0.217</v>
      </c>
      <c r="O6" s="3">
        <v>57447</v>
      </c>
      <c r="P6" s="5">
        <v>0.26800000000000002</v>
      </c>
      <c r="Q6" s="3">
        <v>101986</v>
      </c>
      <c r="R6" s="5">
        <v>0.255</v>
      </c>
      <c r="S6" s="3">
        <v>143491</v>
      </c>
      <c r="T6" s="5">
        <v>0.27200000000000002</v>
      </c>
      <c r="U6" s="3">
        <v>302924</v>
      </c>
      <c r="V6" s="5">
        <v>0.26500000000000001</v>
      </c>
    </row>
    <row r="7" spans="1:22" ht="30" x14ac:dyDescent="0.25">
      <c r="A7" s="14"/>
      <c r="B7" s="2" t="s">
        <v>87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M7" s="3">
        <v>11509</v>
      </c>
      <c r="N7" s="5">
        <v>2.5999999999999999E-2</v>
      </c>
      <c r="O7" s="3">
        <v>13088</v>
      </c>
      <c r="P7" s="5">
        <v>6.0999999999999999E-2</v>
      </c>
      <c r="Q7" s="3">
        <v>25502</v>
      </c>
      <c r="R7" s="5">
        <v>6.4000000000000001E-2</v>
      </c>
      <c r="S7" s="3">
        <v>63263</v>
      </c>
      <c r="T7" s="5">
        <v>0.12</v>
      </c>
      <c r="U7" s="3">
        <v>101852</v>
      </c>
      <c r="V7" s="5">
        <v>8.8999999999999996E-2</v>
      </c>
    </row>
    <row r="8" spans="1:22" ht="30" x14ac:dyDescent="0.25">
      <c r="A8" s="14"/>
      <c r="B8" s="2" t="s">
        <v>88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M8" s="3">
        <v>1858</v>
      </c>
      <c r="N8" s="5">
        <v>4.0000000000000001E-3</v>
      </c>
      <c r="O8" s="3">
        <v>2647</v>
      </c>
      <c r="P8" s="5">
        <v>1.2E-2</v>
      </c>
      <c r="Q8" s="3">
        <v>793</v>
      </c>
      <c r="R8" s="5">
        <v>2E-3</v>
      </c>
      <c r="S8" s="3">
        <v>330</v>
      </c>
      <c r="T8" s="5">
        <v>1E-3</v>
      </c>
      <c r="U8" s="3">
        <v>3769</v>
      </c>
      <c r="V8" s="5">
        <v>3.0000000000000001E-3</v>
      </c>
    </row>
    <row r="9" spans="1:22" ht="45" x14ac:dyDescent="0.25">
      <c r="A9" s="14"/>
      <c r="B9" s="2" t="s">
        <v>106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M9" s="3">
        <v>12104</v>
      </c>
      <c r="N9" s="5">
        <v>2.7E-2</v>
      </c>
      <c r="O9" s="3">
        <v>8931</v>
      </c>
      <c r="P9" s="5">
        <v>4.2000000000000003E-2</v>
      </c>
      <c r="Q9" s="3">
        <v>24968</v>
      </c>
      <c r="R9" s="5">
        <v>6.2E-2</v>
      </c>
      <c r="S9" s="3">
        <v>35729</v>
      </c>
      <c r="T9" s="5">
        <v>6.8000000000000005E-2</v>
      </c>
      <c r="U9" s="3">
        <v>69628</v>
      </c>
      <c r="V9" s="5">
        <v>6.0999999999999999E-2</v>
      </c>
    </row>
    <row r="10" spans="1:22" x14ac:dyDescent="0.25">
      <c r="A10" s="14"/>
      <c r="B10" s="2" t="s">
        <v>10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M10" s="3">
        <v>30820</v>
      </c>
      <c r="N10" s="5">
        <v>7.0000000000000007E-2</v>
      </c>
      <c r="O10" s="3">
        <v>13962</v>
      </c>
      <c r="P10" s="5">
        <v>6.5000000000000002E-2</v>
      </c>
      <c r="Q10" s="3">
        <v>33367</v>
      </c>
      <c r="R10" s="5">
        <v>8.3000000000000004E-2</v>
      </c>
      <c r="S10" s="3">
        <v>47770</v>
      </c>
      <c r="T10" s="5">
        <v>9.0999999999999998E-2</v>
      </c>
      <c r="U10" s="3">
        <v>95098</v>
      </c>
      <c r="V10" s="5">
        <v>8.3000000000000004E-2</v>
      </c>
    </row>
    <row r="11" spans="1:22" ht="30" x14ac:dyDescent="0.25">
      <c r="A11" s="14"/>
      <c r="B11" s="2" t="s">
        <v>14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M11" s="3">
        <v>1241</v>
      </c>
      <c r="N11" s="5">
        <v>3.0000000000000001E-3</v>
      </c>
      <c r="O11" s="3">
        <v>35</v>
      </c>
      <c r="P11" s="5">
        <v>0</v>
      </c>
      <c r="Q11" s="3">
        <v>444</v>
      </c>
      <c r="R11" s="5">
        <v>1E-3</v>
      </c>
      <c r="S11" s="3">
        <v>67</v>
      </c>
      <c r="T11" s="5">
        <v>0</v>
      </c>
      <c r="U11" s="3">
        <v>546</v>
      </c>
      <c r="V11" s="5">
        <v>0</v>
      </c>
    </row>
    <row r="12" spans="1:22" ht="60" x14ac:dyDescent="0.25">
      <c r="A12" s="14"/>
      <c r="B12" s="2" t="s">
        <v>89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M12" s="3">
        <v>15267</v>
      </c>
      <c r="N12" s="5">
        <v>3.5000000000000003E-2</v>
      </c>
      <c r="O12" s="3">
        <v>6843</v>
      </c>
      <c r="P12" s="5">
        <v>3.2000000000000001E-2</v>
      </c>
      <c r="Q12" s="3">
        <v>11900</v>
      </c>
      <c r="R12" s="5">
        <v>0.03</v>
      </c>
      <c r="S12" s="3">
        <v>23023</v>
      </c>
      <c r="T12" s="5">
        <v>4.3999999999999997E-2</v>
      </c>
      <c r="U12" s="3">
        <v>41766</v>
      </c>
      <c r="V12" s="5">
        <v>3.6999999999999998E-2</v>
      </c>
    </row>
    <row r="13" spans="1:22" x14ac:dyDescent="0.25">
      <c r="A13" s="14"/>
      <c r="B13" s="2" t="s">
        <v>90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M13" s="3">
        <v>13378</v>
      </c>
      <c r="N13" s="5">
        <v>0.03</v>
      </c>
      <c r="O13" s="3">
        <v>2983</v>
      </c>
      <c r="P13" s="5">
        <v>1.4E-2</v>
      </c>
      <c r="Q13" s="3">
        <v>8932</v>
      </c>
      <c r="R13" s="5">
        <v>2.1999999999999999E-2</v>
      </c>
      <c r="S13" s="3">
        <v>6106</v>
      </c>
      <c r="T13" s="5">
        <v>1.2E-2</v>
      </c>
      <c r="U13" s="3">
        <v>18022</v>
      </c>
      <c r="V13" s="5">
        <v>1.6E-2</v>
      </c>
    </row>
    <row r="14" spans="1:22" x14ac:dyDescent="0.25">
      <c r="A14" s="14"/>
      <c r="B14" s="2" t="s">
        <v>91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M14" s="3">
        <v>0</v>
      </c>
      <c r="N14" s="5">
        <v>0</v>
      </c>
      <c r="O14" s="3">
        <v>411</v>
      </c>
      <c r="P14" s="5">
        <v>2E-3</v>
      </c>
      <c r="Q14" s="3">
        <v>0</v>
      </c>
      <c r="R14" s="5">
        <v>0</v>
      </c>
      <c r="S14" s="3">
        <v>0</v>
      </c>
      <c r="T14" s="5">
        <v>0</v>
      </c>
      <c r="U14" s="3">
        <v>411</v>
      </c>
      <c r="V14" s="5">
        <v>0</v>
      </c>
    </row>
    <row r="15" spans="1:22" x14ac:dyDescent="0.25">
      <c r="A15" s="14"/>
      <c r="B15" s="2" t="s">
        <v>16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M15" s="3">
        <v>576</v>
      </c>
      <c r="N15" s="5">
        <v>1E-3</v>
      </c>
      <c r="O15" s="3">
        <v>557</v>
      </c>
      <c r="P15" s="5">
        <v>3.0000000000000001E-3</v>
      </c>
      <c r="Q15" s="3">
        <v>1630</v>
      </c>
      <c r="R15" s="5">
        <v>4.0000000000000001E-3</v>
      </c>
      <c r="S15" s="3">
        <v>6089</v>
      </c>
      <c r="T15" s="5">
        <v>1.2E-2</v>
      </c>
      <c r="U15" s="3">
        <v>8276</v>
      </c>
      <c r="V15" s="5">
        <v>7.0000000000000001E-3</v>
      </c>
    </row>
    <row r="16" spans="1:22" x14ac:dyDescent="0.25">
      <c r="A16" s="14"/>
      <c r="B16" s="2" t="s">
        <v>17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M16" s="3">
        <v>556</v>
      </c>
      <c r="N16" s="5">
        <v>1E-3</v>
      </c>
      <c r="O16" s="3">
        <v>0</v>
      </c>
      <c r="P16" s="5">
        <v>0</v>
      </c>
      <c r="Q16" s="3">
        <v>291</v>
      </c>
      <c r="R16" s="5">
        <v>1E-3</v>
      </c>
      <c r="S16" s="3">
        <v>768</v>
      </c>
      <c r="T16" s="5">
        <v>1E-3</v>
      </c>
      <c r="U16" s="3">
        <v>1059</v>
      </c>
      <c r="V16" s="5">
        <v>1E-3</v>
      </c>
    </row>
    <row r="17" spans="1:22" x14ac:dyDescent="0.25">
      <c r="A17" s="14"/>
      <c r="B17" s="2" t="s">
        <v>92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M17" s="3">
        <v>182</v>
      </c>
      <c r="N17" s="5">
        <v>0</v>
      </c>
      <c r="O17" s="3">
        <v>596</v>
      </c>
      <c r="P17" s="5">
        <v>3.0000000000000001E-3</v>
      </c>
      <c r="Q17" s="3">
        <v>839</v>
      </c>
      <c r="R17" s="5">
        <v>2E-3</v>
      </c>
      <c r="S17" s="3">
        <v>585</v>
      </c>
      <c r="T17" s="5">
        <v>1E-3</v>
      </c>
      <c r="U17" s="3">
        <v>2019</v>
      </c>
      <c r="V17" s="5">
        <v>2E-3</v>
      </c>
    </row>
    <row r="18" spans="1:22" ht="30" x14ac:dyDescent="0.25">
      <c r="A18" s="14"/>
      <c r="B18" s="2" t="s">
        <v>19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M18" s="3">
        <v>218823</v>
      </c>
      <c r="N18" s="5">
        <v>0.497</v>
      </c>
      <c r="O18" s="3">
        <v>92945</v>
      </c>
      <c r="P18" s="5">
        <v>0.434</v>
      </c>
      <c r="Q18" s="3">
        <v>167060</v>
      </c>
      <c r="R18" s="5">
        <v>0.41699999999999998</v>
      </c>
      <c r="S18" s="3">
        <v>261094</v>
      </c>
      <c r="T18" s="5">
        <v>0.495</v>
      </c>
      <c r="U18" s="3">
        <v>521099</v>
      </c>
      <c r="V18" s="5">
        <v>0.45600000000000002</v>
      </c>
    </row>
    <row r="19" spans="1:22" x14ac:dyDescent="0.25">
      <c r="A19" s="14"/>
      <c r="B19" s="2" t="s">
        <v>13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M19" s="3">
        <v>2496</v>
      </c>
      <c r="N19" s="5">
        <v>6.0000000000000001E-3</v>
      </c>
      <c r="O19" s="3">
        <v>1173</v>
      </c>
      <c r="P19" s="5">
        <v>5.0000000000000001E-3</v>
      </c>
      <c r="Q19" s="3">
        <v>1554</v>
      </c>
      <c r="R19" s="5">
        <v>4.0000000000000001E-3</v>
      </c>
      <c r="S19" s="3">
        <v>5006</v>
      </c>
      <c r="T19" s="5">
        <v>8.9999999999999993E-3</v>
      </c>
      <c r="U19" s="3">
        <v>7732</v>
      </c>
      <c r="V19" s="5">
        <v>7.0000000000000001E-3</v>
      </c>
    </row>
    <row r="20" spans="1:22" x14ac:dyDescent="0.25">
      <c r="A20" s="14"/>
      <c r="B20" s="2" t="s">
        <v>12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M20" s="3">
        <v>0</v>
      </c>
      <c r="N20" s="5">
        <v>0</v>
      </c>
      <c r="O20" s="3">
        <v>454</v>
      </c>
      <c r="P20" s="5">
        <v>2E-3</v>
      </c>
      <c r="Q20" s="3">
        <v>459</v>
      </c>
      <c r="R20" s="5">
        <v>1E-3</v>
      </c>
      <c r="S20" s="3">
        <v>496</v>
      </c>
      <c r="T20" s="5">
        <v>1E-3</v>
      </c>
      <c r="U20" s="3">
        <v>1409</v>
      </c>
      <c r="V20" s="5">
        <v>1E-3</v>
      </c>
    </row>
    <row r="21" spans="1:22" x14ac:dyDescent="0.25">
      <c r="A21" s="14"/>
      <c r="B21" s="2" t="s">
        <v>15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M21" s="3">
        <v>2342</v>
      </c>
      <c r="N21" s="5">
        <v>5.0000000000000001E-3</v>
      </c>
      <c r="O21" s="3">
        <v>454</v>
      </c>
      <c r="P21" s="5">
        <v>2E-3</v>
      </c>
      <c r="Q21" s="3">
        <v>1547</v>
      </c>
      <c r="R21" s="5">
        <v>4.0000000000000001E-3</v>
      </c>
      <c r="S21" s="3">
        <v>936</v>
      </c>
      <c r="T21" s="5">
        <v>2E-3</v>
      </c>
      <c r="U21" s="3">
        <v>2937</v>
      </c>
      <c r="V21" s="5">
        <v>3.0000000000000001E-3</v>
      </c>
    </row>
    <row r="22" spans="1:22" x14ac:dyDescent="0.25">
      <c r="A22" s="14"/>
      <c r="B22" s="2" t="s">
        <v>93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M22" s="3">
        <v>0</v>
      </c>
      <c r="N22" s="5">
        <v>0</v>
      </c>
      <c r="O22" s="3">
        <v>0</v>
      </c>
      <c r="P22" s="5">
        <v>0</v>
      </c>
      <c r="Q22" s="3">
        <v>275</v>
      </c>
      <c r="R22" s="5">
        <v>1E-3</v>
      </c>
      <c r="S22" s="3">
        <v>175</v>
      </c>
      <c r="T22" s="5">
        <v>0</v>
      </c>
      <c r="U22" s="3">
        <v>449</v>
      </c>
      <c r="V22" s="5">
        <v>0</v>
      </c>
    </row>
    <row r="23" spans="1:22" ht="30" x14ac:dyDescent="0.25">
      <c r="A23" s="14"/>
      <c r="B23" s="2" t="s">
        <v>18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M23" s="3">
        <v>16186</v>
      </c>
      <c r="N23" s="5">
        <v>3.6999999999999998E-2</v>
      </c>
      <c r="O23" s="3">
        <v>7351</v>
      </c>
      <c r="P23" s="5">
        <v>3.4000000000000002E-2</v>
      </c>
      <c r="Q23" s="3">
        <v>34112</v>
      </c>
      <c r="R23" s="5">
        <v>8.5000000000000006E-2</v>
      </c>
      <c r="S23" s="3">
        <v>46350</v>
      </c>
      <c r="T23" s="5">
        <v>8.7999999999999995E-2</v>
      </c>
      <c r="U23" s="3">
        <v>87813</v>
      </c>
      <c r="V23" s="5">
        <v>7.6999999999999999E-2</v>
      </c>
    </row>
    <row r="24" spans="1:22" ht="30" x14ac:dyDescent="0.25">
      <c r="A24" s="14"/>
      <c r="B24" s="2" t="s">
        <v>94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M24" s="3">
        <v>54258</v>
      </c>
      <c r="N24" s="5">
        <v>0.123</v>
      </c>
      <c r="O24" s="3">
        <v>10407</v>
      </c>
      <c r="P24" s="5">
        <v>4.9000000000000002E-2</v>
      </c>
      <c r="Q24" s="3">
        <v>37742</v>
      </c>
      <c r="R24" s="5">
        <v>9.4E-2</v>
      </c>
      <c r="S24" s="3">
        <v>50700</v>
      </c>
      <c r="T24" s="5">
        <v>9.6000000000000002E-2</v>
      </c>
      <c r="U24" s="3">
        <v>98848</v>
      </c>
      <c r="V24" s="5">
        <v>8.6999999999999994E-2</v>
      </c>
    </row>
    <row r="25" spans="1:22" x14ac:dyDescent="0.25">
      <c r="A25" s="14"/>
      <c r="B25" s="2" t="s">
        <v>7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M25" s="3">
        <v>355724</v>
      </c>
      <c r="N25" s="5">
        <v>0.80800000000000005</v>
      </c>
      <c r="O25" s="3">
        <v>159091</v>
      </c>
      <c r="P25" s="5">
        <v>0.74299999999999999</v>
      </c>
      <c r="Q25" s="3">
        <v>334769</v>
      </c>
      <c r="R25" s="5">
        <v>0.83599999999999997</v>
      </c>
      <c r="S25" s="3">
        <v>435296</v>
      </c>
      <c r="T25" s="5">
        <v>0.82499999999999996</v>
      </c>
      <c r="U25" s="3">
        <v>929157</v>
      </c>
      <c r="V25" s="5">
        <v>0.81399999999999995</v>
      </c>
    </row>
    <row r="26" spans="1:22" x14ac:dyDescent="0.25">
      <c r="A26" s="14"/>
      <c r="B26" s="2" t="s">
        <v>11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M26" s="3">
        <v>651</v>
      </c>
      <c r="N26" s="5">
        <v>2E-3</v>
      </c>
      <c r="O26" s="3">
        <v>7707</v>
      </c>
      <c r="P26" s="5">
        <v>3.2000000000000001E-2</v>
      </c>
      <c r="Q26" s="3">
        <v>1881</v>
      </c>
      <c r="R26" s="5">
        <v>4.0000000000000001E-3</v>
      </c>
      <c r="S26" s="3">
        <v>1925</v>
      </c>
      <c r="T26" s="5">
        <v>4.0000000000000001E-3</v>
      </c>
      <c r="U26" s="3">
        <v>11514</v>
      </c>
      <c r="V26" s="5">
        <v>0.01</v>
      </c>
    </row>
    <row r="27" spans="1:22" x14ac:dyDescent="0.25">
      <c r="G27" s="15"/>
      <c r="H27" s="14"/>
      <c r="I27" s="14"/>
    </row>
    <row r="28" spans="1:22" x14ac:dyDescent="0.25">
      <c r="B28" s="71" t="s">
        <v>107</v>
      </c>
      <c r="C28" s="71"/>
      <c r="D28" s="71"/>
      <c r="G28" s="15"/>
      <c r="H28" s="14"/>
      <c r="I28" s="14"/>
    </row>
    <row r="29" spans="1:22" x14ac:dyDescent="0.25">
      <c r="G29" s="15"/>
    </row>
    <row r="30" spans="1:22" ht="15.75" thickBot="1" x14ac:dyDescent="0.3">
      <c r="G30" s="14"/>
    </row>
    <row r="31" spans="1:22" x14ac:dyDescent="0.25">
      <c r="B31" s="65" t="s">
        <v>123</v>
      </c>
      <c r="C31" s="66"/>
      <c r="D31" s="66"/>
      <c r="E31" s="66"/>
      <c r="F31" s="66"/>
      <c r="G31" s="66"/>
      <c r="H31" s="66"/>
      <c r="I31" s="66"/>
      <c r="J31" s="66"/>
      <c r="K31" s="67"/>
    </row>
    <row r="32" spans="1:22" ht="15.75" thickBot="1" x14ac:dyDescent="0.3">
      <c r="B32" s="68"/>
      <c r="C32" s="69"/>
      <c r="D32" s="69"/>
      <c r="E32" s="69"/>
      <c r="F32" s="69"/>
      <c r="G32" s="69"/>
      <c r="H32" s="69"/>
      <c r="I32" s="69"/>
      <c r="J32" s="69"/>
      <c r="K32" s="70"/>
    </row>
  </sheetData>
  <mergeCells count="16">
    <mergeCell ref="Q4:R4"/>
    <mergeCell ref="U4:V4"/>
    <mergeCell ref="O2:V3"/>
    <mergeCell ref="O4:P4"/>
    <mergeCell ref="B31:K32"/>
    <mergeCell ref="M4:N4"/>
    <mergeCell ref="M2:N3"/>
    <mergeCell ref="C4:D4"/>
    <mergeCell ref="B2:B5"/>
    <mergeCell ref="B28:D28"/>
    <mergeCell ref="E4:F4"/>
    <mergeCell ref="G4:H4"/>
    <mergeCell ref="C2:L3"/>
    <mergeCell ref="I4:J4"/>
    <mergeCell ref="K4:L4"/>
    <mergeCell ref="S4:T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4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5" max="5" width="12.7109375" bestFit="1" customWidth="1"/>
    <col min="7" max="7" width="13.5703125" customWidth="1"/>
    <col min="8" max="8" width="10" customWidth="1"/>
    <col min="9" max="9" width="12.5703125" customWidth="1"/>
    <col min="10" max="10" width="10.85546875" customWidth="1"/>
    <col min="11" max="11" width="13.140625" customWidth="1"/>
    <col min="12" max="12" width="10.85546875" customWidth="1"/>
    <col min="13" max="13" width="14" customWidth="1"/>
    <col min="14" max="14" width="11.28515625" customWidth="1"/>
    <col min="15" max="15" width="15.5703125" customWidth="1"/>
    <col min="16" max="16" width="13.7109375" customWidth="1"/>
    <col min="17" max="18" width="14.28515625" customWidth="1"/>
    <col min="19" max="20" width="14.28515625" style="14" customWidth="1"/>
    <col min="21" max="22" width="13.28515625" customWidth="1"/>
  </cols>
  <sheetData>
    <row r="2" spans="2:28" ht="18.75" customHeight="1" x14ac:dyDescent="0.25">
      <c r="B2" s="72" t="s">
        <v>39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8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8" x14ac:dyDescent="0.25">
      <c r="B4" s="73"/>
      <c r="C4" s="82" t="s">
        <v>0</v>
      </c>
      <c r="D4" s="88"/>
      <c r="E4" s="82" t="s">
        <v>114</v>
      </c>
      <c r="F4" s="88"/>
      <c r="G4" s="82" t="s">
        <v>115</v>
      </c>
      <c r="H4" s="88"/>
      <c r="I4" s="82" t="s">
        <v>116</v>
      </c>
      <c r="J4" s="88"/>
      <c r="K4" s="82" t="s">
        <v>117</v>
      </c>
      <c r="L4" s="88"/>
      <c r="M4" s="82" t="s">
        <v>0</v>
      </c>
      <c r="N4" s="88"/>
      <c r="O4" s="82" t="s">
        <v>0</v>
      </c>
      <c r="P4" s="88"/>
      <c r="Q4" s="82" t="s">
        <v>114</v>
      </c>
      <c r="R4" s="88"/>
      <c r="S4" s="82" t="s">
        <v>115</v>
      </c>
      <c r="T4" s="88"/>
      <c r="U4" s="82" t="s">
        <v>117</v>
      </c>
      <c r="V4" s="88"/>
    </row>
    <row r="5" spans="2:28" x14ac:dyDescent="0.25">
      <c r="B5" s="74"/>
      <c r="C5" s="16" t="s">
        <v>2</v>
      </c>
      <c r="D5" s="16" t="s">
        <v>9</v>
      </c>
      <c r="E5" s="23" t="s">
        <v>2</v>
      </c>
      <c r="F5" s="23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2" t="s">
        <v>2</v>
      </c>
      <c r="T5" s="52" t="s">
        <v>9</v>
      </c>
      <c r="U5" s="48" t="s">
        <v>2</v>
      </c>
      <c r="V5" s="48" t="s">
        <v>9</v>
      </c>
    </row>
    <row r="6" spans="2:28" ht="30" x14ac:dyDescent="0.25">
      <c r="B6" s="2" t="s">
        <v>40</v>
      </c>
      <c r="C6" s="3">
        <v>480376</v>
      </c>
      <c r="D6" s="19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f>I6/SUM(I$6:I$8)</f>
        <v>0.99172313957557823</v>
      </c>
      <c r="K6" s="3">
        <f>C6+E6+G6+I6</f>
        <v>2343816</v>
      </c>
      <c r="L6" s="6">
        <v>0.98733217405370433</v>
      </c>
      <c r="M6" s="3">
        <v>450089</v>
      </c>
      <c r="N6" s="6">
        <f>M6/SUM(M$6:M$8)</f>
        <v>0.99474436809756295</v>
      </c>
      <c r="O6" s="3">
        <v>213486</v>
      </c>
      <c r="P6" s="6">
        <v>0.98699999999999999</v>
      </c>
      <c r="Q6" s="3">
        <v>394105</v>
      </c>
      <c r="R6" s="6">
        <v>0.97</v>
      </c>
      <c r="S6" s="3">
        <v>519025</v>
      </c>
      <c r="T6" s="6">
        <v>0.9759172522201518</v>
      </c>
      <c r="U6" s="3">
        <v>1126616</v>
      </c>
      <c r="V6" s="6">
        <v>0.97613164160379284</v>
      </c>
    </row>
    <row r="7" spans="2:28" ht="30" x14ac:dyDescent="0.25">
      <c r="B7" s="2" t="s">
        <v>41</v>
      </c>
      <c r="C7" s="3">
        <v>4181</v>
      </c>
      <c r="D7" s="19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f t="shared" ref="J7:J8" si="0">I7/SUM(I$6:I$8)</f>
        <v>7.540326429321371E-3</v>
      </c>
      <c r="K7" s="3">
        <f t="shared" ref="K7" si="1">C7+E7+G7+I7</f>
        <v>28979</v>
      </c>
      <c r="L7" s="6">
        <v>1.220739984363205E-2</v>
      </c>
      <c r="M7" s="3">
        <v>2378</v>
      </c>
      <c r="N7" s="6">
        <f t="shared" ref="N7:N8" si="2">M7/SUM(M$6:M$8)</f>
        <v>5.2556319024370836E-3</v>
      </c>
      <c r="O7" s="3">
        <v>2340</v>
      </c>
      <c r="P7" s="6">
        <v>1.0999999999999999E-2</v>
      </c>
      <c r="Q7" s="3">
        <v>8076</v>
      </c>
      <c r="R7" s="6">
        <v>0.02</v>
      </c>
      <c r="S7" s="3">
        <v>11460</v>
      </c>
      <c r="T7" s="6">
        <v>2.1548117548177717E-2</v>
      </c>
      <c r="U7" s="3">
        <v>21876</v>
      </c>
      <c r="V7" s="6">
        <v>1.8953978810636964E-2</v>
      </c>
    </row>
    <row r="8" spans="2:28" ht="30" x14ac:dyDescent="0.25">
      <c r="B8" s="2" t="s">
        <v>42</v>
      </c>
      <c r="C8" s="3">
        <v>239</v>
      </c>
      <c r="D8" s="19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f t="shared" si="0"/>
        <v>7.3653399510037855E-4</v>
      </c>
      <c r="K8" s="3">
        <f>C8+E8+G8+I8</f>
        <v>1093</v>
      </c>
      <c r="L8" s="6">
        <v>4.6042610266364717E-4</v>
      </c>
      <c r="M8" s="3">
        <v>0</v>
      </c>
      <c r="N8" s="6">
        <f t="shared" si="2"/>
        <v>0</v>
      </c>
      <c r="O8" s="3">
        <v>380</v>
      </c>
      <c r="P8" s="6">
        <v>2E-3</v>
      </c>
      <c r="Q8" s="3">
        <v>3944</v>
      </c>
      <c r="R8" s="6">
        <v>0.01</v>
      </c>
      <c r="S8" s="3">
        <v>1348</v>
      </c>
      <c r="T8" s="6">
        <v>2.5346302316704679E-3</v>
      </c>
      <c r="U8" s="3">
        <v>5672</v>
      </c>
      <c r="V8" s="6">
        <v>4.9143795855701618E-3</v>
      </c>
    </row>
    <row r="9" spans="2:28" ht="30" x14ac:dyDescent="0.25">
      <c r="B9" s="2" t="s">
        <v>43</v>
      </c>
      <c r="C9" s="92">
        <v>6816619</v>
      </c>
      <c r="D9" s="93"/>
      <c r="E9" s="92">
        <v>13465351.82</v>
      </c>
      <c r="F9" s="93"/>
      <c r="G9" s="92">
        <v>8622626</v>
      </c>
      <c r="H9" s="93"/>
      <c r="I9" s="92">
        <v>16942522.677932698</v>
      </c>
      <c r="J9" s="83"/>
      <c r="K9" s="92">
        <f>C9+E9+G9+I9</f>
        <v>45847119.497932702</v>
      </c>
      <c r="L9" s="83"/>
      <c r="M9" s="92">
        <v>5421418</v>
      </c>
      <c r="N9" s="83"/>
      <c r="O9" s="92">
        <v>7240541.9000000004</v>
      </c>
      <c r="P9" s="83"/>
      <c r="Q9" s="92">
        <v>12632187.4</v>
      </c>
      <c r="R9" s="83"/>
      <c r="S9" s="92">
        <v>35274238.170592599</v>
      </c>
      <c r="T9" s="83"/>
      <c r="U9" s="92">
        <v>55146967.470592603</v>
      </c>
      <c r="V9" s="83"/>
    </row>
    <row r="10" spans="2:28" x14ac:dyDescent="0.25">
      <c r="E10" s="14"/>
      <c r="F10" s="14"/>
      <c r="G10" s="14"/>
      <c r="H10" s="14"/>
    </row>
    <row r="11" spans="2:28" x14ac:dyDescent="0.25">
      <c r="B11" s="71" t="s">
        <v>107</v>
      </c>
      <c r="C11" s="71"/>
      <c r="D11" s="71"/>
      <c r="E11" s="14"/>
      <c r="F11" s="14"/>
      <c r="G11" s="14"/>
      <c r="H11" s="14"/>
      <c r="M11" s="14"/>
      <c r="N11" s="14"/>
      <c r="O11" s="14"/>
      <c r="P11" s="14"/>
      <c r="Q11" s="14"/>
      <c r="R11" s="14"/>
      <c r="U11" s="14"/>
      <c r="V11" s="14"/>
      <c r="W11" s="14"/>
      <c r="X11" s="14"/>
      <c r="Y11" s="14"/>
      <c r="Z11" s="14"/>
      <c r="AA11" s="14"/>
      <c r="AB11" s="14"/>
    </row>
    <row r="12" spans="2:28" x14ac:dyDescent="0.25">
      <c r="C12" s="14"/>
      <c r="D12" s="14"/>
      <c r="E12" s="14"/>
      <c r="F12" s="14"/>
      <c r="G12" s="14"/>
      <c r="M12" s="14"/>
      <c r="N12" s="14"/>
      <c r="O12" s="14"/>
      <c r="P12" s="14"/>
      <c r="Q12" s="14"/>
      <c r="R12" s="14"/>
      <c r="S12" s="26"/>
      <c r="T12" s="26"/>
      <c r="U12" s="26"/>
      <c r="V12" s="14"/>
      <c r="W12" s="14"/>
      <c r="X12" s="14"/>
      <c r="Y12" s="14"/>
      <c r="Z12" s="14"/>
      <c r="AA12" s="14"/>
      <c r="AB12" s="14"/>
    </row>
    <row r="13" spans="2:28" ht="15.75" thickBot="1" x14ac:dyDescent="0.3">
      <c r="C13" s="14"/>
      <c r="D13" s="14"/>
      <c r="E13" s="14"/>
      <c r="F13" s="14"/>
      <c r="G13" s="14"/>
      <c r="L13" s="26"/>
      <c r="M13" s="14"/>
      <c r="N13" s="14"/>
      <c r="O13" s="14"/>
      <c r="P13" s="14"/>
      <c r="Q13" s="14"/>
      <c r="R13" s="14"/>
      <c r="U13" s="14"/>
      <c r="V13" s="14"/>
      <c r="W13" s="14"/>
      <c r="X13" s="14"/>
      <c r="Y13" s="14"/>
      <c r="Z13" s="14"/>
      <c r="AA13" s="14"/>
      <c r="AB13" s="14"/>
    </row>
    <row r="14" spans="2:28" x14ac:dyDescent="0.25">
      <c r="B14" s="65" t="s">
        <v>123</v>
      </c>
      <c r="C14" s="66"/>
      <c r="D14" s="66"/>
      <c r="E14" s="66"/>
      <c r="F14" s="66"/>
      <c r="G14" s="66"/>
      <c r="H14" s="66"/>
      <c r="I14" s="66"/>
      <c r="J14" s="66"/>
      <c r="K14" s="67"/>
      <c r="M14" s="14"/>
      <c r="N14" s="14"/>
      <c r="O14" s="14"/>
      <c r="P14" s="15"/>
      <c r="Q14" s="14"/>
      <c r="R14" s="14"/>
      <c r="U14" s="15"/>
      <c r="V14" s="14"/>
      <c r="W14" s="14"/>
      <c r="X14" s="15"/>
      <c r="Y14" s="14"/>
      <c r="Z14" s="14"/>
      <c r="AA14" s="15"/>
      <c r="AB14" s="14"/>
    </row>
    <row r="15" spans="2:28" ht="15.75" thickBot="1" x14ac:dyDescent="0.3">
      <c r="B15" s="68"/>
      <c r="C15" s="69"/>
      <c r="D15" s="69"/>
      <c r="E15" s="69"/>
      <c r="F15" s="69"/>
      <c r="G15" s="69"/>
      <c r="H15" s="69"/>
      <c r="I15" s="69"/>
      <c r="J15" s="69"/>
      <c r="K15" s="70"/>
      <c r="M15" s="14"/>
      <c r="N15" s="14"/>
      <c r="O15" s="14"/>
      <c r="P15" s="15"/>
      <c r="Q15" s="14"/>
      <c r="R15" s="14"/>
      <c r="U15" s="15"/>
      <c r="V15" s="14"/>
      <c r="W15" s="14"/>
      <c r="X15" s="15"/>
      <c r="Y15" s="14"/>
      <c r="Z15" s="14"/>
      <c r="AA15" s="15"/>
      <c r="AB15" s="14"/>
    </row>
    <row r="16" spans="2:28" x14ac:dyDescent="0.25">
      <c r="C16" s="14"/>
      <c r="D16" s="14"/>
      <c r="E16" s="14"/>
      <c r="F16" s="15"/>
      <c r="G16" s="14"/>
      <c r="M16" s="14"/>
      <c r="N16" s="14"/>
      <c r="O16" s="14"/>
      <c r="P16" s="15"/>
      <c r="Q16" s="14"/>
      <c r="R16" s="15"/>
      <c r="S16" s="15"/>
      <c r="T16" s="15"/>
      <c r="U16" s="15"/>
      <c r="V16" s="15"/>
      <c r="W16" s="14"/>
      <c r="X16" s="15"/>
      <c r="Y16" s="14"/>
      <c r="Z16" s="14"/>
      <c r="AA16" s="15"/>
      <c r="AB16" s="14"/>
    </row>
    <row r="17" spans="3:28" x14ac:dyDescent="0.25">
      <c r="C17" s="14"/>
      <c r="D17" s="14"/>
      <c r="E17" s="14"/>
      <c r="F17" s="15"/>
      <c r="G17" s="14"/>
      <c r="M17" s="14"/>
      <c r="N17" s="14"/>
      <c r="O17" s="14"/>
      <c r="P17" s="15"/>
      <c r="Q17" s="14"/>
      <c r="R17" s="15"/>
      <c r="S17" s="15"/>
      <c r="T17" s="15"/>
      <c r="U17" s="15"/>
      <c r="V17" s="15"/>
      <c r="W17" s="14"/>
      <c r="X17" s="15"/>
      <c r="Y17" s="14"/>
      <c r="Z17" s="14"/>
      <c r="AA17" s="14"/>
      <c r="AB17" s="14"/>
    </row>
    <row r="18" spans="3:28" x14ac:dyDescent="0.25">
      <c r="C18" s="14"/>
      <c r="D18" s="14"/>
      <c r="E18" s="14"/>
      <c r="F18" s="14"/>
      <c r="G18" s="14"/>
      <c r="M18" s="14"/>
      <c r="N18" s="14"/>
      <c r="O18" s="14"/>
      <c r="P18" s="15"/>
      <c r="Q18" s="14"/>
      <c r="R18" s="15"/>
      <c r="S18" s="15"/>
      <c r="T18" s="15"/>
      <c r="U18" s="14"/>
      <c r="V18" s="15"/>
      <c r="W18" s="14"/>
      <c r="X18" s="15"/>
      <c r="Y18" s="14"/>
      <c r="Z18" s="14"/>
      <c r="AA18" s="14"/>
      <c r="AB18" s="14"/>
    </row>
    <row r="19" spans="3:28" x14ac:dyDescent="0.25">
      <c r="C19" s="14"/>
      <c r="D19" s="14"/>
      <c r="E19" s="14"/>
      <c r="F19" s="14"/>
      <c r="G19" s="14"/>
      <c r="M19" s="14"/>
      <c r="N19" s="14"/>
      <c r="O19" s="14"/>
      <c r="P19" s="15"/>
      <c r="Q19" s="14"/>
      <c r="R19" s="15"/>
      <c r="S19" s="15"/>
      <c r="T19" s="15"/>
      <c r="U19" s="14"/>
      <c r="V19" s="15"/>
      <c r="W19" s="14"/>
      <c r="X19" s="15"/>
      <c r="Y19" s="14"/>
      <c r="Z19" s="14"/>
      <c r="AA19" s="14"/>
      <c r="AB19" s="14"/>
    </row>
    <row r="20" spans="3:28" x14ac:dyDescent="0.25">
      <c r="C20" s="14"/>
      <c r="D20" s="14"/>
      <c r="E20" s="14"/>
      <c r="F20" s="14"/>
      <c r="G20" s="14"/>
      <c r="M20" s="14"/>
      <c r="N20" s="14"/>
      <c r="O20" s="14"/>
      <c r="P20" s="14"/>
      <c r="Q20" s="14"/>
      <c r="R20" s="15"/>
      <c r="T20" s="15"/>
      <c r="U20" s="14"/>
      <c r="V20" s="15"/>
      <c r="W20" s="14"/>
      <c r="X20" s="15"/>
      <c r="Y20" s="14"/>
      <c r="Z20" s="14"/>
      <c r="AA20" s="14"/>
      <c r="AB20" s="14"/>
    </row>
    <row r="21" spans="3:28" x14ac:dyDescent="0.25">
      <c r="C21" s="14"/>
      <c r="D21" s="14"/>
      <c r="E21" s="14"/>
      <c r="F21" s="14"/>
      <c r="G21" s="14"/>
      <c r="M21" s="14"/>
      <c r="N21" s="14"/>
      <c r="O21" s="14"/>
      <c r="P21" s="14"/>
      <c r="Q21" s="14"/>
      <c r="R21" s="15"/>
      <c r="T21" s="15"/>
      <c r="U21" s="14"/>
      <c r="V21" s="15"/>
      <c r="W21" s="14"/>
      <c r="X21" s="15"/>
    </row>
    <row r="22" spans="3:28" x14ac:dyDescent="0.25">
      <c r="M22" s="14"/>
      <c r="N22" s="14"/>
      <c r="O22" s="14"/>
      <c r="P22" s="14"/>
      <c r="Q22" s="14"/>
      <c r="R22" s="14"/>
      <c r="U22" s="14"/>
      <c r="V22" s="14"/>
      <c r="W22" s="14"/>
      <c r="X22" s="14"/>
    </row>
    <row r="23" spans="3:28" x14ac:dyDescent="0.25">
      <c r="O23" s="14"/>
      <c r="P23" s="14"/>
      <c r="Q23" s="14"/>
      <c r="R23" s="14"/>
      <c r="U23" s="14"/>
      <c r="V23" s="14"/>
      <c r="W23" s="14"/>
      <c r="X23" s="14"/>
    </row>
    <row r="24" spans="3:28" x14ac:dyDescent="0.25">
      <c r="O24" s="14"/>
      <c r="P24" s="14"/>
      <c r="Q24" s="14"/>
      <c r="R24" s="14"/>
      <c r="U24" s="14"/>
      <c r="V24" s="14"/>
      <c r="W24" s="14"/>
      <c r="X24" s="14"/>
    </row>
  </sheetData>
  <mergeCells count="26">
    <mergeCell ref="E4:F4"/>
    <mergeCell ref="S4:T4"/>
    <mergeCell ref="S9:T9"/>
    <mergeCell ref="U4:V4"/>
    <mergeCell ref="U9:V9"/>
    <mergeCell ref="O2:V3"/>
    <mergeCell ref="O4:P4"/>
    <mergeCell ref="O9:P9"/>
    <mergeCell ref="Q4:R4"/>
    <mergeCell ref="Q9:R9"/>
    <mergeCell ref="B14:K15"/>
    <mergeCell ref="M4:N4"/>
    <mergeCell ref="M9:N9"/>
    <mergeCell ref="M2:N3"/>
    <mergeCell ref="B11:D11"/>
    <mergeCell ref="B2:B5"/>
    <mergeCell ref="C9:D9"/>
    <mergeCell ref="C4:D4"/>
    <mergeCell ref="G4:H4"/>
    <mergeCell ref="G9:H9"/>
    <mergeCell ref="C2:L3"/>
    <mergeCell ref="I9:J9"/>
    <mergeCell ref="K9:L9"/>
    <mergeCell ref="I4:J4"/>
    <mergeCell ref="K4:L4"/>
    <mergeCell ref="E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7.28515625" customWidth="1"/>
    <col min="3" max="3" width="12.5703125" bestFit="1" customWidth="1"/>
    <col min="5" max="5" width="12.7109375" bestFit="1" customWidth="1"/>
    <col min="7" max="7" width="12" customWidth="1"/>
    <col min="9" max="9" width="13.28515625" customWidth="1"/>
    <col min="11" max="11" width="13.5703125" customWidth="1"/>
    <col min="13" max="13" width="15.140625" customWidth="1"/>
    <col min="15" max="18" width="12" customWidth="1"/>
    <col min="19" max="20" width="12" style="14" customWidth="1"/>
    <col min="21" max="22" width="12" customWidth="1"/>
  </cols>
  <sheetData>
    <row r="2" spans="1:24" ht="18.75" customHeight="1" x14ac:dyDescent="0.25">
      <c r="B2" s="72" t="s">
        <v>102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1:24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1:24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  <c r="M4" s="58" t="s">
        <v>0</v>
      </c>
      <c r="N4" s="58"/>
      <c r="O4" s="58" t="s">
        <v>0</v>
      </c>
      <c r="P4" s="58"/>
      <c r="Q4" s="58" t="s">
        <v>114</v>
      </c>
      <c r="R4" s="58"/>
      <c r="S4" s="58" t="s">
        <v>115</v>
      </c>
      <c r="T4" s="58"/>
      <c r="U4" s="58" t="s">
        <v>117</v>
      </c>
      <c r="V4" s="58"/>
    </row>
    <row r="5" spans="1:24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2" t="s">
        <v>2</v>
      </c>
      <c r="T5" s="52" t="s">
        <v>9</v>
      </c>
      <c r="U5" s="48" t="s">
        <v>2</v>
      </c>
      <c r="V5" s="48" t="s">
        <v>9</v>
      </c>
    </row>
    <row r="6" spans="1:24" x14ac:dyDescent="0.25">
      <c r="A6" s="14"/>
      <c r="B6" s="2" t="s">
        <v>20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f>C6+E6+G6+I6</f>
        <v>1172362</v>
      </c>
      <c r="L6" s="5">
        <v>0.49399999999999999</v>
      </c>
      <c r="M6" s="3">
        <v>237677</v>
      </c>
      <c r="N6" s="5">
        <v>0.52500000000000002</v>
      </c>
      <c r="O6" s="3">
        <v>128311</v>
      </c>
      <c r="P6" s="5">
        <v>0.59299999999999997</v>
      </c>
      <c r="Q6" s="3">
        <v>252582</v>
      </c>
      <c r="R6" s="5">
        <v>0.622</v>
      </c>
      <c r="S6" s="3">
        <v>337873</v>
      </c>
      <c r="T6" s="5">
        <v>0.63500000000000001</v>
      </c>
      <c r="U6" s="3">
        <v>718767</v>
      </c>
      <c r="V6" s="5">
        <v>0.623</v>
      </c>
    </row>
    <row r="7" spans="1:24" x14ac:dyDescent="0.25">
      <c r="A7" s="14"/>
      <c r="B7" s="2" t="s">
        <v>24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f t="shared" ref="K7:K12" si="0">C7+E7+G7+I7</f>
        <v>1668227</v>
      </c>
      <c r="L7" s="5">
        <v>0.70299999999999996</v>
      </c>
      <c r="M7" s="3">
        <v>310016</v>
      </c>
      <c r="N7" s="5">
        <v>0.68500000000000005</v>
      </c>
      <c r="O7" s="3">
        <v>108191</v>
      </c>
      <c r="P7" s="5">
        <v>0.5</v>
      </c>
      <c r="Q7" s="3">
        <v>185288</v>
      </c>
      <c r="R7" s="5">
        <v>0.45600000000000002</v>
      </c>
      <c r="S7" s="3">
        <v>252798</v>
      </c>
      <c r="T7" s="5">
        <v>0.47499999999999998</v>
      </c>
      <c r="U7" s="3">
        <v>546276</v>
      </c>
      <c r="V7" s="5">
        <v>0.47299999999999998</v>
      </c>
    </row>
    <row r="8" spans="1:24" x14ac:dyDescent="0.25">
      <c r="A8" s="14"/>
      <c r="B8" s="2" t="s">
        <v>23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f t="shared" si="0"/>
        <v>151784</v>
      </c>
      <c r="L8" s="5">
        <v>6.4000000000000001E-2</v>
      </c>
      <c r="M8" s="3">
        <v>20503</v>
      </c>
      <c r="N8" s="5">
        <v>4.4999999999999998E-2</v>
      </c>
      <c r="O8" s="3">
        <v>16283</v>
      </c>
      <c r="P8" s="5">
        <v>7.4999999999999997E-2</v>
      </c>
      <c r="Q8" s="3">
        <v>25959</v>
      </c>
      <c r="R8" s="5">
        <v>6.4000000000000001E-2</v>
      </c>
      <c r="S8" s="3">
        <v>34796</v>
      </c>
      <c r="T8" s="5">
        <v>6.5000000000000002E-2</v>
      </c>
      <c r="U8" s="3">
        <v>77038</v>
      </c>
      <c r="V8" s="5">
        <v>6.7000000000000004E-2</v>
      </c>
    </row>
    <row r="9" spans="1:24" x14ac:dyDescent="0.25">
      <c r="A9" s="14"/>
      <c r="B9" s="2" t="s">
        <v>22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f t="shared" si="0"/>
        <v>245759</v>
      </c>
      <c r="L9" s="5">
        <v>0.104</v>
      </c>
      <c r="M9" s="3">
        <v>28477</v>
      </c>
      <c r="N9" s="5">
        <v>6.3E-2</v>
      </c>
      <c r="O9" s="3">
        <v>14101</v>
      </c>
      <c r="P9" s="5">
        <v>6.5000000000000002E-2</v>
      </c>
      <c r="Q9" s="3">
        <v>17809</v>
      </c>
      <c r="R9" s="5">
        <v>4.3999999999999997E-2</v>
      </c>
      <c r="S9" s="3">
        <v>34541</v>
      </c>
      <c r="T9" s="5">
        <v>6.5000000000000002E-2</v>
      </c>
      <c r="U9" s="3">
        <v>66451</v>
      </c>
      <c r="V9" s="5">
        <v>5.8000000000000003E-2</v>
      </c>
    </row>
    <row r="10" spans="1:24" x14ac:dyDescent="0.25">
      <c r="A10" s="14"/>
      <c r="B10" s="2" t="s">
        <v>21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f t="shared" si="0"/>
        <v>18297</v>
      </c>
      <c r="L10" s="5">
        <v>8.0000000000000002E-3</v>
      </c>
      <c r="M10" s="3">
        <v>974</v>
      </c>
      <c r="N10" s="5">
        <v>2E-3</v>
      </c>
      <c r="O10" s="3">
        <v>394</v>
      </c>
      <c r="P10" s="5">
        <v>2E-3</v>
      </c>
      <c r="Q10" s="3">
        <v>9881</v>
      </c>
      <c r="R10" s="5">
        <v>2.4E-2</v>
      </c>
      <c r="S10" s="3">
        <v>7223</v>
      </c>
      <c r="T10" s="5">
        <v>1.4E-2</v>
      </c>
      <c r="U10" s="3">
        <v>17497</v>
      </c>
      <c r="V10" s="5">
        <v>1.4999999999999999E-2</v>
      </c>
    </row>
    <row r="11" spans="1:24" x14ac:dyDescent="0.25">
      <c r="A11" s="14"/>
      <c r="B11" s="2" t="s">
        <v>101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f t="shared" si="0"/>
        <v>171095</v>
      </c>
      <c r="L11" s="5">
        <v>7.1999999999999995E-2</v>
      </c>
      <c r="M11" s="3">
        <v>24794</v>
      </c>
      <c r="N11" s="5">
        <v>5.5E-2</v>
      </c>
      <c r="O11" s="3">
        <v>11633</v>
      </c>
      <c r="P11" s="5">
        <v>5.3999999999999999E-2</v>
      </c>
      <c r="Q11" s="3">
        <v>23882</v>
      </c>
      <c r="R11" s="5">
        <v>5.8999999999999997E-2</v>
      </c>
      <c r="S11" s="3">
        <v>34794</v>
      </c>
      <c r="T11" s="5">
        <v>6.5000000000000002E-2</v>
      </c>
      <c r="U11" s="3">
        <v>70310</v>
      </c>
      <c r="V11" s="5">
        <v>6.0999999999999999E-2</v>
      </c>
    </row>
    <row r="12" spans="1:24" x14ac:dyDescent="0.25">
      <c r="A12" s="14"/>
      <c r="B12" s="2" t="s">
        <v>1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f t="shared" si="0"/>
        <v>1428</v>
      </c>
      <c r="L12" s="5">
        <v>1E-3</v>
      </c>
      <c r="M12" s="3">
        <v>0</v>
      </c>
      <c r="N12" s="5">
        <v>0</v>
      </c>
      <c r="O12" s="3">
        <v>54</v>
      </c>
      <c r="P12" s="5">
        <v>0</v>
      </c>
      <c r="Q12" s="3">
        <v>163</v>
      </c>
      <c r="R12" s="5">
        <v>0</v>
      </c>
      <c r="S12" s="3">
        <v>558</v>
      </c>
      <c r="T12" s="5">
        <v>1E-3</v>
      </c>
      <c r="U12" s="3">
        <v>775</v>
      </c>
      <c r="V12" s="5">
        <v>1E-3</v>
      </c>
    </row>
    <row r="13" spans="1:24" x14ac:dyDescent="0.25">
      <c r="A13" s="14"/>
      <c r="F13" s="14"/>
    </row>
    <row r="14" spans="1:24" x14ac:dyDescent="0.25">
      <c r="B14" s="71" t="s">
        <v>107</v>
      </c>
      <c r="C14" s="71"/>
      <c r="D14" s="71"/>
      <c r="F14" s="14"/>
      <c r="O14" s="14"/>
      <c r="P14" s="14"/>
      <c r="Q14" s="14"/>
      <c r="R14" s="14"/>
    </row>
    <row r="15" spans="1:24" x14ac:dyDescent="0.25">
      <c r="F15" s="14"/>
      <c r="O15" s="14"/>
      <c r="P15" s="14"/>
      <c r="Q15" s="14"/>
      <c r="R15" s="15"/>
    </row>
    <row r="16" spans="1:24" ht="15.75" thickBot="1" x14ac:dyDescent="0.3">
      <c r="I16" s="14"/>
      <c r="J16" s="14"/>
      <c r="K16" s="14"/>
      <c r="L16" s="14"/>
      <c r="M16" s="14"/>
      <c r="N16" s="14"/>
      <c r="O16" s="14"/>
      <c r="P16" s="14"/>
      <c r="Q16" s="14"/>
      <c r="R16" s="15"/>
      <c r="U16" s="14"/>
      <c r="V16" s="14"/>
      <c r="W16" s="14"/>
      <c r="X16" s="14"/>
    </row>
    <row r="17" spans="2:24" x14ac:dyDescent="0.25">
      <c r="B17" s="65" t="s">
        <v>123</v>
      </c>
      <c r="C17" s="66"/>
      <c r="D17" s="66"/>
      <c r="E17" s="66"/>
      <c r="F17" s="66"/>
      <c r="G17" s="66"/>
      <c r="H17" s="66"/>
      <c r="I17" s="66"/>
      <c r="J17" s="66"/>
      <c r="K17" s="67"/>
      <c r="L17" s="14"/>
      <c r="M17" s="14"/>
      <c r="N17" s="14"/>
      <c r="O17" s="14"/>
      <c r="P17" s="15"/>
      <c r="Q17" s="14"/>
      <c r="R17" s="15"/>
      <c r="S17" s="15"/>
      <c r="T17" s="15"/>
      <c r="U17" s="14"/>
      <c r="V17" s="14"/>
      <c r="W17" s="14"/>
      <c r="X17" s="14"/>
    </row>
    <row r="18" spans="2:24" ht="15.75" thickBot="1" x14ac:dyDescent="0.3">
      <c r="B18" s="68"/>
      <c r="C18" s="69"/>
      <c r="D18" s="69"/>
      <c r="E18" s="69"/>
      <c r="F18" s="69"/>
      <c r="G18" s="69"/>
      <c r="H18" s="69"/>
      <c r="I18" s="69"/>
      <c r="J18" s="69"/>
      <c r="K18" s="70"/>
      <c r="L18" s="14"/>
      <c r="M18" s="14"/>
      <c r="N18" s="14"/>
      <c r="O18" s="14"/>
      <c r="P18" s="15"/>
      <c r="Q18" s="14"/>
      <c r="R18" s="15"/>
      <c r="S18" s="15"/>
      <c r="T18" s="15"/>
      <c r="U18" s="14"/>
      <c r="V18" s="14"/>
      <c r="W18" s="14"/>
      <c r="X18" s="14"/>
    </row>
    <row r="19" spans="2:24" x14ac:dyDescent="0.25">
      <c r="I19" s="14"/>
      <c r="J19" s="14"/>
      <c r="K19" s="14"/>
      <c r="L19" s="15"/>
      <c r="M19" s="14"/>
      <c r="N19" s="14"/>
      <c r="O19" s="14"/>
      <c r="P19" s="15"/>
      <c r="Q19" s="14"/>
      <c r="R19" s="15"/>
      <c r="S19" s="15"/>
      <c r="T19" s="15"/>
      <c r="U19" s="14"/>
      <c r="V19" s="15"/>
      <c r="W19" s="14"/>
      <c r="X19" s="15"/>
    </row>
    <row r="20" spans="2:24" x14ac:dyDescent="0.25">
      <c r="I20" s="14"/>
      <c r="J20" s="14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4"/>
      <c r="V20" s="15"/>
      <c r="W20" s="14"/>
      <c r="X20" s="15"/>
    </row>
    <row r="21" spans="2:24" x14ac:dyDescent="0.25">
      <c r="I21" s="14"/>
      <c r="J21" s="14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4"/>
      <c r="V21" s="15"/>
      <c r="W21" s="14"/>
      <c r="X21" s="15"/>
    </row>
    <row r="22" spans="2:24" x14ac:dyDescent="0.25">
      <c r="I22" s="14"/>
      <c r="J22" s="14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4"/>
      <c r="V22" s="15"/>
      <c r="W22" s="14"/>
      <c r="X22" s="15"/>
    </row>
    <row r="23" spans="2:24" x14ac:dyDescent="0.25">
      <c r="I23" s="14"/>
      <c r="J23" s="14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4"/>
      <c r="V23" s="15"/>
      <c r="W23" s="14"/>
      <c r="X23" s="15"/>
    </row>
    <row r="24" spans="2:24" x14ac:dyDescent="0.25">
      <c r="I24" s="14"/>
      <c r="J24" s="14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4"/>
      <c r="V24" s="15"/>
      <c r="W24" s="14"/>
      <c r="X24" s="15"/>
    </row>
    <row r="25" spans="2:24" x14ac:dyDescent="0.25">
      <c r="I25" s="14"/>
      <c r="J25" s="14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4"/>
      <c r="V25" s="15"/>
      <c r="W25" s="14"/>
      <c r="X25" s="15"/>
    </row>
    <row r="26" spans="2:24" x14ac:dyDescent="0.25">
      <c r="I26" s="14"/>
      <c r="J26" s="14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4"/>
      <c r="V26" s="15"/>
      <c r="W26" s="14"/>
      <c r="X26" s="15"/>
    </row>
    <row r="27" spans="2:24" x14ac:dyDescent="0.25">
      <c r="I27" s="14"/>
      <c r="J27" s="14"/>
      <c r="K27" s="14"/>
      <c r="L27" s="14"/>
      <c r="M27" s="14"/>
      <c r="N27" s="14"/>
      <c r="O27" s="14"/>
      <c r="P27" s="15"/>
      <c r="Q27" s="14"/>
      <c r="R27" s="15"/>
      <c r="T27" s="15"/>
      <c r="U27" s="14"/>
      <c r="V27" s="15"/>
      <c r="W27" s="14"/>
      <c r="X27" s="14"/>
    </row>
    <row r="28" spans="2:24" x14ac:dyDescent="0.25">
      <c r="I28" s="14"/>
      <c r="J28" s="14"/>
      <c r="K28" s="14"/>
      <c r="L28" s="14"/>
      <c r="M28" s="14"/>
      <c r="N28" s="14"/>
      <c r="O28" s="14"/>
      <c r="P28" s="14"/>
      <c r="Q28" s="14"/>
      <c r="R28" s="14"/>
      <c r="U28" s="14"/>
      <c r="V28" s="14"/>
      <c r="W28" s="14"/>
      <c r="X28" s="14"/>
    </row>
    <row r="29" spans="2:24" x14ac:dyDescent="0.25">
      <c r="I29" s="14"/>
      <c r="J29" s="14"/>
      <c r="K29" s="14"/>
      <c r="L29" s="14"/>
      <c r="M29" s="14"/>
      <c r="N29" s="14"/>
      <c r="O29" s="14"/>
      <c r="P29" s="14"/>
      <c r="Q29" s="14"/>
      <c r="R29" s="14"/>
      <c r="U29" s="14"/>
      <c r="V29" s="14"/>
      <c r="W29" s="14"/>
      <c r="X29" s="14"/>
    </row>
    <row r="30" spans="2:24" x14ac:dyDescent="0.25">
      <c r="M30" s="14"/>
      <c r="N30" s="14"/>
      <c r="O30" s="14"/>
      <c r="P30" s="14"/>
      <c r="Q30" s="14"/>
      <c r="R30" s="14"/>
      <c r="U30" s="14"/>
      <c r="V30" s="14"/>
    </row>
  </sheetData>
  <mergeCells count="16">
    <mergeCell ref="Q4:R4"/>
    <mergeCell ref="U4:V4"/>
    <mergeCell ref="O2:V3"/>
    <mergeCell ref="O4:P4"/>
    <mergeCell ref="B17:K18"/>
    <mergeCell ref="M4:N4"/>
    <mergeCell ref="M2:N3"/>
    <mergeCell ref="C4:D4"/>
    <mergeCell ref="B2:B5"/>
    <mergeCell ref="B14:D14"/>
    <mergeCell ref="E4:F4"/>
    <mergeCell ref="G4:H4"/>
    <mergeCell ref="C2:L3"/>
    <mergeCell ref="I4:J4"/>
    <mergeCell ref="K4:L4"/>
    <mergeCell ref="S4:T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7109375" bestFit="1" customWidth="1"/>
    <col min="7" max="7" width="14.140625" customWidth="1"/>
    <col min="9" max="9" width="13.5703125" customWidth="1"/>
    <col min="11" max="11" width="15.5703125" customWidth="1"/>
    <col min="12" max="12" width="11.42578125" customWidth="1"/>
    <col min="13" max="13" width="16.140625" customWidth="1"/>
    <col min="15" max="18" width="13.140625" customWidth="1"/>
    <col min="19" max="20" width="13.140625" style="14" customWidth="1"/>
    <col min="21" max="22" width="13.140625" customWidth="1"/>
  </cols>
  <sheetData>
    <row r="2" spans="2:25" ht="18.75" customHeight="1" x14ac:dyDescent="0.25">
      <c r="B2" s="72" t="s">
        <v>44</v>
      </c>
      <c r="C2" s="75">
        <v>2019</v>
      </c>
      <c r="D2" s="76"/>
      <c r="E2" s="76"/>
      <c r="F2" s="76"/>
      <c r="G2" s="76"/>
      <c r="H2" s="76"/>
      <c r="I2" s="76"/>
      <c r="J2" s="76"/>
      <c r="K2" s="76"/>
      <c r="L2" s="76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5" x14ac:dyDescent="0.25">
      <c r="B3" s="73"/>
      <c r="C3" s="62"/>
      <c r="D3" s="63"/>
      <c r="E3" s="63"/>
      <c r="F3" s="63"/>
      <c r="G3" s="63"/>
      <c r="H3" s="63"/>
      <c r="I3" s="63"/>
      <c r="J3" s="63"/>
      <c r="K3" s="63"/>
      <c r="L3" s="63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5" x14ac:dyDescent="0.25">
      <c r="B4" s="73"/>
      <c r="C4" s="82" t="s">
        <v>0</v>
      </c>
      <c r="D4" s="88"/>
      <c r="E4" s="82" t="s">
        <v>114</v>
      </c>
      <c r="F4" s="88"/>
      <c r="G4" s="82" t="s">
        <v>115</v>
      </c>
      <c r="H4" s="88"/>
      <c r="I4" s="82" t="s">
        <v>116</v>
      </c>
      <c r="J4" s="88"/>
      <c r="K4" s="82" t="s">
        <v>117</v>
      </c>
      <c r="L4" s="88"/>
      <c r="M4" s="82" t="s">
        <v>0</v>
      </c>
      <c r="N4" s="88"/>
      <c r="O4" s="82" t="s">
        <v>0</v>
      </c>
      <c r="P4" s="88"/>
      <c r="Q4" s="82" t="s">
        <v>114</v>
      </c>
      <c r="R4" s="88"/>
      <c r="S4" s="82" t="s">
        <v>115</v>
      </c>
      <c r="T4" s="88"/>
      <c r="U4" s="82" t="s">
        <v>117</v>
      </c>
      <c r="V4" s="88"/>
    </row>
    <row r="5" spans="2:25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2" t="s">
        <v>2</v>
      </c>
      <c r="T5" s="52" t="s">
        <v>9</v>
      </c>
      <c r="U5" s="48" t="s">
        <v>2</v>
      </c>
      <c r="V5" s="48" t="s">
        <v>9</v>
      </c>
    </row>
    <row r="6" spans="2:25" x14ac:dyDescent="0.25">
      <c r="B6" s="2" t="s">
        <v>45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f>I6/SUM(I$6:I$11)</f>
        <v>1.678120327065636E-2</v>
      </c>
      <c r="K6" s="3">
        <v>29127</v>
      </c>
      <c r="L6" s="6">
        <v>1.2269744823681657E-2</v>
      </c>
      <c r="M6" s="3">
        <v>1731</v>
      </c>
      <c r="N6" s="6">
        <v>4.0000000000000001E-3</v>
      </c>
      <c r="O6" s="3">
        <v>1490</v>
      </c>
      <c r="P6" s="6">
        <v>7.0000000000000001E-3</v>
      </c>
      <c r="Q6" s="3">
        <v>5116</v>
      </c>
      <c r="R6" s="6">
        <v>1.2999999999999999E-2</v>
      </c>
      <c r="S6" s="3">
        <v>5469</v>
      </c>
      <c r="T6" s="6">
        <v>0.01</v>
      </c>
      <c r="U6" s="3">
        <f>S6+Q6+O6</f>
        <v>12075</v>
      </c>
      <c r="V6" s="6">
        <v>1.0462127099898367E-2</v>
      </c>
    </row>
    <row r="7" spans="2:25" x14ac:dyDescent="0.25">
      <c r="B7" s="2" t="s">
        <v>46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f t="shared" ref="J7:J11" si="0">I7/SUM(I$6:I$11)</f>
        <v>2.2948681238267953E-2</v>
      </c>
      <c r="K7" s="3">
        <v>46005</v>
      </c>
      <c r="L7" s="6">
        <v>1.9379600048527984E-2</v>
      </c>
      <c r="M7" s="3">
        <v>10891</v>
      </c>
      <c r="N7" s="6">
        <v>2.4E-2</v>
      </c>
      <c r="O7" s="3">
        <v>4616</v>
      </c>
      <c r="P7" s="6">
        <v>2.1000000000000001E-2</v>
      </c>
      <c r="Q7" s="3">
        <v>6877</v>
      </c>
      <c r="R7" s="6">
        <v>1.7000000000000001E-2</v>
      </c>
      <c r="S7" s="3">
        <v>12766</v>
      </c>
      <c r="T7" s="6">
        <v>2.4E-2</v>
      </c>
      <c r="U7" s="3">
        <f t="shared" ref="U7:U11" si="1">S7+Q7+O7</f>
        <v>24259</v>
      </c>
      <c r="V7" s="6">
        <v>2.1018694933038054E-2</v>
      </c>
    </row>
    <row r="8" spans="2:25" ht="30" x14ac:dyDescent="0.25">
      <c r="B8" s="2" t="s">
        <v>47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f t="shared" si="0"/>
        <v>0.17293595494893577</v>
      </c>
      <c r="K8" s="3">
        <v>366246</v>
      </c>
      <c r="L8" s="6">
        <v>0.15428107813005501</v>
      </c>
      <c r="M8" s="3">
        <v>58248</v>
      </c>
      <c r="N8" s="6">
        <v>0.129</v>
      </c>
      <c r="O8" s="3">
        <v>25872</v>
      </c>
      <c r="P8" s="6">
        <v>0.12</v>
      </c>
      <c r="Q8" s="3">
        <v>46873</v>
      </c>
      <c r="R8" s="6">
        <v>0.115</v>
      </c>
      <c r="S8" s="3">
        <v>59647</v>
      </c>
      <c r="T8" s="6">
        <v>0.112</v>
      </c>
      <c r="U8" s="3">
        <f t="shared" si="1"/>
        <v>132392</v>
      </c>
      <c r="V8" s="6">
        <v>0.11470823445215277</v>
      </c>
    </row>
    <row r="9" spans="2:25" x14ac:dyDescent="0.25">
      <c r="B9" s="2" t="s">
        <v>48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f t="shared" si="0"/>
        <v>0.39569851420572044</v>
      </c>
      <c r="K9" s="3">
        <v>889009</v>
      </c>
      <c r="L9" s="6">
        <v>0.37449492141162516</v>
      </c>
      <c r="M9" s="3">
        <v>187746</v>
      </c>
      <c r="N9" s="6">
        <v>0.41499999999999998</v>
      </c>
      <c r="O9" s="3">
        <v>87005</v>
      </c>
      <c r="P9" s="6">
        <v>0.40200000000000002</v>
      </c>
      <c r="Q9" s="3">
        <v>148632</v>
      </c>
      <c r="R9" s="6">
        <v>0.36599999999999999</v>
      </c>
      <c r="S9" s="3">
        <v>201684</v>
      </c>
      <c r="T9" s="6">
        <v>0.379</v>
      </c>
      <c r="U9" s="3">
        <f t="shared" si="1"/>
        <v>437321</v>
      </c>
      <c r="V9" s="6">
        <v>0.37890748533785956</v>
      </c>
    </row>
    <row r="10" spans="2:25" x14ac:dyDescent="0.25">
      <c r="B10" s="2" t="s">
        <v>49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f t="shared" si="0"/>
        <v>0.39031211224587192</v>
      </c>
      <c r="K10" s="3">
        <v>1030660</v>
      </c>
      <c r="L10" s="6">
        <v>0.43416538606707644</v>
      </c>
      <c r="M10" s="3">
        <v>193138</v>
      </c>
      <c r="N10" s="6">
        <v>0.42699999999999999</v>
      </c>
      <c r="O10" s="3">
        <v>96925</v>
      </c>
      <c r="P10" s="6">
        <v>0.44800000000000001</v>
      </c>
      <c r="Q10" s="3">
        <v>194439</v>
      </c>
      <c r="R10" s="6">
        <v>0.47899999999999998</v>
      </c>
      <c r="S10" s="3">
        <v>243002</v>
      </c>
      <c r="T10" s="6">
        <v>0.45700000000000002</v>
      </c>
      <c r="U10" s="3">
        <f t="shared" si="1"/>
        <v>534366</v>
      </c>
      <c r="V10" s="6">
        <v>0.46299006292871975</v>
      </c>
    </row>
    <row r="11" spans="2:25" ht="30" x14ac:dyDescent="0.25">
      <c r="B11" s="2" t="s">
        <v>50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f t="shared" si="0"/>
        <v>1.3235340905475485E-3</v>
      </c>
      <c r="K11" s="3">
        <v>12841</v>
      </c>
      <c r="L11" s="6">
        <v>5.4092695190337539E-3</v>
      </c>
      <c r="M11" s="3">
        <v>712</v>
      </c>
      <c r="N11" s="6">
        <v>2E-3</v>
      </c>
      <c r="O11" s="3">
        <v>297</v>
      </c>
      <c r="P11" s="6">
        <v>1E-3</v>
      </c>
      <c r="Q11" s="3">
        <v>4187</v>
      </c>
      <c r="R11" s="6">
        <v>0.01</v>
      </c>
      <c r="S11" s="3">
        <v>9266</v>
      </c>
      <c r="T11" s="6">
        <v>1.7000000000000001E-2</v>
      </c>
      <c r="U11" s="3">
        <f t="shared" si="1"/>
        <v>13750</v>
      </c>
      <c r="V11" s="6">
        <v>1.1913395248331475E-2</v>
      </c>
    </row>
    <row r="12" spans="2:25" x14ac:dyDescent="0.25">
      <c r="B12" s="2" t="s">
        <v>51</v>
      </c>
      <c r="C12" s="94">
        <v>4.2699999999999996</v>
      </c>
      <c r="D12" s="95"/>
      <c r="E12" s="94">
        <v>4.22</v>
      </c>
      <c r="F12" s="95"/>
      <c r="G12" s="94">
        <v>4.22</v>
      </c>
      <c r="H12" s="95"/>
      <c r="I12" s="94">
        <v>4.12</v>
      </c>
      <c r="J12" s="95"/>
      <c r="K12" s="94">
        <v>4.2</v>
      </c>
      <c r="L12" s="95"/>
      <c r="M12" s="94">
        <v>4.24</v>
      </c>
      <c r="N12" s="95"/>
      <c r="O12" s="94">
        <v>4.2699999999999996</v>
      </c>
      <c r="P12" s="95"/>
      <c r="Q12" s="94">
        <v>4.29</v>
      </c>
      <c r="R12" s="95"/>
      <c r="S12" s="94">
        <v>4.2699999999999996</v>
      </c>
      <c r="T12" s="95"/>
      <c r="U12" s="94">
        <v>4.28</v>
      </c>
      <c r="V12" s="95"/>
    </row>
    <row r="13" spans="2:25" x14ac:dyDescent="0.25">
      <c r="G13" s="14"/>
      <c r="H13" s="14"/>
      <c r="I13" s="14"/>
    </row>
    <row r="14" spans="2:25" x14ac:dyDescent="0.25">
      <c r="B14" s="71" t="s">
        <v>107</v>
      </c>
      <c r="C14" s="71"/>
      <c r="D14" s="71"/>
      <c r="G14" s="14"/>
      <c r="H14" s="14"/>
      <c r="I14" s="14"/>
      <c r="U14" s="26"/>
    </row>
    <row r="15" spans="2:25" x14ac:dyDescent="0.25">
      <c r="G15" s="14"/>
      <c r="H15" s="14"/>
      <c r="I15" s="14"/>
      <c r="J15" s="14"/>
      <c r="K15" s="14"/>
      <c r="L15" s="14"/>
    </row>
    <row r="16" spans="2:25" ht="15.75" thickBot="1" x14ac:dyDescent="0.3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U16" s="14"/>
      <c r="V16" s="14"/>
      <c r="W16" s="14"/>
      <c r="X16" s="14"/>
      <c r="Y16" s="14"/>
    </row>
    <row r="17" spans="2:25" x14ac:dyDescent="0.25">
      <c r="B17" s="65" t="s">
        <v>123</v>
      </c>
      <c r="C17" s="66"/>
      <c r="D17" s="66"/>
      <c r="E17" s="66"/>
      <c r="F17" s="66"/>
      <c r="G17" s="66"/>
      <c r="H17" s="66"/>
      <c r="I17" s="66"/>
      <c r="J17" s="66"/>
      <c r="K17" s="67"/>
      <c r="L17" s="14"/>
      <c r="M17" s="14"/>
      <c r="N17" s="14"/>
      <c r="O17" s="14"/>
      <c r="P17" s="15"/>
      <c r="Q17" s="14"/>
      <c r="R17" s="14"/>
      <c r="U17" s="14"/>
      <c r="V17" s="14"/>
      <c r="W17" s="14"/>
      <c r="X17" s="14"/>
      <c r="Y17" s="14"/>
    </row>
    <row r="18" spans="2:25" ht="27.75" customHeight="1" thickBot="1" x14ac:dyDescent="0.3">
      <c r="B18" s="68"/>
      <c r="C18" s="69"/>
      <c r="D18" s="69"/>
      <c r="E18" s="69"/>
      <c r="F18" s="69"/>
      <c r="G18" s="69"/>
      <c r="H18" s="69"/>
      <c r="I18" s="69"/>
      <c r="J18" s="69"/>
      <c r="K18" s="70"/>
      <c r="L18" s="15"/>
      <c r="M18" s="14"/>
      <c r="N18" s="14"/>
      <c r="O18" s="14"/>
      <c r="P18" s="15"/>
      <c r="Q18" s="14"/>
      <c r="R18" s="14"/>
      <c r="U18" s="14"/>
      <c r="V18" s="14"/>
      <c r="W18" s="14"/>
      <c r="X18" s="14"/>
      <c r="Y18" s="14"/>
    </row>
    <row r="19" spans="2:25" x14ac:dyDescent="0.25">
      <c r="C19" s="14"/>
      <c r="D19" s="14"/>
      <c r="E19" s="14"/>
      <c r="G19" s="14"/>
      <c r="H19" s="14"/>
      <c r="I19" s="14"/>
      <c r="J19" s="15"/>
      <c r="K19" s="14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2:25" x14ac:dyDescent="0.25">
      <c r="C20" s="14"/>
      <c r="D20" s="14"/>
      <c r="E20" s="14"/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2:25" x14ac:dyDescent="0.25">
      <c r="C21" s="14"/>
      <c r="D21" s="14"/>
      <c r="E21" s="14"/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x14ac:dyDescent="0.25">
      <c r="C22" s="14"/>
      <c r="D22" s="14"/>
      <c r="E22" s="14"/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2:25" x14ac:dyDescent="0.25">
      <c r="C23" s="14"/>
      <c r="D23" s="14"/>
      <c r="E23" s="14"/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2:25" x14ac:dyDescent="0.25"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2:25" x14ac:dyDescent="0.25">
      <c r="C25" s="14"/>
      <c r="D25" s="14"/>
      <c r="E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4"/>
    </row>
    <row r="26" spans="2:25" x14ac:dyDescent="0.25">
      <c r="C26" s="14"/>
      <c r="D26" s="14"/>
      <c r="E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4"/>
      <c r="R26" s="15"/>
      <c r="S26" s="15"/>
      <c r="T26" s="15"/>
      <c r="U26" s="14"/>
      <c r="V26" s="15"/>
      <c r="W26" s="14"/>
      <c r="X26" s="15"/>
      <c r="Y26" s="14"/>
    </row>
    <row r="27" spans="2:25" x14ac:dyDescent="0.25">
      <c r="C27" s="14"/>
      <c r="D27" s="14"/>
      <c r="E27" s="14"/>
      <c r="M27" s="14"/>
      <c r="N27" s="14"/>
      <c r="O27" s="14"/>
      <c r="P27" s="14"/>
      <c r="Q27" s="14"/>
      <c r="R27" s="14"/>
      <c r="U27" s="14"/>
      <c r="V27" s="14"/>
      <c r="W27" s="14"/>
      <c r="X27" s="14"/>
      <c r="Y27" s="14"/>
    </row>
    <row r="28" spans="2:25" x14ac:dyDescent="0.25">
      <c r="C28" s="14"/>
      <c r="D28" s="14"/>
      <c r="E28" s="14"/>
      <c r="M28" s="14"/>
      <c r="N28" s="14"/>
      <c r="O28" s="14"/>
      <c r="P28" s="14"/>
      <c r="Q28" s="14"/>
      <c r="R28" s="14"/>
      <c r="U28" s="14"/>
      <c r="V28" s="14"/>
      <c r="W28" s="14"/>
      <c r="X28" s="14"/>
    </row>
    <row r="29" spans="2:25" x14ac:dyDescent="0.25">
      <c r="M29" s="14"/>
      <c r="N29" s="14"/>
      <c r="O29" s="14"/>
      <c r="P29" s="14"/>
      <c r="Q29" s="14"/>
      <c r="R29" s="14"/>
      <c r="U29" s="14"/>
      <c r="V29" s="14"/>
      <c r="W29" s="14"/>
      <c r="X29" s="14"/>
    </row>
  </sheetData>
  <mergeCells count="26">
    <mergeCell ref="O2:V3"/>
    <mergeCell ref="O4:P4"/>
    <mergeCell ref="O12:P12"/>
    <mergeCell ref="K4:L4"/>
    <mergeCell ref="Q4:R4"/>
    <mergeCell ref="U4:V4"/>
    <mergeCell ref="Q12:R12"/>
    <mergeCell ref="U12:V12"/>
    <mergeCell ref="S4:T4"/>
    <mergeCell ref="S12:T12"/>
    <mergeCell ref="B17:K18"/>
    <mergeCell ref="M4:N4"/>
    <mergeCell ref="M12:N12"/>
    <mergeCell ref="M2:N3"/>
    <mergeCell ref="B14:D14"/>
    <mergeCell ref="E12:F12"/>
    <mergeCell ref="E4:F4"/>
    <mergeCell ref="B2:B5"/>
    <mergeCell ref="C12:D12"/>
    <mergeCell ref="C4:D4"/>
    <mergeCell ref="G4:H4"/>
    <mergeCell ref="G12:H12"/>
    <mergeCell ref="C2:L3"/>
    <mergeCell ref="I12:J12"/>
    <mergeCell ref="K12:L12"/>
    <mergeCell ref="I4:J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2" max="2" width="27.5703125" customWidth="1"/>
    <col min="3" max="3" width="14" customWidth="1"/>
    <col min="4" max="4" width="10.5703125" customWidth="1"/>
    <col min="5" max="5" width="12.28515625" customWidth="1"/>
    <col min="7" max="7" width="12.7109375" customWidth="1"/>
    <col min="9" max="9" width="12.85546875" customWidth="1"/>
    <col min="11" max="11" width="13.5703125" customWidth="1"/>
    <col min="13" max="13" width="15.42578125" customWidth="1"/>
    <col min="14" max="14" width="11.42578125" customWidth="1"/>
    <col min="15" max="18" width="12.5703125" customWidth="1"/>
    <col min="19" max="20" width="12.5703125" style="14" customWidth="1"/>
    <col min="21" max="22" width="12.5703125" customWidth="1"/>
  </cols>
  <sheetData>
    <row r="2" spans="2:22" x14ac:dyDescent="0.25">
      <c r="B2" s="72" t="s">
        <v>120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2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2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  <c r="M4" s="58" t="s">
        <v>0</v>
      </c>
      <c r="N4" s="58"/>
      <c r="O4" s="58" t="s">
        <v>0</v>
      </c>
      <c r="P4" s="58"/>
      <c r="Q4" s="58" t="s">
        <v>114</v>
      </c>
      <c r="R4" s="58"/>
      <c r="S4" s="58" t="s">
        <v>115</v>
      </c>
      <c r="T4" s="58"/>
      <c r="U4" s="58" t="s">
        <v>117</v>
      </c>
      <c r="V4" s="58"/>
    </row>
    <row r="5" spans="2:22" x14ac:dyDescent="0.25">
      <c r="B5" s="74"/>
      <c r="C5" s="33" t="s">
        <v>2</v>
      </c>
      <c r="D5" s="33" t="s">
        <v>9</v>
      </c>
      <c r="E5" s="33" t="s">
        <v>2</v>
      </c>
      <c r="F5" s="33" t="s">
        <v>9</v>
      </c>
      <c r="G5" s="33" t="s">
        <v>2</v>
      </c>
      <c r="H5" s="33" t="s">
        <v>9</v>
      </c>
      <c r="I5" s="33" t="s">
        <v>2</v>
      </c>
      <c r="J5" s="33" t="s">
        <v>9</v>
      </c>
      <c r="K5" s="33" t="s">
        <v>2</v>
      </c>
      <c r="L5" s="33" t="s">
        <v>9</v>
      </c>
      <c r="M5" s="36" t="s">
        <v>2</v>
      </c>
      <c r="N5" s="36" t="s">
        <v>9</v>
      </c>
      <c r="O5" s="41" t="s">
        <v>2</v>
      </c>
      <c r="P5" s="41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2" ht="18.75" customHeight="1" x14ac:dyDescent="0.25">
      <c r="B6" s="2" t="s">
        <v>119</v>
      </c>
      <c r="C6" s="3">
        <v>44217</v>
      </c>
      <c r="D6" s="5">
        <v>9.0999999999999998E-2</v>
      </c>
      <c r="E6" s="3">
        <v>59515</v>
      </c>
      <c r="F6" s="5">
        <v>0.106</v>
      </c>
      <c r="G6" s="3">
        <v>91412</v>
      </c>
      <c r="H6" s="5">
        <v>0.13100000000000001</v>
      </c>
      <c r="I6" s="3">
        <v>50692</v>
      </c>
      <c r="J6" s="5">
        <v>8.1000000000000003E-2</v>
      </c>
      <c r="K6" s="3">
        <f>I6+G6+E6+C6</f>
        <v>245836</v>
      </c>
      <c r="L6" s="6">
        <v>0.1035583818613178</v>
      </c>
      <c r="M6" s="3">
        <v>38761</v>
      </c>
      <c r="N6" s="6">
        <v>8.5999999999999993E-2</v>
      </c>
      <c r="O6" s="3">
        <v>71825</v>
      </c>
      <c r="P6" s="6">
        <v>0.33220632174870263</v>
      </c>
      <c r="Q6" s="3">
        <v>185139</v>
      </c>
      <c r="R6" s="6">
        <v>0.45586815849346507</v>
      </c>
      <c r="S6" s="3">
        <v>244157</v>
      </c>
      <c r="T6" s="6">
        <v>0.45908584085606674</v>
      </c>
      <c r="U6" s="3">
        <v>501121</v>
      </c>
      <c r="V6" s="6">
        <v>0.43418563929012127</v>
      </c>
    </row>
    <row r="7" spans="2:22" ht="21" customHeight="1" x14ac:dyDescent="0.25">
      <c r="B7" s="2" t="s">
        <v>122</v>
      </c>
      <c r="C7" s="3">
        <v>440579</v>
      </c>
      <c r="D7" s="5">
        <v>0.90900000000000003</v>
      </c>
      <c r="E7" s="3">
        <v>501534</v>
      </c>
      <c r="F7" s="5">
        <v>0.89400000000000002</v>
      </c>
      <c r="G7" s="3">
        <v>608011</v>
      </c>
      <c r="H7" s="5">
        <v>0.86899999999999999</v>
      </c>
      <c r="I7" s="3">
        <v>577928</v>
      </c>
      <c r="J7" s="5">
        <v>0.91900000000000004</v>
      </c>
      <c r="K7" s="3">
        <f>I7+G7+E7+C7</f>
        <v>2128052</v>
      </c>
      <c r="L7" s="6">
        <v>0.89644161813868217</v>
      </c>
      <c r="M7" s="3">
        <v>413706</v>
      </c>
      <c r="N7" s="6">
        <v>0.91400000000000003</v>
      </c>
      <c r="O7" s="3">
        <v>144381</v>
      </c>
      <c r="P7" s="6">
        <v>0.66779367825129743</v>
      </c>
      <c r="Q7" s="3">
        <v>220985</v>
      </c>
      <c r="R7" s="6">
        <v>0.54413184150653493</v>
      </c>
      <c r="S7" s="3">
        <v>287675.9999999901</v>
      </c>
      <c r="T7" s="6">
        <v>0.54091415914393326</v>
      </c>
      <c r="U7" s="3">
        <v>653041.9999999901</v>
      </c>
      <c r="V7" s="6">
        <v>0.56581436070987867</v>
      </c>
    </row>
    <row r="8" spans="2:22" x14ac:dyDescent="0.25">
      <c r="U8" s="26"/>
    </row>
    <row r="9" spans="2:22" x14ac:dyDescent="0.25">
      <c r="B9" s="71" t="s">
        <v>107</v>
      </c>
      <c r="C9" s="71"/>
      <c r="D9" s="71"/>
      <c r="K9" s="26"/>
      <c r="O9" s="26"/>
      <c r="Q9" s="26"/>
      <c r="R9" s="26"/>
      <c r="S9" s="26"/>
      <c r="T9" s="26"/>
      <c r="U9" s="26"/>
      <c r="V9" s="26"/>
    </row>
    <row r="10" spans="2:22" x14ac:dyDescent="0.25">
      <c r="O10" s="14"/>
      <c r="P10" s="14"/>
      <c r="Q10" s="26"/>
      <c r="R10" s="14"/>
    </row>
    <row r="11" spans="2:22" ht="15.75" thickBot="1" x14ac:dyDescent="0.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U11" s="14"/>
    </row>
    <row r="12" spans="2:22" ht="15" customHeight="1" x14ac:dyDescent="0.25">
      <c r="B12" s="65" t="s">
        <v>123</v>
      </c>
      <c r="C12" s="66"/>
      <c r="D12" s="66"/>
      <c r="E12" s="66"/>
      <c r="F12" s="66"/>
      <c r="G12" s="66"/>
      <c r="H12" s="66"/>
      <c r="I12" s="66"/>
      <c r="J12" s="66"/>
      <c r="K12" s="67"/>
      <c r="L12" s="14"/>
      <c r="M12" s="14"/>
      <c r="N12" s="14"/>
      <c r="O12" s="14"/>
      <c r="P12" s="14"/>
      <c r="Q12" s="14"/>
      <c r="R12" s="15"/>
      <c r="S12" s="15"/>
      <c r="T12" s="15"/>
      <c r="U12" s="14"/>
    </row>
    <row r="13" spans="2:22" ht="20.25" customHeight="1" thickBot="1" x14ac:dyDescent="0.3">
      <c r="B13" s="68"/>
      <c r="C13" s="69"/>
      <c r="D13" s="69"/>
      <c r="E13" s="69"/>
      <c r="F13" s="69"/>
      <c r="G13" s="69"/>
      <c r="H13" s="69"/>
      <c r="I13" s="69"/>
      <c r="J13" s="69"/>
      <c r="K13" s="70"/>
      <c r="L13" s="14"/>
      <c r="M13" s="14"/>
      <c r="N13" s="14"/>
      <c r="O13" s="14"/>
      <c r="P13" s="14"/>
      <c r="Q13" s="14"/>
      <c r="R13" s="14"/>
      <c r="U13" s="14"/>
    </row>
    <row r="14" spans="2:2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4"/>
      <c r="O14" s="14"/>
      <c r="P14" s="14"/>
      <c r="Q14" s="14"/>
      <c r="R14" s="14"/>
      <c r="U14" s="14"/>
    </row>
    <row r="15" spans="2:22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5"/>
      <c r="N15" s="14"/>
      <c r="O15" s="14"/>
      <c r="P15" s="14"/>
      <c r="Q15" s="14"/>
      <c r="R15" s="14"/>
      <c r="U15" s="14"/>
    </row>
    <row r="16" spans="2:22" x14ac:dyDescent="0.25">
      <c r="B16" s="14"/>
      <c r="C16" s="14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4"/>
      <c r="R16" s="14"/>
      <c r="U16" s="15"/>
    </row>
    <row r="17" spans="2:21" x14ac:dyDescent="0.25">
      <c r="B17" s="14"/>
      <c r="C17" s="14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U17" s="15"/>
    </row>
    <row r="18" spans="2:2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U18" s="14"/>
    </row>
    <row r="19" spans="2:2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U19" s="14"/>
    </row>
    <row r="20" spans="2:2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U20" s="14"/>
    </row>
  </sheetData>
  <mergeCells count="16">
    <mergeCell ref="Q4:R4"/>
    <mergeCell ref="U4:V4"/>
    <mergeCell ref="O2:V3"/>
    <mergeCell ref="B12:K13"/>
    <mergeCell ref="O4:P4"/>
    <mergeCell ref="M4:N4"/>
    <mergeCell ref="M2:N3"/>
    <mergeCell ref="B9:D9"/>
    <mergeCell ref="B2:B5"/>
    <mergeCell ref="C2:L3"/>
    <mergeCell ref="C4:D4"/>
    <mergeCell ref="E4:F4"/>
    <mergeCell ref="G4:H4"/>
    <mergeCell ref="I4:J4"/>
    <mergeCell ref="K4:L4"/>
    <mergeCell ref="S4:T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7109375" bestFit="1" customWidth="1"/>
    <col min="8" max="8" width="12" customWidth="1"/>
    <col min="9" max="9" width="12.42578125" customWidth="1"/>
    <col min="10" max="10" width="13" customWidth="1"/>
    <col min="11" max="11" width="12.28515625" customWidth="1"/>
    <col min="12" max="12" width="13.7109375" customWidth="1"/>
    <col min="13" max="13" width="12" customWidth="1"/>
    <col min="14" max="14" width="15.140625" customWidth="1"/>
    <col min="15" max="15" width="11.7109375" customWidth="1"/>
    <col min="16" max="17" width="12" customWidth="1"/>
    <col min="18" max="19" width="11.42578125" customWidth="1"/>
    <col min="20" max="21" width="11.42578125" style="14" customWidth="1"/>
    <col min="22" max="23" width="11.42578125" customWidth="1"/>
  </cols>
  <sheetData>
    <row r="2" spans="2:23" ht="18.75" customHeight="1" x14ac:dyDescent="0.25">
      <c r="B2" s="81" t="s">
        <v>127</v>
      </c>
      <c r="C2" s="81"/>
      <c r="D2" s="75">
        <v>2019</v>
      </c>
      <c r="E2" s="76"/>
      <c r="F2" s="76"/>
      <c r="G2" s="76"/>
      <c r="H2" s="76"/>
      <c r="I2" s="76"/>
      <c r="J2" s="77"/>
      <c r="K2" s="77"/>
      <c r="L2" s="77"/>
      <c r="M2" s="77"/>
      <c r="N2" s="59">
        <v>2020</v>
      </c>
      <c r="O2" s="61"/>
      <c r="P2" s="59">
        <v>2022</v>
      </c>
      <c r="Q2" s="60"/>
      <c r="R2" s="60"/>
      <c r="S2" s="60"/>
      <c r="T2" s="60"/>
      <c r="U2" s="60"/>
      <c r="V2" s="60"/>
      <c r="W2" s="61"/>
    </row>
    <row r="3" spans="2:23" x14ac:dyDescent="0.25">
      <c r="B3" s="81"/>
      <c r="C3" s="81"/>
      <c r="D3" s="75"/>
      <c r="E3" s="76"/>
      <c r="F3" s="76"/>
      <c r="G3" s="76"/>
      <c r="H3" s="76"/>
      <c r="I3" s="76"/>
      <c r="J3" s="77"/>
      <c r="K3" s="77"/>
      <c r="L3" s="77"/>
      <c r="M3" s="77"/>
      <c r="N3" s="62"/>
      <c r="O3" s="64"/>
      <c r="P3" s="62"/>
      <c r="Q3" s="63"/>
      <c r="R3" s="63"/>
      <c r="S3" s="63"/>
      <c r="T3" s="63"/>
      <c r="U3" s="63"/>
      <c r="V3" s="63"/>
      <c r="W3" s="64"/>
    </row>
    <row r="4" spans="2:23" x14ac:dyDescent="0.25">
      <c r="B4" s="81"/>
      <c r="C4" s="81"/>
      <c r="D4" s="58" t="s">
        <v>0</v>
      </c>
      <c r="E4" s="58"/>
      <c r="F4" s="58" t="s">
        <v>114</v>
      </c>
      <c r="G4" s="58"/>
      <c r="H4" s="58" t="s">
        <v>115</v>
      </c>
      <c r="I4" s="58"/>
      <c r="J4" s="58" t="s">
        <v>116</v>
      </c>
      <c r="K4" s="58"/>
      <c r="L4" s="58" t="s">
        <v>117</v>
      </c>
      <c r="M4" s="58"/>
      <c r="N4" s="58" t="s">
        <v>0</v>
      </c>
      <c r="O4" s="58"/>
      <c r="P4" s="58" t="s">
        <v>0</v>
      </c>
      <c r="Q4" s="58"/>
      <c r="R4" s="58" t="s">
        <v>114</v>
      </c>
      <c r="S4" s="58"/>
      <c r="T4" s="58" t="s">
        <v>115</v>
      </c>
      <c r="U4" s="58"/>
      <c r="V4" s="58" t="s">
        <v>117</v>
      </c>
      <c r="W4" s="58"/>
    </row>
    <row r="5" spans="2:23" x14ac:dyDescent="0.25">
      <c r="B5" s="81"/>
      <c r="C5" s="81"/>
      <c r="D5" s="16" t="s">
        <v>2</v>
      </c>
      <c r="E5" s="16" t="s">
        <v>9</v>
      </c>
      <c r="F5" s="20" t="s">
        <v>2</v>
      </c>
      <c r="G5" s="20" t="s">
        <v>9</v>
      </c>
      <c r="H5" s="24" t="s">
        <v>2</v>
      </c>
      <c r="I5" s="24" t="s">
        <v>9</v>
      </c>
      <c r="J5" s="28" t="s">
        <v>2</v>
      </c>
      <c r="K5" s="28" t="s">
        <v>9</v>
      </c>
      <c r="L5" s="28" t="s">
        <v>2</v>
      </c>
      <c r="M5" s="28" t="s">
        <v>9</v>
      </c>
      <c r="N5" s="36" t="s">
        <v>2</v>
      </c>
      <c r="O5" s="36" t="s">
        <v>9</v>
      </c>
      <c r="P5" s="41" t="s">
        <v>2</v>
      </c>
      <c r="Q5" s="41" t="s">
        <v>9</v>
      </c>
      <c r="R5" s="48" t="s">
        <v>2</v>
      </c>
      <c r="S5" s="48" t="s">
        <v>9</v>
      </c>
      <c r="T5" s="51" t="s">
        <v>2</v>
      </c>
      <c r="U5" s="51" t="s">
        <v>9</v>
      </c>
      <c r="V5" s="48" t="s">
        <v>2</v>
      </c>
      <c r="W5" s="48" t="s">
        <v>9</v>
      </c>
    </row>
    <row r="6" spans="2:23" x14ac:dyDescent="0.25">
      <c r="B6" s="79" t="s">
        <v>61</v>
      </c>
      <c r="C6" s="2" t="s">
        <v>62</v>
      </c>
      <c r="D6" s="3">
        <v>285703.99999999581</v>
      </c>
      <c r="E6" s="6">
        <v>0.58932829478790361</v>
      </c>
      <c r="F6" s="3">
        <v>336103.99999999133</v>
      </c>
      <c r="G6" s="6">
        <v>0.59906353990470329</v>
      </c>
      <c r="H6" s="3">
        <v>405453.99999999511</v>
      </c>
      <c r="I6" s="6">
        <v>0.57969783664535002</v>
      </c>
      <c r="J6" s="3">
        <v>365456.99999999086</v>
      </c>
      <c r="K6" s="6">
        <v>0.58136394005917047</v>
      </c>
      <c r="L6" s="3">
        <v>1392718.9999999732</v>
      </c>
      <c r="M6" s="6">
        <v>0.58668269101153336</v>
      </c>
      <c r="N6" s="3">
        <v>269628.9999999915</v>
      </c>
      <c r="O6" s="6">
        <v>0.59590865190167031</v>
      </c>
      <c r="P6" s="3">
        <v>89488</v>
      </c>
      <c r="Q6" s="6">
        <v>0.41390155684856111</v>
      </c>
      <c r="R6" s="3">
        <v>188946.99999999785</v>
      </c>
      <c r="S6" s="6">
        <v>0.46524460509598142</v>
      </c>
      <c r="T6" s="3">
        <v>273065.99999999593</v>
      </c>
      <c r="U6" s="6">
        <v>0.51344312970424155</v>
      </c>
      <c r="V6" s="3">
        <v>551500.99999999371</v>
      </c>
      <c r="W6" s="6">
        <v>0.47783631948000371</v>
      </c>
    </row>
    <row r="7" spans="2:23" x14ac:dyDescent="0.25">
      <c r="B7" s="80"/>
      <c r="C7" s="2" t="s">
        <v>63</v>
      </c>
      <c r="D7" s="3">
        <v>199091.99999999724</v>
      </c>
      <c r="E7" s="6">
        <v>0.41067170521208451</v>
      </c>
      <c r="F7" s="3">
        <v>224944.99999999689</v>
      </c>
      <c r="G7" s="6">
        <v>0.40093646009528333</v>
      </c>
      <c r="H7" s="3">
        <v>293968.99999999639</v>
      </c>
      <c r="I7" s="6">
        <v>0.42030216335465148</v>
      </c>
      <c r="J7" s="3">
        <v>263162.99999999715</v>
      </c>
      <c r="K7" s="6">
        <v>0.41863605994082381</v>
      </c>
      <c r="L7" s="3">
        <v>981168.99999998754</v>
      </c>
      <c r="M7" s="6">
        <v>0.41331730898845992</v>
      </c>
      <c r="N7" s="3">
        <v>182837.9999999982</v>
      </c>
      <c r="O7" s="6">
        <v>0.40409134809831271</v>
      </c>
      <c r="P7" s="3">
        <v>126718</v>
      </c>
      <c r="Q7" s="6">
        <v>0.58609844315143889</v>
      </c>
      <c r="R7" s="3">
        <v>217176.99999999674</v>
      </c>
      <c r="S7" s="6">
        <v>0.53475539490401858</v>
      </c>
      <c r="T7" s="3">
        <v>258766.99999999741</v>
      </c>
      <c r="U7" s="6">
        <v>0.48655687029574585</v>
      </c>
      <c r="V7" s="3">
        <v>602661.99999999418</v>
      </c>
      <c r="W7" s="6">
        <v>0.52216368051999629</v>
      </c>
    </row>
    <row r="8" spans="2:23" x14ac:dyDescent="0.25">
      <c r="B8" s="78" t="s">
        <v>113</v>
      </c>
      <c r="C8" s="2" t="s">
        <v>109</v>
      </c>
      <c r="D8" s="3">
        <v>136993.00000000035</v>
      </c>
      <c r="E8" s="6">
        <v>0.28257865163904133</v>
      </c>
      <c r="F8" s="3">
        <v>159088.9999999979</v>
      </c>
      <c r="G8" s="6">
        <v>0.28355633821644655</v>
      </c>
      <c r="H8" s="3">
        <v>213886.9999999979</v>
      </c>
      <c r="I8" s="6">
        <v>0.3058049277761824</v>
      </c>
      <c r="J8" s="3">
        <v>167994.99999999863</v>
      </c>
      <c r="K8" s="6">
        <v>0.26724412204511611</v>
      </c>
      <c r="L8" s="3">
        <v>677963.99999999476</v>
      </c>
      <c r="M8" s="6">
        <v>0.28559224361048263</v>
      </c>
      <c r="N8" s="3">
        <v>123801.99999999876</v>
      </c>
      <c r="O8" s="6">
        <v>0.27361553439256231</v>
      </c>
      <c r="P8" s="3">
        <v>55512.000000000546</v>
      </c>
      <c r="Q8" s="6">
        <v>0.25675513167997438</v>
      </c>
      <c r="R8" s="3">
        <v>102505.00000000031</v>
      </c>
      <c r="S8" s="6">
        <v>0.25239828229802147</v>
      </c>
      <c r="T8" s="3">
        <v>146392.99999999985</v>
      </c>
      <c r="U8" s="6">
        <v>0.27526121921731045</v>
      </c>
      <c r="V8" s="3">
        <v>304410.0000000007</v>
      </c>
      <c r="W8" s="6">
        <v>0.26374957436688223</v>
      </c>
    </row>
    <row r="9" spans="2:23" s="14" customFormat="1" x14ac:dyDescent="0.25">
      <c r="B9" s="78"/>
      <c r="C9" s="2" t="s">
        <v>110</v>
      </c>
      <c r="D9" s="3">
        <v>218389.9999999982</v>
      </c>
      <c r="E9" s="6">
        <v>0.45047813925857211</v>
      </c>
      <c r="F9" s="3">
        <v>256881.99999999747</v>
      </c>
      <c r="G9" s="6">
        <v>0.45786018689989544</v>
      </c>
      <c r="H9" s="3">
        <v>313737.99999999441</v>
      </c>
      <c r="I9" s="6">
        <v>0.44856689013658213</v>
      </c>
      <c r="J9" s="3">
        <v>288256.99999999453</v>
      </c>
      <c r="K9" s="6">
        <v>0.45855524800356079</v>
      </c>
      <c r="L9" s="3">
        <v>1077266.9999999846</v>
      </c>
      <c r="M9" s="6">
        <v>0.45379857853445282</v>
      </c>
      <c r="N9" s="3">
        <v>202160.99999999837</v>
      </c>
      <c r="O9" s="6">
        <v>0.44679722499099278</v>
      </c>
      <c r="P9" s="3">
        <v>104836.00000000044</v>
      </c>
      <c r="Q9" s="6">
        <v>0.48488941102467292</v>
      </c>
      <c r="R9" s="3">
        <v>200798.99999999773</v>
      </c>
      <c r="S9" s="6">
        <v>0.4944278102254494</v>
      </c>
      <c r="T9" s="3">
        <v>259989.99999999764</v>
      </c>
      <c r="U9" s="6">
        <v>0.48885646434124552</v>
      </c>
      <c r="V9" s="3">
        <v>565624.99999999581</v>
      </c>
      <c r="W9" s="6">
        <v>0.49007375907909173</v>
      </c>
    </row>
    <row r="10" spans="2:23" s="14" customFormat="1" x14ac:dyDescent="0.25">
      <c r="B10" s="78"/>
      <c r="C10" s="2" t="s">
        <v>111</v>
      </c>
      <c r="D10" s="3">
        <v>118700.00000000035</v>
      </c>
      <c r="E10" s="6">
        <v>0.24484525449880079</v>
      </c>
      <c r="F10" s="3">
        <v>133672.00000000032</v>
      </c>
      <c r="G10" s="6">
        <v>0.23825369976597649</v>
      </c>
      <c r="H10" s="3">
        <v>158689.9999999982</v>
      </c>
      <c r="I10" s="6">
        <v>0.22688701972912009</v>
      </c>
      <c r="J10" s="3">
        <v>159430.99999999854</v>
      </c>
      <c r="K10" s="6">
        <v>0.25362062931500856</v>
      </c>
      <c r="L10" s="3">
        <v>570492.99999999744</v>
      </c>
      <c r="M10" s="6">
        <v>0.24032009934756948</v>
      </c>
      <c r="N10" s="3">
        <v>115693.00000000031</v>
      </c>
      <c r="O10" s="6">
        <v>0.25569378540313653</v>
      </c>
      <c r="P10" s="3">
        <v>51838.000000000429</v>
      </c>
      <c r="Q10" s="6">
        <v>0.23976207875822331</v>
      </c>
      <c r="R10" s="3">
        <v>95119.000000000771</v>
      </c>
      <c r="S10" s="6">
        <v>0.23421171858841644</v>
      </c>
      <c r="T10" s="3">
        <v>116372.00000000051</v>
      </c>
      <c r="U10" s="6">
        <v>0.21881304845694138</v>
      </c>
      <c r="V10" s="3">
        <v>263329.00000000169</v>
      </c>
      <c r="W10" s="6">
        <v>0.22815581507984958</v>
      </c>
    </row>
    <row r="11" spans="2:23" s="14" customFormat="1" x14ac:dyDescent="0.25">
      <c r="B11" s="78"/>
      <c r="C11" s="2" t="s">
        <v>112</v>
      </c>
      <c r="D11" s="3">
        <v>10712.99999999996</v>
      </c>
      <c r="E11" s="6">
        <v>2.2097954603585809E-2</v>
      </c>
      <c r="F11" s="3">
        <v>11405.999999999964</v>
      </c>
      <c r="G11" s="6">
        <v>2.0329775117681435E-2</v>
      </c>
      <c r="H11" s="3">
        <v>13107.999999999976</v>
      </c>
      <c r="I11" s="6">
        <v>1.8741162358115411E-2</v>
      </c>
      <c r="J11" s="3">
        <v>12936.999999999978</v>
      </c>
      <c r="K11" s="6">
        <v>2.0580000636314707E-2</v>
      </c>
      <c r="L11" s="3">
        <v>48163.999999999884</v>
      </c>
      <c r="M11" s="6">
        <v>2.0289078507495027E-2</v>
      </c>
      <c r="N11" s="3">
        <v>10810.999999999964</v>
      </c>
      <c r="O11" s="6">
        <v>2.3893455213308431E-2</v>
      </c>
      <c r="P11" s="3">
        <v>4019.9999999999955</v>
      </c>
      <c r="Q11" s="6">
        <v>1.8593378537135857E-2</v>
      </c>
      <c r="R11" s="3">
        <v>7700.9999999999809</v>
      </c>
      <c r="S11" s="6">
        <v>1.8962188888123045E-2</v>
      </c>
      <c r="T11" s="3">
        <v>9077.9999999999709</v>
      </c>
      <c r="U11" s="6">
        <v>1.7069267984498839E-2</v>
      </c>
      <c r="V11" s="3">
        <v>20798.999999999949</v>
      </c>
      <c r="W11" s="6">
        <v>1.8020851474185334E-2</v>
      </c>
    </row>
    <row r="12" spans="2:23" s="14" customFormat="1" x14ac:dyDescent="0.25"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23" x14ac:dyDescent="0.25">
      <c r="B13" s="71" t="s">
        <v>107</v>
      </c>
      <c r="C13" s="71"/>
      <c r="D13" s="71"/>
      <c r="N13" s="14"/>
      <c r="O13" s="14"/>
      <c r="P13" s="26"/>
      <c r="Q13" s="14"/>
      <c r="R13" s="26"/>
      <c r="S13" s="26"/>
      <c r="T13" s="26"/>
      <c r="U13" s="26"/>
      <c r="V13" s="26"/>
    </row>
    <row r="14" spans="2:23" x14ac:dyDescent="0.25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4"/>
      <c r="P14" s="14"/>
      <c r="Q14" s="14"/>
    </row>
    <row r="15" spans="2:23" ht="15.75" thickBot="1" x14ac:dyDescent="0.3">
      <c r="D15" s="14"/>
      <c r="F15" s="14"/>
      <c r="G15" s="14"/>
      <c r="H15" s="14"/>
      <c r="I15" s="14"/>
      <c r="J15" s="26"/>
      <c r="K15" s="14"/>
      <c r="L15" s="14"/>
      <c r="M15" s="14"/>
      <c r="N15" s="14"/>
      <c r="O15" s="14"/>
      <c r="P15" s="14"/>
      <c r="Q15" s="15"/>
    </row>
    <row r="16" spans="2:23" x14ac:dyDescent="0.25">
      <c r="B16" s="65" t="s">
        <v>123</v>
      </c>
      <c r="C16" s="66"/>
      <c r="D16" s="66"/>
      <c r="E16" s="66"/>
      <c r="F16" s="66"/>
      <c r="G16" s="66"/>
      <c r="H16" s="66"/>
      <c r="I16" s="66"/>
      <c r="J16" s="66"/>
      <c r="K16" s="67"/>
      <c r="L16" s="14"/>
      <c r="M16" s="14"/>
      <c r="N16" s="14"/>
      <c r="O16" s="14"/>
      <c r="P16" s="14"/>
      <c r="Q16" s="15"/>
    </row>
    <row r="17" spans="2:17" ht="21" customHeight="1" thickBot="1" x14ac:dyDescent="0.3">
      <c r="B17" s="68"/>
      <c r="C17" s="69"/>
      <c r="D17" s="69"/>
      <c r="E17" s="69"/>
      <c r="F17" s="69"/>
      <c r="G17" s="69"/>
      <c r="H17" s="69"/>
      <c r="I17" s="69"/>
      <c r="J17" s="69"/>
      <c r="K17" s="70"/>
      <c r="L17" s="14"/>
      <c r="M17" s="14"/>
      <c r="N17" s="14"/>
      <c r="O17" s="14"/>
      <c r="P17" s="14"/>
      <c r="Q17" s="14"/>
    </row>
    <row r="18" spans="2:17" x14ac:dyDescent="0.25">
      <c r="D18" s="14"/>
      <c r="F18" s="14"/>
      <c r="G18" s="14"/>
      <c r="H18" s="14"/>
      <c r="I18" s="14"/>
      <c r="J18" s="26"/>
      <c r="K18" s="14"/>
      <c r="L18" s="14"/>
      <c r="M18" s="14"/>
      <c r="N18" s="14"/>
      <c r="O18" s="14"/>
      <c r="P18" s="14"/>
      <c r="Q18" s="14"/>
    </row>
    <row r="19" spans="2:17" x14ac:dyDescent="0.25">
      <c r="D19" s="14"/>
      <c r="F19" s="14"/>
      <c r="G19" s="14"/>
      <c r="H19" s="14"/>
      <c r="I19" s="14"/>
      <c r="J19" s="26"/>
      <c r="K19" s="14"/>
      <c r="L19" s="14"/>
      <c r="M19" s="14"/>
      <c r="N19" s="14"/>
      <c r="O19" s="14"/>
      <c r="P19" s="14"/>
      <c r="Q19" s="14"/>
    </row>
    <row r="20" spans="2:17" x14ac:dyDescent="0.25">
      <c r="D20" s="14"/>
      <c r="F20" s="14"/>
      <c r="G20" s="14"/>
      <c r="H20" s="14"/>
      <c r="I20" s="14"/>
      <c r="J20" s="14"/>
      <c r="K20" s="14"/>
      <c r="L20" s="14"/>
      <c r="M20" s="14"/>
    </row>
    <row r="21" spans="2:17" x14ac:dyDescent="0.25">
      <c r="D21" s="14"/>
      <c r="F21" s="37"/>
      <c r="G21" s="14"/>
      <c r="H21" s="14"/>
      <c r="I21" s="14"/>
      <c r="J21" s="14"/>
      <c r="K21" s="14"/>
      <c r="L21" s="14"/>
      <c r="M21" s="14"/>
    </row>
    <row r="22" spans="2:17" x14ac:dyDescent="0.25">
      <c r="F22" s="14"/>
      <c r="G22" s="14"/>
      <c r="H22" s="14"/>
      <c r="I22" s="14"/>
      <c r="J22" s="14"/>
      <c r="K22" s="14"/>
      <c r="L22" s="14"/>
      <c r="M22" s="14"/>
    </row>
  </sheetData>
  <mergeCells count="18">
    <mergeCell ref="R4:S4"/>
    <mergeCell ref="V4:W4"/>
    <mergeCell ref="P2:W3"/>
    <mergeCell ref="P4:Q4"/>
    <mergeCell ref="N4:O4"/>
    <mergeCell ref="N2:O3"/>
    <mergeCell ref="T4:U4"/>
    <mergeCell ref="D2:M3"/>
    <mergeCell ref="J4:K4"/>
    <mergeCell ref="L4:M4"/>
    <mergeCell ref="B16:K17"/>
    <mergeCell ref="B13:D13"/>
    <mergeCell ref="B8:B11"/>
    <mergeCell ref="F4:G4"/>
    <mergeCell ref="H4:I4"/>
    <mergeCell ref="D4:E4"/>
    <mergeCell ref="B6:B7"/>
    <mergeCell ref="B2:C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3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29.42578125" customWidth="1"/>
    <col min="3" max="3" width="12.5703125" bestFit="1" customWidth="1"/>
    <col min="5" max="5" width="12.7109375" bestFit="1" customWidth="1"/>
    <col min="7" max="7" width="12.28515625" customWidth="1"/>
    <col min="9" max="9" width="12.85546875" customWidth="1"/>
    <col min="11" max="11" width="14.85546875" customWidth="1"/>
    <col min="13" max="13" width="15.5703125" customWidth="1"/>
    <col min="14" max="14" width="12.5703125" customWidth="1"/>
    <col min="15" max="16" width="13" customWidth="1"/>
    <col min="17" max="18" width="12.28515625" customWidth="1"/>
    <col min="19" max="20" width="12.28515625" style="14" customWidth="1"/>
    <col min="21" max="22" width="12.28515625" customWidth="1"/>
  </cols>
  <sheetData>
    <row r="2" spans="2:22" ht="18.75" customHeight="1" x14ac:dyDescent="0.25">
      <c r="B2" s="72" t="s">
        <v>52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2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2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  <c r="M4" s="58" t="s">
        <v>0</v>
      </c>
      <c r="N4" s="58"/>
      <c r="O4" s="58" t="s">
        <v>0</v>
      </c>
      <c r="P4" s="58"/>
      <c r="Q4" s="58" t="s">
        <v>114</v>
      </c>
      <c r="R4" s="58"/>
      <c r="S4" s="58" t="s">
        <v>115</v>
      </c>
      <c r="T4" s="58"/>
      <c r="U4" s="58" t="s">
        <v>117</v>
      </c>
      <c r="V4" s="58"/>
    </row>
    <row r="5" spans="2:22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2" x14ac:dyDescent="0.25">
      <c r="B6" s="2" t="s">
        <v>53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3">
        <v>185472</v>
      </c>
      <c r="N6" s="6">
        <v>0.40991276711892799</v>
      </c>
      <c r="O6" s="3">
        <v>100292</v>
      </c>
      <c r="P6" s="6">
        <v>0.46400000000000002</v>
      </c>
      <c r="Q6" s="3">
        <v>204206</v>
      </c>
      <c r="R6" s="6">
        <v>0.503</v>
      </c>
      <c r="S6" s="3">
        <v>265462</v>
      </c>
      <c r="T6" s="6">
        <v>0.499</v>
      </c>
      <c r="U6" s="3">
        <f>S6+Q6+O6</f>
        <v>569960</v>
      </c>
      <c r="V6" s="6">
        <v>0.49383058342813524</v>
      </c>
    </row>
    <row r="7" spans="2:22" x14ac:dyDescent="0.25">
      <c r="B7" s="2" t="s">
        <v>60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3">
        <v>21386</v>
      </c>
      <c r="N7" s="6">
        <v>4.726532542704772E-2</v>
      </c>
      <c r="O7" s="3">
        <v>15076</v>
      </c>
      <c r="P7" s="6">
        <v>7.0000000000000007E-2</v>
      </c>
      <c r="Q7" s="3">
        <v>20912</v>
      </c>
      <c r="R7" s="6">
        <v>5.0999999999999997E-2</v>
      </c>
      <c r="S7" s="3">
        <v>22260</v>
      </c>
      <c r="T7" s="6">
        <v>4.2000000000000003E-2</v>
      </c>
      <c r="U7" s="3">
        <f t="shared" ref="U7:U14" si="0">S7+Q7+O7</f>
        <v>58248</v>
      </c>
      <c r="V7" s="6">
        <v>5.0467829011723669E-2</v>
      </c>
    </row>
    <row r="8" spans="2:22" x14ac:dyDescent="0.25">
      <c r="B8" s="2" t="s">
        <v>54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3">
        <v>89838</v>
      </c>
      <c r="N8" s="6">
        <v>0.19855149657323076</v>
      </c>
      <c r="O8" s="3">
        <v>28858</v>
      </c>
      <c r="P8" s="6">
        <v>0.13300000000000001</v>
      </c>
      <c r="Q8" s="3">
        <v>52389</v>
      </c>
      <c r="R8" s="6">
        <v>0.129</v>
      </c>
      <c r="S8" s="3">
        <v>73580</v>
      </c>
      <c r="T8" s="6">
        <v>0.13800000000000001</v>
      </c>
      <c r="U8" s="3">
        <f t="shared" si="0"/>
        <v>154827</v>
      </c>
      <c r="V8" s="6">
        <v>0.13414679581098304</v>
      </c>
    </row>
    <row r="9" spans="2:22" x14ac:dyDescent="0.25">
      <c r="B9" s="2" t="s">
        <v>55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3">
        <v>28659</v>
      </c>
      <c r="N9" s="6">
        <v>6.3339425858681409E-2</v>
      </c>
      <c r="O9" s="3">
        <v>16309</v>
      </c>
      <c r="P9" s="6">
        <v>7.4999999999999997E-2</v>
      </c>
      <c r="Q9" s="3">
        <v>26907</v>
      </c>
      <c r="R9" s="6">
        <v>6.6000000000000003E-2</v>
      </c>
      <c r="S9" s="3">
        <v>25418</v>
      </c>
      <c r="T9" s="6">
        <v>4.8000000000000001E-2</v>
      </c>
      <c r="U9" s="3">
        <f t="shared" si="0"/>
        <v>68634</v>
      </c>
      <c r="V9" s="6">
        <v>5.9466573554296152E-2</v>
      </c>
    </row>
    <row r="10" spans="2:22" x14ac:dyDescent="0.25">
      <c r="B10" s="2" t="s">
        <v>56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3">
        <v>39985</v>
      </c>
      <c r="N10" s="6">
        <v>8.8371085626134063E-2</v>
      </c>
      <c r="O10" s="3">
        <v>22801</v>
      </c>
      <c r="P10" s="6">
        <v>0.105</v>
      </c>
      <c r="Q10" s="3">
        <v>35668</v>
      </c>
      <c r="R10" s="6">
        <v>8.7999999999999995E-2</v>
      </c>
      <c r="S10" s="3">
        <v>44120</v>
      </c>
      <c r="T10" s="6">
        <v>8.3000000000000004E-2</v>
      </c>
      <c r="U10" s="3">
        <f t="shared" si="0"/>
        <v>102589</v>
      </c>
      <c r="V10" s="6">
        <v>8.8886212582126756E-2</v>
      </c>
    </row>
    <row r="11" spans="2:22" x14ac:dyDescent="0.25">
      <c r="B11" s="2" t="s">
        <v>57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3">
        <v>56309</v>
      </c>
      <c r="N11" s="6">
        <v>0.12444885483361218</v>
      </c>
      <c r="O11" s="3">
        <v>17387</v>
      </c>
      <c r="P11" s="6">
        <v>0.08</v>
      </c>
      <c r="Q11" s="3">
        <v>39276</v>
      </c>
      <c r="R11" s="6">
        <v>9.7000000000000003E-2</v>
      </c>
      <c r="S11" s="3">
        <v>55215</v>
      </c>
      <c r="T11" s="6">
        <v>0.104</v>
      </c>
      <c r="U11" s="3">
        <f t="shared" si="0"/>
        <v>111878</v>
      </c>
      <c r="V11" s="6">
        <v>9.693448314403276E-2</v>
      </c>
    </row>
    <row r="12" spans="2:22" x14ac:dyDescent="0.25">
      <c r="B12" s="2" t="s">
        <v>58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3">
        <v>29856</v>
      </c>
      <c r="N12" s="6">
        <v>6.5984922657342973E-2</v>
      </c>
      <c r="O12" s="3">
        <v>14521</v>
      </c>
      <c r="P12" s="6">
        <v>6.7000000000000004E-2</v>
      </c>
      <c r="Q12" s="3">
        <v>25153</v>
      </c>
      <c r="R12" s="6">
        <v>6.2E-2</v>
      </c>
      <c r="S12" s="3">
        <v>45076</v>
      </c>
      <c r="T12" s="6">
        <v>8.5000000000000006E-2</v>
      </c>
      <c r="U12" s="3">
        <f t="shared" si="0"/>
        <v>84750</v>
      </c>
      <c r="V12" s="6">
        <v>7.3429963410650681E-2</v>
      </c>
    </row>
    <row r="13" spans="2:22" x14ac:dyDescent="0.25">
      <c r="B13" s="2" t="s">
        <v>1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3">
        <v>962</v>
      </c>
      <c r="N13" s="6">
        <v>2.1261219050229077E-3</v>
      </c>
      <c r="O13" s="3">
        <v>163</v>
      </c>
      <c r="P13" s="6">
        <v>1E-3</v>
      </c>
      <c r="Q13" s="3">
        <v>0</v>
      </c>
      <c r="R13" s="6">
        <v>0</v>
      </c>
      <c r="S13" s="3">
        <v>250</v>
      </c>
      <c r="T13" s="6">
        <v>0</v>
      </c>
      <c r="U13" s="3">
        <f t="shared" si="0"/>
        <v>413</v>
      </c>
      <c r="V13" s="6">
        <v>3.5783569190086996E-4</v>
      </c>
    </row>
    <row r="14" spans="2:22" x14ac:dyDescent="0.25">
      <c r="B14" s="2" t="s">
        <v>59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3">
        <v>0</v>
      </c>
      <c r="N14" s="6">
        <v>0</v>
      </c>
      <c r="O14" s="3">
        <v>798</v>
      </c>
      <c r="P14" s="6">
        <v>4.0000000000000001E-3</v>
      </c>
      <c r="Q14" s="3">
        <v>1613</v>
      </c>
      <c r="R14" s="6">
        <v>4.0000000000000001E-3</v>
      </c>
      <c r="S14" s="3">
        <v>451</v>
      </c>
      <c r="T14" s="6">
        <v>1E-3</v>
      </c>
      <c r="U14" s="3">
        <f t="shared" si="0"/>
        <v>2862</v>
      </c>
      <c r="V14" s="6">
        <v>2.4797233661508229E-3</v>
      </c>
    </row>
    <row r="16" spans="2:22" x14ac:dyDescent="0.25">
      <c r="B16" s="71" t="s">
        <v>107</v>
      </c>
      <c r="C16" s="71"/>
      <c r="D16" s="71"/>
      <c r="M16" s="26"/>
      <c r="U16" s="26"/>
    </row>
    <row r="17" spans="2:24" x14ac:dyDescent="0.25">
      <c r="M17" s="14"/>
      <c r="N17" s="14"/>
      <c r="O17" s="14"/>
      <c r="P17" s="14"/>
      <c r="Q17" s="14"/>
      <c r="R17" s="14"/>
      <c r="U17" s="14"/>
      <c r="V17" s="14"/>
      <c r="W17" s="14"/>
      <c r="X17" s="14"/>
    </row>
    <row r="18" spans="2:24" ht="15.75" thickBot="1" x14ac:dyDescent="0.3">
      <c r="G18" s="14"/>
      <c r="H18" s="14"/>
      <c r="I18" s="14"/>
      <c r="J18" s="14"/>
      <c r="M18" s="14"/>
      <c r="N18" s="14"/>
      <c r="O18" s="14"/>
      <c r="P18" s="14"/>
      <c r="Q18" s="14"/>
      <c r="R18" s="14"/>
      <c r="U18" s="14"/>
      <c r="V18" s="14"/>
      <c r="W18" s="14"/>
      <c r="X18" s="14"/>
    </row>
    <row r="19" spans="2:24" x14ac:dyDescent="0.25">
      <c r="B19" s="65" t="s">
        <v>123</v>
      </c>
      <c r="C19" s="66"/>
      <c r="D19" s="66"/>
      <c r="E19" s="66"/>
      <c r="F19" s="66"/>
      <c r="G19" s="66"/>
      <c r="H19" s="66"/>
      <c r="I19" s="66"/>
      <c r="J19" s="66"/>
      <c r="K19" s="67"/>
      <c r="M19" s="14"/>
      <c r="N19" s="14"/>
      <c r="O19" s="14"/>
      <c r="P19" s="14"/>
      <c r="Q19" s="14"/>
      <c r="R19" s="14"/>
      <c r="U19" s="14"/>
      <c r="V19" s="14"/>
      <c r="W19" s="14"/>
      <c r="X19" s="14"/>
    </row>
    <row r="20" spans="2:24" ht="22.5" customHeight="1" thickBot="1" x14ac:dyDescent="0.3">
      <c r="B20" s="68"/>
      <c r="C20" s="69"/>
      <c r="D20" s="69"/>
      <c r="E20" s="69"/>
      <c r="F20" s="69"/>
      <c r="G20" s="69"/>
      <c r="H20" s="69"/>
      <c r="I20" s="69"/>
      <c r="J20" s="69"/>
      <c r="K20" s="70"/>
      <c r="M20" s="14"/>
      <c r="N20" s="14"/>
      <c r="O20" s="14"/>
      <c r="P20" s="15"/>
      <c r="Q20" s="14"/>
      <c r="R20" s="15"/>
      <c r="S20" s="15"/>
      <c r="T20" s="15"/>
      <c r="U20" s="14"/>
      <c r="V20" s="15"/>
      <c r="W20" s="14"/>
      <c r="X20" s="15"/>
    </row>
    <row r="21" spans="2:24" x14ac:dyDescent="0.25">
      <c r="G21" s="14"/>
      <c r="H21" s="14"/>
      <c r="I21" s="14"/>
      <c r="J21" s="15"/>
      <c r="M21" s="14"/>
      <c r="N21" s="14"/>
      <c r="O21" s="14"/>
      <c r="P21" s="15"/>
      <c r="Q21" s="14"/>
      <c r="R21" s="15"/>
      <c r="S21" s="15"/>
      <c r="T21" s="15"/>
      <c r="U21" s="14"/>
      <c r="V21" s="15"/>
      <c r="W21" s="14"/>
      <c r="X21" s="15"/>
    </row>
    <row r="22" spans="2:24" x14ac:dyDescent="0.25">
      <c r="G22" s="14"/>
      <c r="H22" s="14"/>
      <c r="I22" s="14"/>
      <c r="J22" s="15"/>
      <c r="M22" s="14"/>
      <c r="N22" s="14"/>
      <c r="O22" s="14"/>
      <c r="P22" s="15"/>
      <c r="Q22" s="14"/>
      <c r="R22" s="15"/>
      <c r="S22" s="15"/>
      <c r="T22" s="15"/>
      <c r="U22" s="14"/>
      <c r="V22" s="15"/>
      <c r="W22" s="14"/>
      <c r="X22" s="15"/>
    </row>
    <row r="23" spans="2:24" x14ac:dyDescent="0.25">
      <c r="G23" s="14"/>
      <c r="H23" s="14"/>
      <c r="I23" s="14"/>
      <c r="J23" s="15"/>
      <c r="M23" s="14"/>
      <c r="N23" s="14"/>
      <c r="O23" s="14"/>
      <c r="P23" s="15"/>
      <c r="Q23" s="14"/>
      <c r="R23" s="15"/>
      <c r="S23" s="15"/>
      <c r="T23" s="15"/>
      <c r="U23" s="14"/>
      <c r="V23" s="15"/>
      <c r="W23" s="14"/>
      <c r="X23" s="15"/>
    </row>
    <row r="24" spans="2:24" x14ac:dyDescent="0.25">
      <c r="G24" s="14"/>
      <c r="H24" s="14"/>
      <c r="I24" s="14"/>
      <c r="J24" s="15"/>
      <c r="M24" s="14"/>
      <c r="N24" s="14"/>
      <c r="O24" s="14"/>
      <c r="P24" s="15"/>
      <c r="Q24" s="14"/>
      <c r="R24" s="15"/>
      <c r="S24" s="15"/>
      <c r="T24" s="15"/>
      <c r="U24" s="14"/>
      <c r="V24" s="15"/>
      <c r="W24" s="14"/>
      <c r="X24" s="15"/>
    </row>
    <row r="25" spans="2:24" x14ac:dyDescent="0.25">
      <c r="G25" s="14"/>
      <c r="H25" s="14"/>
      <c r="I25" s="14"/>
      <c r="J25" s="15"/>
      <c r="M25" s="14"/>
      <c r="N25" s="14"/>
      <c r="O25" s="14"/>
      <c r="P25" s="15"/>
      <c r="Q25" s="14"/>
      <c r="R25" s="15"/>
      <c r="S25" s="15"/>
      <c r="T25" s="15"/>
      <c r="U25" s="14"/>
      <c r="V25" s="15"/>
      <c r="W25" s="14"/>
      <c r="X25" s="15"/>
    </row>
    <row r="26" spans="2:24" x14ac:dyDescent="0.25">
      <c r="G26" s="14"/>
      <c r="H26" s="14"/>
      <c r="I26" s="14"/>
      <c r="J26" s="15"/>
      <c r="M26" s="14"/>
      <c r="N26" s="14"/>
      <c r="O26" s="14"/>
      <c r="P26" s="15"/>
      <c r="Q26" s="14"/>
      <c r="R26" s="15"/>
      <c r="S26" s="15"/>
      <c r="T26" s="15"/>
      <c r="U26" s="14"/>
      <c r="V26" s="15"/>
      <c r="W26" s="14"/>
      <c r="X26" s="15"/>
    </row>
    <row r="27" spans="2:24" x14ac:dyDescent="0.25">
      <c r="G27" s="14"/>
      <c r="H27" s="14"/>
      <c r="I27" s="14"/>
      <c r="J27" s="15"/>
      <c r="M27" s="14"/>
      <c r="N27" s="14"/>
      <c r="O27" s="14"/>
      <c r="P27" s="15"/>
      <c r="Q27" s="14"/>
      <c r="R27" s="15"/>
      <c r="S27" s="15"/>
      <c r="T27" s="15"/>
      <c r="U27" s="14"/>
      <c r="V27" s="15"/>
      <c r="W27" s="14"/>
      <c r="X27" s="15"/>
    </row>
    <row r="28" spans="2:24" x14ac:dyDescent="0.25">
      <c r="C28" s="14"/>
      <c r="D28" s="14"/>
      <c r="G28" s="14"/>
      <c r="H28" s="14"/>
      <c r="I28" s="14"/>
      <c r="J28" s="15"/>
      <c r="M28" s="14"/>
      <c r="N28" s="14"/>
      <c r="O28" s="14"/>
      <c r="P28" s="15"/>
      <c r="Q28" s="14"/>
      <c r="R28" s="15"/>
      <c r="S28" s="15"/>
      <c r="T28" s="15"/>
      <c r="U28" s="14"/>
      <c r="V28" s="15"/>
      <c r="W28" s="14"/>
      <c r="X28" s="15"/>
    </row>
    <row r="29" spans="2:24" x14ac:dyDescent="0.25">
      <c r="C29" s="14"/>
      <c r="D29" s="14"/>
      <c r="G29" s="14"/>
      <c r="H29" s="14"/>
      <c r="I29" s="14"/>
      <c r="J29" s="15"/>
      <c r="M29" s="14"/>
      <c r="N29" s="14"/>
      <c r="O29" s="14"/>
      <c r="P29" s="15"/>
      <c r="Q29" s="14"/>
      <c r="R29" s="15"/>
      <c r="S29" s="15"/>
      <c r="T29" s="15"/>
      <c r="U29" s="14"/>
      <c r="V29" s="15"/>
      <c r="W29" s="14"/>
      <c r="X29" s="15"/>
    </row>
    <row r="30" spans="2:24" x14ac:dyDescent="0.25">
      <c r="G30" s="14"/>
      <c r="H30" s="14"/>
      <c r="I30" s="14"/>
      <c r="J30" s="15"/>
      <c r="M30" s="14"/>
      <c r="N30" s="14"/>
      <c r="O30" s="14"/>
      <c r="P30" s="15"/>
      <c r="Q30" s="14"/>
      <c r="R30" s="15"/>
      <c r="S30" s="15"/>
      <c r="T30" s="15"/>
      <c r="U30" s="14"/>
      <c r="V30" s="15"/>
      <c r="W30" s="14"/>
      <c r="X30" s="15"/>
    </row>
    <row r="31" spans="2:24" x14ac:dyDescent="0.25">
      <c r="G31" s="14"/>
      <c r="H31" s="14"/>
      <c r="I31" s="14"/>
      <c r="J31" s="14"/>
      <c r="M31" s="14"/>
      <c r="N31" s="14"/>
      <c r="O31" s="14"/>
      <c r="P31" s="14"/>
      <c r="Q31" s="14"/>
      <c r="R31" s="14"/>
      <c r="U31" s="14"/>
      <c r="V31" s="14"/>
      <c r="W31" s="14"/>
      <c r="X31" s="14"/>
    </row>
    <row r="32" spans="2:24" x14ac:dyDescent="0.25">
      <c r="G32" s="14"/>
      <c r="H32" s="14"/>
      <c r="I32" s="14"/>
      <c r="J32" s="14"/>
      <c r="M32" s="14"/>
      <c r="N32" s="14"/>
      <c r="O32" s="14"/>
      <c r="P32" s="14"/>
      <c r="Q32" s="14"/>
      <c r="R32" s="14"/>
      <c r="U32" s="14"/>
      <c r="V32" s="14"/>
      <c r="W32" s="14"/>
      <c r="X32" s="14"/>
    </row>
    <row r="33" spans="7:24" x14ac:dyDescent="0.25">
      <c r="G33" s="14"/>
      <c r="H33" s="14"/>
      <c r="I33" s="14"/>
      <c r="J33" s="14"/>
      <c r="M33" s="14"/>
      <c r="N33" s="14"/>
      <c r="O33" s="14"/>
      <c r="P33" s="14"/>
      <c r="Q33" s="14"/>
      <c r="R33" s="14"/>
      <c r="U33" s="14"/>
      <c r="V33" s="14"/>
      <c r="W33" s="14"/>
      <c r="X33" s="14"/>
    </row>
  </sheetData>
  <mergeCells count="16">
    <mergeCell ref="Q4:R4"/>
    <mergeCell ref="U4:V4"/>
    <mergeCell ref="O2:V3"/>
    <mergeCell ref="O4:P4"/>
    <mergeCell ref="B19:K20"/>
    <mergeCell ref="B16:D16"/>
    <mergeCell ref="E4:F4"/>
    <mergeCell ref="C2:L3"/>
    <mergeCell ref="I4:J4"/>
    <mergeCell ref="K4:L4"/>
    <mergeCell ref="M4:N4"/>
    <mergeCell ref="M2:N3"/>
    <mergeCell ref="G4:H4"/>
    <mergeCell ref="C4:D4"/>
    <mergeCell ref="B2:B5"/>
    <mergeCell ref="S4:T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2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27.140625" customWidth="1"/>
    <col min="3" max="3" width="12.5703125" bestFit="1" customWidth="1"/>
    <col min="5" max="5" width="12.7109375" bestFit="1" customWidth="1"/>
    <col min="7" max="7" width="13.28515625" customWidth="1"/>
    <col min="8" max="8" width="10.85546875" customWidth="1"/>
    <col min="9" max="9" width="14.140625" customWidth="1"/>
    <col min="11" max="11" width="12.42578125" customWidth="1"/>
    <col min="13" max="13" width="13.42578125" customWidth="1"/>
    <col min="15" max="16" width="12.85546875" customWidth="1"/>
    <col min="17" max="18" width="12.42578125" customWidth="1"/>
    <col min="19" max="20" width="12.42578125" style="14" customWidth="1"/>
    <col min="21" max="22" width="12.42578125" customWidth="1"/>
  </cols>
  <sheetData>
    <row r="2" spans="2:25" ht="18.75" customHeight="1" x14ac:dyDescent="0.25">
      <c r="B2" s="72" t="s">
        <v>96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5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5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82" t="s">
        <v>116</v>
      </c>
      <c r="J4" s="83"/>
      <c r="K4" s="82" t="s">
        <v>117</v>
      </c>
      <c r="L4" s="83"/>
      <c r="M4" s="82" t="s">
        <v>0</v>
      </c>
      <c r="N4" s="83"/>
      <c r="O4" s="82" t="s">
        <v>0</v>
      </c>
      <c r="P4" s="83"/>
      <c r="Q4" s="82" t="s">
        <v>114</v>
      </c>
      <c r="R4" s="83"/>
      <c r="S4" s="82" t="s">
        <v>115</v>
      </c>
      <c r="T4" s="83"/>
      <c r="U4" s="82" t="s">
        <v>117</v>
      </c>
      <c r="V4" s="83"/>
    </row>
    <row r="5" spans="2:25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5" x14ac:dyDescent="0.25">
      <c r="B6" s="2" t="s">
        <v>29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  <c r="M6" s="3">
        <v>17772</v>
      </c>
      <c r="N6" s="5">
        <v>3.9E-2</v>
      </c>
      <c r="O6" s="3">
        <v>9829</v>
      </c>
      <c r="P6" s="5">
        <v>4.4999999999999998E-2</v>
      </c>
      <c r="Q6" s="3">
        <v>21520</v>
      </c>
      <c r="R6" s="5">
        <v>5.2999999999999999E-2</v>
      </c>
      <c r="S6" s="3">
        <v>22805</v>
      </c>
      <c r="T6" s="5">
        <v>4.2999999999999997E-2</v>
      </c>
      <c r="U6" s="3">
        <f>S6+Q6+O6</f>
        <v>54154</v>
      </c>
      <c r="V6" s="5">
        <v>4.6920663581597369E-2</v>
      </c>
    </row>
    <row r="7" spans="2:25" x14ac:dyDescent="0.25">
      <c r="B7" s="2" t="s">
        <v>30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  <c r="M7" s="3">
        <v>434695</v>
      </c>
      <c r="N7" s="5">
        <v>0.96099999999999997</v>
      </c>
      <c r="O7" s="3">
        <v>206377</v>
      </c>
      <c r="P7" s="5">
        <v>0.95499999999999996</v>
      </c>
      <c r="Q7" s="3">
        <v>384604</v>
      </c>
      <c r="R7" s="5">
        <v>0.94699999999999995</v>
      </c>
      <c r="S7" s="3">
        <v>509028</v>
      </c>
      <c r="T7" s="5">
        <v>0.95699999999999996</v>
      </c>
      <c r="U7" s="3">
        <f>S7+Q7+O7</f>
        <v>1100009</v>
      </c>
      <c r="V7" s="5">
        <v>0.95308106927889613</v>
      </c>
    </row>
    <row r="8" spans="2:25" x14ac:dyDescent="0.25">
      <c r="G8" s="14"/>
      <c r="H8" s="14"/>
      <c r="I8" s="14"/>
      <c r="U8" s="26"/>
    </row>
    <row r="9" spans="2:25" x14ac:dyDescent="0.25">
      <c r="B9" s="71" t="s">
        <v>107</v>
      </c>
      <c r="C9" s="71"/>
      <c r="D9" s="71"/>
      <c r="G9" s="26"/>
      <c r="H9" s="14"/>
      <c r="I9" s="14"/>
    </row>
    <row r="10" spans="2:25" x14ac:dyDescent="0.25">
      <c r="G10" s="14"/>
      <c r="H10" s="14"/>
      <c r="I10" s="14"/>
      <c r="M10" s="26"/>
    </row>
    <row r="11" spans="2:25" ht="15.75" thickBot="1" x14ac:dyDescent="0.3">
      <c r="G11" s="14"/>
      <c r="H11" s="14"/>
      <c r="I11" s="14"/>
    </row>
    <row r="12" spans="2:25" x14ac:dyDescent="0.25">
      <c r="B12" s="65" t="s">
        <v>123</v>
      </c>
      <c r="C12" s="66"/>
      <c r="D12" s="66"/>
      <c r="E12" s="66"/>
      <c r="F12" s="66"/>
      <c r="G12" s="66"/>
      <c r="H12" s="66"/>
      <c r="I12" s="66"/>
      <c r="J12" s="66"/>
      <c r="K12" s="67"/>
    </row>
    <row r="13" spans="2:25" ht="27.75" customHeight="1" thickBot="1" x14ac:dyDescent="0.3">
      <c r="B13" s="68"/>
      <c r="C13" s="69"/>
      <c r="D13" s="69"/>
      <c r="E13" s="69"/>
      <c r="F13" s="69"/>
      <c r="G13" s="69"/>
      <c r="H13" s="69"/>
      <c r="I13" s="69"/>
      <c r="J13" s="69"/>
      <c r="K13" s="70"/>
      <c r="N13" s="14"/>
      <c r="O13" s="14"/>
      <c r="P13" s="14"/>
      <c r="Q13" s="14"/>
      <c r="R13" s="14"/>
      <c r="U13" s="14"/>
      <c r="V13" s="14"/>
      <c r="W13" s="14"/>
      <c r="X13" s="14"/>
      <c r="Y13" s="14"/>
    </row>
    <row r="14" spans="2:25" x14ac:dyDescent="0.25">
      <c r="E14" s="14"/>
      <c r="F14" s="14"/>
      <c r="G14" s="14"/>
      <c r="H14" s="14"/>
      <c r="I14" s="14"/>
      <c r="J14" s="14"/>
      <c r="N14" s="14"/>
      <c r="O14" s="14"/>
      <c r="P14" s="14"/>
      <c r="Q14" s="14"/>
      <c r="R14" s="14"/>
      <c r="U14" s="14"/>
      <c r="V14" s="14"/>
      <c r="W14" s="14"/>
      <c r="X14" s="14"/>
      <c r="Y14" s="14"/>
    </row>
    <row r="15" spans="2:25" x14ac:dyDescent="0.25">
      <c r="E15" s="14"/>
      <c r="F15" s="14"/>
      <c r="G15" s="14"/>
      <c r="H15" s="15"/>
      <c r="I15" s="14"/>
      <c r="J15" s="15"/>
      <c r="N15" s="14"/>
      <c r="O15" s="14"/>
      <c r="P15" s="14"/>
      <c r="Q15" s="14"/>
      <c r="R15" s="14"/>
      <c r="U15" s="14"/>
      <c r="V15" s="14"/>
      <c r="W15" s="14"/>
      <c r="X15" s="14"/>
      <c r="Y15" s="14"/>
    </row>
    <row r="16" spans="2:25" x14ac:dyDescent="0.25">
      <c r="E16" s="14"/>
      <c r="F16" s="14"/>
      <c r="G16" s="14"/>
      <c r="H16" s="15"/>
      <c r="I16" s="14"/>
      <c r="J16" s="15"/>
      <c r="N16" s="14"/>
      <c r="O16" s="14"/>
      <c r="P16" s="14"/>
      <c r="Q16" s="15"/>
      <c r="R16" s="14"/>
      <c r="U16" s="15"/>
      <c r="V16" s="14"/>
      <c r="W16" s="15"/>
      <c r="X16" s="14"/>
      <c r="Y16" s="15"/>
    </row>
    <row r="17" spans="5:25" x14ac:dyDescent="0.25">
      <c r="E17" s="14"/>
      <c r="F17" s="14"/>
      <c r="G17" s="14"/>
      <c r="H17" s="14"/>
      <c r="I17" s="14"/>
      <c r="J17" s="14"/>
      <c r="N17" s="14"/>
      <c r="O17" s="14"/>
      <c r="P17" s="14"/>
      <c r="Q17" s="15"/>
      <c r="R17" s="14"/>
      <c r="S17" s="15"/>
      <c r="U17" s="15"/>
      <c r="V17" s="14"/>
      <c r="W17" s="15"/>
      <c r="X17" s="14"/>
      <c r="Y17" s="15"/>
    </row>
    <row r="18" spans="5:25" x14ac:dyDescent="0.25">
      <c r="E18" s="14"/>
      <c r="F18" s="14"/>
      <c r="G18" s="14"/>
      <c r="H18" s="14"/>
      <c r="I18" s="14"/>
      <c r="J18" s="15"/>
      <c r="N18" s="14"/>
      <c r="O18" s="14"/>
      <c r="P18" s="14"/>
      <c r="Q18" s="15"/>
      <c r="R18" s="14"/>
      <c r="S18" s="15"/>
      <c r="U18" s="15"/>
      <c r="V18" s="14"/>
      <c r="W18" s="15"/>
      <c r="X18" s="14"/>
      <c r="Y18" s="14"/>
    </row>
    <row r="19" spans="5:25" x14ac:dyDescent="0.25">
      <c r="E19" s="14"/>
      <c r="F19" s="14"/>
      <c r="G19" s="14"/>
      <c r="H19" s="14"/>
      <c r="I19" s="14"/>
      <c r="J19" s="15"/>
      <c r="N19" s="14"/>
      <c r="O19" s="14"/>
      <c r="P19" s="14"/>
      <c r="Q19" s="14"/>
      <c r="R19" s="14"/>
      <c r="U19" s="14"/>
      <c r="V19" s="14"/>
      <c r="W19" s="14"/>
      <c r="X19" s="14"/>
      <c r="Y19" s="14"/>
    </row>
    <row r="20" spans="5:25" x14ac:dyDescent="0.25">
      <c r="G20" s="14"/>
      <c r="H20" s="14"/>
      <c r="I20" s="14"/>
      <c r="J20" s="14"/>
      <c r="N20" s="14"/>
      <c r="O20" s="14"/>
      <c r="P20" s="14"/>
      <c r="Q20" s="14"/>
      <c r="R20" s="14"/>
      <c r="U20" s="14"/>
      <c r="V20" s="14"/>
      <c r="W20" s="14"/>
      <c r="X20" s="14"/>
      <c r="Y20" s="14"/>
    </row>
    <row r="21" spans="5:25" x14ac:dyDescent="0.25">
      <c r="G21" s="14"/>
      <c r="H21" s="14"/>
      <c r="I21" s="14"/>
      <c r="J21" s="14"/>
      <c r="N21" s="14"/>
      <c r="O21" s="14"/>
      <c r="P21" s="14"/>
      <c r="Q21" s="14"/>
      <c r="R21" s="14"/>
      <c r="U21" s="14"/>
      <c r="V21" s="14"/>
      <c r="W21" s="14"/>
    </row>
    <row r="22" spans="5:25" x14ac:dyDescent="0.25">
      <c r="G22" s="14"/>
      <c r="H22" s="14"/>
      <c r="I22" s="14"/>
      <c r="J22" s="14"/>
    </row>
  </sheetData>
  <mergeCells count="16">
    <mergeCell ref="Q4:R4"/>
    <mergeCell ref="U4:V4"/>
    <mergeCell ref="O2:V3"/>
    <mergeCell ref="B12:K13"/>
    <mergeCell ref="O4:P4"/>
    <mergeCell ref="B9:D9"/>
    <mergeCell ref="E4:F4"/>
    <mergeCell ref="C2:L3"/>
    <mergeCell ref="I4:J4"/>
    <mergeCell ref="K4:L4"/>
    <mergeCell ref="M4:N4"/>
    <mergeCell ref="M2:N3"/>
    <mergeCell ref="G4:H4"/>
    <mergeCell ref="C4:D4"/>
    <mergeCell ref="B2:B5"/>
    <mergeCell ref="S4:T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7109375" bestFit="1" customWidth="1"/>
    <col min="7" max="7" width="13.85546875" customWidth="1"/>
    <col min="9" max="9" width="12.28515625" customWidth="1"/>
    <col min="11" max="11" width="13.42578125" customWidth="1"/>
    <col min="13" max="13" width="15.7109375" customWidth="1"/>
    <col min="14" max="14" width="10.85546875" customWidth="1"/>
    <col min="15" max="18" width="11.85546875" customWidth="1"/>
    <col min="19" max="20" width="11.85546875" style="14" customWidth="1"/>
    <col min="21" max="22" width="11.85546875" customWidth="1"/>
  </cols>
  <sheetData>
    <row r="2" spans="2:23" ht="18.75" customHeight="1" x14ac:dyDescent="0.25">
      <c r="B2" s="72" t="s">
        <v>97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3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3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  <c r="M4" s="58" t="s">
        <v>0</v>
      </c>
      <c r="N4" s="58"/>
      <c r="O4" s="58" t="s">
        <v>0</v>
      </c>
      <c r="P4" s="58"/>
      <c r="Q4" s="58" t="s">
        <v>114</v>
      </c>
      <c r="R4" s="58"/>
      <c r="S4" s="58" t="s">
        <v>115</v>
      </c>
      <c r="T4" s="58"/>
      <c r="U4" s="58" t="s">
        <v>117</v>
      </c>
      <c r="V4" s="58"/>
    </row>
    <row r="5" spans="2:23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3" x14ac:dyDescent="0.25">
      <c r="B6" s="2" t="s">
        <v>25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f>C6+E6+G6+I6</f>
        <v>1063577</v>
      </c>
      <c r="L6" s="6">
        <v>0.44590702914096503</v>
      </c>
      <c r="M6" s="3">
        <v>217440</v>
      </c>
      <c r="N6" s="6">
        <v>0.48099999999999998</v>
      </c>
      <c r="O6" s="3">
        <v>111043</v>
      </c>
      <c r="P6" s="6">
        <v>0.51400000000000001</v>
      </c>
      <c r="Q6" s="3">
        <v>182729</v>
      </c>
      <c r="R6" s="6">
        <v>0.45</v>
      </c>
      <c r="S6" s="3">
        <v>202418</v>
      </c>
      <c r="T6" s="6">
        <v>0.38100000000000001</v>
      </c>
      <c r="U6" s="3">
        <f>S6+Q6+O6</f>
        <v>496190</v>
      </c>
      <c r="V6" s="6">
        <v>0.42316017131424499</v>
      </c>
    </row>
    <row r="7" spans="2:23" x14ac:dyDescent="0.25">
      <c r="B7" s="2" t="s">
        <v>26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f t="shared" ref="K7:K10" si="0">C7+E7+G7+I7</f>
        <v>838960</v>
      </c>
      <c r="L7" s="6">
        <v>0.3517358509709253</v>
      </c>
      <c r="M7" s="3">
        <v>155440</v>
      </c>
      <c r="N7" s="6">
        <v>0.34399999999999997</v>
      </c>
      <c r="O7" s="3">
        <v>69865</v>
      </c>
      <c r="P7" s="6">
        <v>0.32300000000000001</v>
      </c>
      <c r="Q7" s="3">
        <v>130708</v>
      </c>
      <c r="R7" s="6">
        <v>0.32200000000000001</v>
      </c>
      <c r="S7" s="3">
        <v>222297</v>
      </c>
      <c r="T7" s="6">
        <v>0.41799999999999998</v>
      </c>
      <c r="U7" s="3">
        <f t="shared" ref="U7:U10" si="1">S7+Q7+O7</f>
        <v>422870</v>
      </c>
      <c r="V7" s="6">
        <v>0.36063149528135346</v>
      </c>
    </row>
    <row r="8" spans="2:23" x14ac:dyDescent="0.25">
      <c r="B8" s="2" t="s">
        <v>27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f t="shared" si="0"/>
        <v>409956</v>
      </c>
      <c r="L8" s="6">
        <v>0.17187496724591952</v>
      </c>
      <c r="M8" s="3">
        <v>71382</v>
      </c>
      <c r="N8" s="6">
        <v>0.158</v>
      </c>
      <c r="O8" s="3">
        <v>31697</v>
      </c>
      <c r="P8" s="6">
        <v>0.14699999999999999</v>
      </c>
      <c r="Q8" s="3">
        <v>85810</v>
      </c>
      <c r="R8" s="6">
        <v>0.21099999999999999</v>
      </c>
      <c r="S8" s="3">
        <v>102258</v>
      </c>
      <c r="T8" s="6">
        <v>0.192</v>
      </c>
      <c r="U8" s="3">
        <f t="shared" si="1"/>
        <v>219765</v>
      </c>
      <c r="V8" s="6">
        <v>0.18741972842837432</v>
      </c>
    </row>
    <row r="9" spans="2:23" x14ac:dyDescent="0.25">
      <c r="B9" s="2" t="s">
        <v>28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f t="shared" si="0"/>
        <v>72386</v>
      </c>
      <c r="L9" s="6">
        <v>3.0347991928556067E-2</v>
      </c>
      <c r="M9" s="3">
        <v>11457</v>
      </c>
      <c r="N9" s="6">
        <v>2.5000000000000001E-2</v>
      </c>
      <c r="O9" s="3">
        <v>6137</v>
      </c>
      <c r="P9" s="6">
        <v>2.8000000000000001E-2</v>
      </c>
      <c r="Q9" s="3">
        <v>10620</v>
      </c>
      <c r="R9" s="6">
        <v>2.5999999999999999E-2</v>
      </c>
      <c r="S9" s="3">
        <v>16208</v>
      </c>
      <c r="T9" s="6">
        <v>0.03</v>
      </c>
      <c r="U9" s="3">
        <f t="shared" si="1"/>
        <v>32965</v>
      </c>
      <c r="V9" s="6">
        <v>2.811317246896166E-2</v>
      </c>
    </row>
    <row r="10" spans="2:23" x14ac:dyDescent="0.25">
      <c r="B10" s="2" t="s">
        <v>1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f t="shared" si="0"/>
        <v>320</v>
      </c>
      <c r="L10" s="6">
        <v>1.3416071363437599E-4</v>
      </c>
      <c r="M10" s="3">
        <v>0</v>
      </c>
      <c r="N10" s="6">
        <f>M10/SUM($K$6:M14)</f>
        <v>0</v>
      </c>
      <c r="O10" s="3">
        <v>0</v>
      </c>
      <c r="P10" s="6">
        <v>0</v>
      </c>
      <c r="Q10" s="3">
        <v>121</v>
      </c>
      <c r="R10" s="6">
        <v>0</v>
      </c>
      <c r="S10" s="3">
        <v>671</v>
      </c>
      <c r="T10" s="6">
        <v>1E-3</v>
      </c>
      <c r="U10" s="3">
        <f t="shared" si="1"/>
        <v>792</v>
      </c>
      <c r="V10" s="6">
        <v>6.7543250706560392E-4</v>
      </c>
    </row>
    <row r="11" spans="2:23" x14ac:dyDescent="0.25">
      <c r="F11" s="14"/>
      <c r="G11" s="14"/>
      <c r="H11" s="14"/>
      <c r="I11" s="14"/>
      <c r="K11" s="26"/>
      <c r="L11" s="26"/>
      <c r="M11" s="26"/>
      <c r="N11" s="26"/>
    </row>
    <row r="12" spans="2:23" x14ac:dyDescent="0.25">
      <c r="B12" s="71" t="s">
        <v>107</v>
      </c>
      <c r="C12" s="71"/>
      <c r="D12" s="71"/>
      <c r="F12" s="14"/>
      <c r="G12" s="14"/>
      <c r="H12" s="14"/>
      <c r="I12" s="14"/>
      <c r="L12" s="14"/>
      <c r="M12" s="14"/>
      <c r="N12" s="14"/>
      <c r="O12" s="14"/>
      <c r="P12" s="14"/>
      <c r="Q12" s="14"/>
      <c r="R12" s="14"/>
      <c r="U12" s="26"/>
      <c r="V12" s="14"/>
      <c r="W12" s="14"/>
    </row>
    <row r="13" spans="2:23" x14ac:dyDescent="0.25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14"/>
      <c r="V13" s="14"/>
      <c r="W13" s="14"/>
    </row>
    <row r="14" spans="2:23" ht="15.75" thickBot="1" x14ac:dyDescent="0.3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14"/>
      <c r="V14" s="14"/>
      <c r="W14" s="14"/>
    </row>
    <row r="15" spans="2:23" x14ac:dyDescent="0.25">
      <c r="B15" s="65" t="s">
        <v>123</v>
      </c>
      <c r="C15" s="66"/>
      <c r="D15" s="66"/>
      <c r="E15" s="66"/>
      <c r="F15" s="66"/>
      <c r="G15" s="66"/>
      <c r="H15" s="66"/>
      <c r="I15" s="66"/>
      <c r="J15" s="66"/>
      <c r="K15" s="67"/>
      <c r="L15" s="14"/>
      <c r="M15" s="14"/>
      <c r="N15" s="14"/>
      <c r="O15" s="15"/>
      <c r="P15" s="14"/>
      <c r="Q15" s="15"/>
      <c r="R15" s="14"/>
      <c r="U15" s="15"/>
      <c r="V15" s="14"/>
      <c r="W15" s="15"/>
    </row>
    <row r="16" spans="2:23" ht="27.75" customHeight="1" thickBot="1" x14ac:dyDescent="0.3">
      <c r="B16" s="68"/>
      <c r="C16" s="69"/>
      <c r="D16" s="69"/>
      <c r="E16" s="69"/>
      <c r="F16" s="69"/>
      <c r="G16" s="69"/>
      <c r="H16" s="69"/>
      <c r="I16" s="69"/>
      <c r="J16" s="69"/>
      <c r="K16" s="70"/>
      <c r="L16" s="14"/>
      <c r="M16" s="15"/>
      <c r="N16" s="14"/>
      <c r="O16" s="15"/>
      <c r="P16" s="14"/>
      <c r="Q16" s="15"/>
      <c r="R16" s="14"/>
      <c r="U16" s="15"/>
      <c r="V16" s="14"/>
      <c r="W16" s="15"/>
    </row>
    <row r="17" spans="6:23" x14ac:dyDescent="0.25"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4"/>
      <c r="Q17" s="15"/>
      <c r="R17" s="14"/>
      <c r="U17" s="15"/>
      <c r="V17" s="14"/>
      <c r="W17" s="15"/>
    </row>
    <row r="18" spans="6:23" x14ac:dyDescent="0.25">
      <c r="J18" s="14"/>
      <c r="K18" s="14"/>
      <c r="L18" s="14"/>
      <c r="M18" s="15"/>
      <c r="N18" s="14"/>
      <c r="O18" s="15"/>
      <c r="P18" s="14"/>
      <c r="Q18" s="15"/>
      <c r="R18" s="14"/>
      <c r="U18" s="15"/>
      <c r="V18" s="14"/>
      <c r="W18" s="15"/>
    </row>
    <row r="19" spans="6:23" x14ac:dyDescent="0.25">
      <c r="J19" s="14"/>
      <c r="K19" s="14"/>
      <c r="L19" s="14"/>
      <c r="M19" s="15"/>
      <c r="N19" s="14"/>
      <c r="O19" s="15"/>
      <c r="P19" s="15"/>
      <c r="Q19" s="15"/>
      <c r="R19" s="14"/>
      <c r="S19" s="15"/>
      <c r="U19" s="15"/>
      <c r="V19" s="14"/>
      <c r="W19" s="15"/>
    </row>
    <row r="20" spans="6:23" x14ac:dyDescent="0.25">
      <c r="J20" s="14"/>
      <c r="K20" s="14"/>
      <c r="L20" s="14"/>
      <c r="M20" s="15"/>
      <c r="N20" s="14"/>
      <c r="O20" s="15"/>
      <c r="P20" s="15"/>
      <c r="Q20" s="15"/>
      <c r="R20" s="14"/>
      <c r="S20" s="15"/>
      <c r="U20" s="15"/>
      <c r="V20" s="14"/>
      <c r="W20" s="15"/>
    </row>
    <row r="21" spans="6:23" x14ac:dyDescent="0.25">
      <c r="J21" s="14"/>
      <c r="K21" s="14"/>
      <c r="L21" s="14"/>
      <c r="M21" s="15"/>
      <c r="N21" s="14"/>
      <c r="O21" s="15"/>
      <c r="P21" s="15"/>
      <c r="Q21" s="15"/>
      <c r="R21" s="14"/>
      <c r="S21" s="15"/>
      <c r="U21" s="15"/>
      <c r="V21" s="14"/>
      <c r="W21" s="15"/>
    </row>
    <row r="22" spans="6:23" x14ac:dyDescent="0.25">
      <c r="J22" s="14"/>
      <c r="K22" s="14"/>
      <c r="L22" s="14"/>
      <c r="M22" s="14"/>
      <c r="N22" s="14"/>
      <c r="O22" s="14"/>
      <c r="P22" s="15"/>
      <c r="Q22" s="15"/>
      <c r="R22" s="14"/>
      <c r="S22" s="15"/>
      <c r="U22" s="15"/>
      <c r="V22" s="14"/>
      <c r="W22" s="15"/>
    </row>
    <row r="23" spans="6:23" x14ac:dyDescent="0.25">
      <c r="J23" s="14"/>
      <c r="K23" s="14"/>
      <c r="L23" s="14"/>
      <c r="M23" s="14"/>
      <c r="N23" s="14"/>
      <c r="O23" s="14"/>
      <c r="P23" s="15"/>
      <c r="Q23" s="15"/>
      <c r="R23" s="14"/>
      <c r="S23" s="15"/>
      <c r="U23" s="15"/>
      <c r="V23" s="14"/>
      <c r="W23" s="15"/>
    </row>
    <row r="24" spans="6:23" x14ac:dyDescent="0.25">
      <c r="J24" s="14"/>
      <c r="K24" s="14"/>
      <c r="L24" s="14"/>
      <c r="M24" s="14"/>
      <c r="N24" s="14"/>
      <c r="O24" s="14"/>
      <c r="P24" s="14"/>
      <c r="Q24" s="15"/>
      <c r="R24" s="14"/>
      <c r="S24" s="15"/>
      <c r="U24" s="15"/>
      <c r="V24" s="14"/>
      <c r="W24" s="15"/>
    </row>
    <row r="25" spans="6:23" x14ac:dyDescent="0.25">
      <c r="M25" s="14"/>
      <c r="N25" s="14"/>
      <c r="O25" s="14"/>
      <c r="P25" s="14"/>
      <c r="Q25" s="14"/>
      <c r="R25" s="14"/>
      <c r="U25" s="14"/>
      <c r="V25" s="14"/>
      <c r="W25" s="14"/>
    </row>
    <row r="26" spans="6:23" x14ac:dyDescent="0.25">
      <c r="M26" s="14"/>
      <c r="N26" s="14"/>
      <c r="O26" s="14"/>
      <c r="P26" s="14"/>
      <c r="Q26" s="14"/>
      <c r="R26" s="14"/>
      <c r="U26" s="14"/>
      <c r="V26" s="14"/>
      <c r="W26" s="14"/>
    </row>
    <row r="27" spans="6:23" x14ac:dyDescent="0.25">
      <c r="N27" s="14"/>
      <c r="O27" s="14"/>
      <c r="P27" s="14"/>
      <c r="Q27" s="14"/>
      <c r="R27" s="14"/>
      <c r="U27" s="14"/>
      <c r="V27" s="14"/>
      <c r="W27" s="14"/>
    </row>
  </sheetData>
  <mergeCells count="16">
    <mergeCell ref="Q4:R4"/>
    <mergeCell ref="U4:V4"/>
    <mergeCell ref="O2:V3"/>
    <mergeCell ref="B15:K16"/>
    <mergeCell ref="O4:P4"/>
    <mergeCell ref="B12:D12"/>
    <mergeCell ref="E4:F4"/>
    <mergeCell ref="C2:L3"/>
    <mergeCell ref="I4:J4"/>
    <mergeCell ref="K4:L4"/>
    <mergeCell ref="M4:N4"/>
    <mergeCell ref="M2:N3"/>
    <mergeCell ref="G4:H4"/>
    <mergeCell ref="C4:D4"/>
    <mergeCell ref="B2:B5"/>
    <mergeCell ref="S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3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5.140625" bestFit="1" customWidth="1"/>
    <col min="3" max="3" width="12.5703125" bestFit="1" customWidth="1"/>
    <col min="5" max="5" width="12.7109375" bestFit="1" customWidth="1"/>
    <col min="7" max="7" width="14.7109375" customWidth="1"/>
    <col min="8" max="8" width="14" customWidth="1"/>
    <col min="9" max="9" width="14.28515625" customWidth="1"/>
    <col min="11" max="11" width="13.140625" customWidth="1"/>
    <col min="13" max="13" width="16.28515625" customWidth="1"/>
    <col min="14" max="14" width="10.28515625" customWidth="1"/>
    <col min="15" max="15" width="15.85546875" customWidth="1"/>
    <col min="16" max="16" width="12.7109375" customWidth="1"/>
    <col min="17" max="18" width="12.85546875" customWidth="1"/>
    <col min="19" max="20" width="12.85546875" style="14" customWidth="1"/>
    <col min="21" max="22" width="12.85546875" customWidth="1"/>
  </cols>
  <sheetData>
    <row r="2" spans="2:24" ht="18.75" customHeight="1" x14ac:dyDescent="0.25">
      <c r="B2" s="72" t="s">
        <v>98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  <c r="M2" s="59">
        <v>2020</v>
      </c>
      <c r="N2" s="61"/>
      <c r="O2" s="59">
        <v>2022</v>
      </c>
      <c r="P2" s="60"/>
      <c r="Q2" s="60"/>
      <c r="R2" s="60"/>
      <c r="S2" s="60"/>
      <c r="T2" s="60"/>
      <c r="U2" s="60"/>
      <c r="V2" s="61"/>
    </row>
    <row r="3" spans="2:24" x14ac:dyDescent="0.25">
      <c r="B3" s="73"/>
      <c r="C3" s="75"/>
      <c r="D3" s="76"/>
      <c r="E3" s="76"/>
      <c r="F3" s="76"/>
      <c r="G3" s="76"/>
      <c r="H3" s="76"/>
      <c r="I3" s="77"/>
      <c r="J3" s="77"/>
      <c r="K3" s="77"/>
      <c r="L3" s="77"/>
      <c r="M3" s="62"/>
      <c r="N3" s="64"/>
      <c r="O3" s="62"/>
      <c r="P3" s="63"/>
      <c r="Q3" s="63"/>
      <c r="R3" s="63"/>
      <c r="S3" s="63"/>
      <c r="T3" s="63"/>
      <c r="U3" s="63"/>
      <c r="V3" s="64"/>
    </row>
    <row r="4" spans="2:24" x14ac:dyDescent="0.25">
      <c r="B4" s="73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  <c r="M4" s="58" t="s">
        <v>0</v>
      </c>
      <c r="N4" s="58"/>
      <c r="O4" s="58" t="s">
        <v>0</v>
      </c>
      <c r="P4" s="58"/>
      <c r="Q4" s="58" t="s">
        <v>114</v>
      </c>
      <c r="R4" s="58"/>
      <c r="S4" s="58" t="s">
        <v>115</v>
      </c>
      <c r="T4" s="58"/>
      <c r="U4" s="58" t="s">
        <v>117</v>
      </c>
      <c r="V4" s="58"/>
    </row>
    <row r="5" spans="2:24" x14ac:dyDescent="0.25">
      <c r="B5" s="74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48" t="s">
        <v>2</v>
      </c>
      <c r="V5" s="48" t="s">
        <v>9</v>
      </c>
    </row>
    <row r="6" spans="2:24" x14ac:dyDescent="0.25">
      <c r="B6" s="4" t="s">
        <v>4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f>I6/SUM(I$6:I$13)</f>
        <v>0.10853415127186465</v>
      </c>
      <c r="K6" s="3">
        <f>SUM(C6+E6+G6+I6)</f>
        <v>302737</v>
      </c>
      <c r="L6" s="6">
        <v>0.12760053900107776</v>
      </c>
      <c r="M6" s="3">
        <v>41613</v>
      </c>
      <c r="N6" s="6">
        <v>9.1999999999999998E-2</v>
      </c>
      <c r="O6" s="3">
        <v>25374</v>
      </c>
      <c r="P6" s="6">
        <v>0.11700000000000001</v>
      </c>
      <c r="Q6" s="3">
        <v>51234</v>
      </c>
      <c r="R6" s="6">
        <v>0.126</v>
      </c>
      <c r="S6" s="3">
        <v>76799</v>
      </c>
      <c r="T6" s="6">
        <v>0.14399999999999999</v>
      </c>
      <c r="U6" s="3">
        <v>153407</v>
      </c>
      <c r="V6" s="6">
        <v>0.1329164648606217</v>
      </c>
    </row>
    <row r="7" spans="2:24" x14ac:dyDescent="0.25">
      <c r="B7" s="4" t="s">
        <v>83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f t="shared" ref="J7:J13" si="0">I7/SUM(I$6:I$13)</f>
        <v>0.35640906279293699</v>
      </c>
      <c r="K7" s="3">
        <f t="shared" ref="K7:K13" si="1">SUM(C7+E7+G7+I7)</f>
        <v>857848</v>
      </c>
      <c r="L7" s="6">
        <v>0.3615741292970352</v>
      </c>
      <c r="M7" s="3">
        <v>156188</v>
      </c>
      <c r="N7" s="6">
        <v>0.34499999999999997</v>
      </c>
      <c r="O7" s="3">
        <v>67441</v>
      </c>
      <c r="P7" s="6">
        <v>0.312</v>
      </c>
      <c r="Q7" s="3">
        <v>77997</v>
      </c>
      <c r="R7" s="6">
        <v>0.192</v>
      </c>
      <c r="S7" s="3">
        <v>115516</v>
      </c>
      <c r="T7" s="6">
        <v>0.217</v>
      </c>
      <c r="U7" s="3">
        <v>260954</v>
      </c>
      <c r="V7" s="6">
        <v>0.22609843860605236</v>
      </c>
    </row>
    <row r="8" spans="2:24" x14ac:dyDescent="0.25">
      <c r="B8" s="4" t="s">
        <v>5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f t="shared" si="0"/>
        <v>1.195661184692986E-2</v>
      </c>
      <c r="K8" s="3">
        <f t="shared" si="1"/>
        <v>25220</v>
      </c>
      <c r="L8" s="6">
        <v>1.0629971208035955E-2</v>
      </c>
      <c r="M8" s="3">
        <v>9754</v>
      </c>
      <c r="N8" s="6">
        <v>2.1999999999999999E-2</v>
      </c>
      <c r="O8" s="3">
        <v>3444</v>
      </c>
      <c r="P8" s="6">
        <v>1.6E-2</v>
      </c>
      <c r="Q8" s="3">
        <v>4781</v>
      </c>
      <c r="R8" s="6">
        <v>1.2E-2</v>
      </c>
      <c r="S8" s="3">
        <v>6744</v>
      </c>
      <c r="T8" s="6">
        <v>1.2999999999999999E-2</v>
      </c>
      <c r="U8" s="3">
        <v>14969</v>
      </c>
      <c r="V8" s="6">
        <v>1.2969594363351386E-2</v>
      </c>
    </row>
    <row r="9" spans="2:24" x14ac:dyDescent="0.25">
      <c r="B9" s="4" t="s">
        <v>6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f t="shared" si="0"/>
        <v>2.2199442662466443E-2</v>
      </c>
      <c r="K9" s="3">
        <f t="shared" si="1"/>
        <v>72928</v>
      </c>
      <c r="L9" s="6">
        <v>3.073840365819374E-2</v>
      </c>
      <c r="M9" s="3">
        <v>19849</v>
      </c>
      <c r="N9" s="6">
        <v>4.3999999999999997E-2</v>
      </c>
      <c r="O9" s="3">
        <v>6929</v>
      </c>
      <c r="P9" s="6">
        <v>3.2000000000000001E-2</v>
      </c>
      <c r="Q9" s="3">
        <v>6572</v>
      </c>
      <c r="R9" s="6">
        <v>1.6E-2</v>
      </c>
      <c r="S9" s="3">
        <v>12113</v>
      </c>
      <c r="T9" s="6">
        <v>2.3E-2</v>
      </c>
      <c r="U9" s="3">
        <v>25614</v>
      </c>
      <c r="V9" s="6">
        <v>2.2192744339827805E-2</v>
      </c>
    </row>
    <row r="10" spans="2:24" x14ac:dyDescent="0.25">
      <c r="B10" s="4" t="s">
        <v>84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f t="shared" si="0"/>
        <v>3.9966967867004219E-3</v>
      </c>
      <c r="K10" s="3">
        <f t="shared" si="1"/>
        <v>4371</v>
      </c>
      <c r="L10" s="6">
        <v>1.8423316475148755E-3</v>
      </c>
      <c r="M10" s="3">
        <v>625</v>
      </c>
      <c r="N10" s="6">
        <v>1E-3</v>
      </c>
      <c r="O10" s="3">
        <v>54</v>
      </c>
      <c r="P10" s="6">
        <v>0</v>
      </c>
      <c r="Q10" s="3">
        <v>128</v>
      </c>
      <c r="R10" s="6">
        <v>0</v>
      </c>
      <c r="S10" s="3">
        <v>884</v>
      </c>
      <c r="T10" s="6">
        <v>2E-3</v>
      </c>
      <c r="U10" s="3">
        <v>1066</v>
      </c>
      <c r="V10" s="6">
        <v>9.2361464301774193E-4</v>
      </c>
    </row>
    <row r="11" spans="2:24" x14ac:dyDescent="0.25">
      <c r="B11" s="4" t="s">
        <v>7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f t="shared" si="0"/>
        <v>0.31850341480834349</v>
      </c>
      <c r="K11" s="3">
        <f t="shared" si="1"/>
        <v>681654</v>
      </c>
      <c r="L11" s="6">
        <v>0.28731016629034656</v>
      </c>
      <c r="M11" s="3">
        <v>149191</v>
      </c>
      <c r="N11" s="6">
        <v>0.33</v>
      </c>
      <c r="O11" s="3">
        <v>65917</v>
      </c>
      <c r="P11" s="6">
        <v>0.30499999999999999</v>
      </c>
      <c r="Q11" s="3">
        <v>172704</v>
      </c>
      <c r="R11" s="6">
        <v>0.42499999999999999</v>
      </c>
      <c r="S11" s="3">
        <v>232563</v>
      </c>
      <c r="T11" s="6">
        <v>0.437</v>
      </c>
      <c r="U11" s="3">
        <v>471184</v>
      </c>
      <c r="V11" s="6">
        <v>0.40824806937680269</v>
      </c>
    </row>
    <row r="12" spans="2:24" x14ac:dyDescent="0.25">
      <c r="B12" s="4" t="s">
        <v>85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f t="shared" si="0"/>
        <v>0.17840061983075814</v>
      </c>
      <c r="K12" s="3">
        <f t="shared" si="1"/>
        <v>415862</v>
      </c>
      <c r="L12" s="6">
        <v>0.17528156568264266</v>
      </c>
      <c r="M12" s="3">
        <v>73305</v>
      </c>
      <c r="N12" s="6">
        <v>0.16200000000000001</v>
      </c>
      <c r="O12" s="3">
        <v>42856</v>
      </c>
      <c r="P12" s="6">
        <v>0.19800000000000001</v>
      </c>
      <c r="Q12" s="3">
        <v>86478</v>
      </c>
      <c r="R12" s="6">
        <v>0.21299999999999999</v>
      </c>
      <c r="S12" s="3">
        <v>82482</v>
      </c>
      <c r="T12" s="6">
        <v>0.155</v>
      </c>
      <c r="U12" s="3">
        <v>211816</v>
      </c>
      <c r="V12" s="6">
        <v>0.18352378914206943</v>
      </c>
    </row>
    <row r="13" spans="2:24" x14ac:dyDescent="0.25">
      <c r="B13" s="4" t="s">
        <v>8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f t="shared" si="0"/>
        <v>0</v>
      </c>
      <c r="K13" s="3">
        <f t="shared" si="1"/>
        <v>11917</v>
      </c>
      <c r="L13" s="6">
        <v>5.0228932151532308E-3</v>
      </c>
      <c r="M13" s="3">
        <v>1942</v>
      </c>
      <c r="N13" s="6">
        <v>4.0000000000000001E-3</v>
      </c>
      <c r="O13" s="3">
        <v>4190</v>
      </c>
      <c r="P13" s="6">
        <v>1.9E-2</v>
      </c>
      <c r="Q13" s="3">
        <v>6231</v>
      </c>
      <c r="R13" s="6">
        <v>1.4999999999999999E-2</v>
      </c>
      <c r="S13" s="3">
        <v>4732</v>
      </c>
      <c r="T13" s="6">
        <v>8.9999999999999993E-3</v>
      </c>
      <c r="U13" s="3">
        <v>15153</v>
      </c>
      <c r="V13" s="6">
        <v>1.3129017528750321E-2</v>
      </c>
    </row>
    <row r="14" spans="2:24" x14ac:dyDescent="0.25">
      <c r="F14" s="14"/>
      <c r="G14" s="14"/>
      <c r="H14" s="14"/>
    </row>
    <row r="15" spans="2:24" x14ac:dyDescent="0.25">
      <c r="B15" s="71" t="s">
        <v>107</v>
      </c>
      <c r="C15" s="71"/>
      <c r="D15" s="71"/>
      <c r="F15" s="14"/>
      <c r="G15" s="14"/>
      <c r="H15" s="14"/>
    </row>
    <row r="16" spans="2:24" x14ac:dyDescent="0.25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U16" s="14"/>
      <c r="V16" s="14"/>
      <c r="W16" s="14"/>
      <c r="X16" s="14"/>
    </row>
    <row r="17" spans="2:24" ht="15.75" thickBot="1" x14ac:dyDescent="0.3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U17" s="14"/>
      <c r="V17" s="14"/>
      <c r="W17" s="14"/>
      <c r="X17" s="14"/>
    </row>
    <row r="18" spans="2:24" x14ac:dyDescent="0.25">
      <c r="B18" s="65" t="s">
        <v>123</v>
      </c>
      <c r="C18" s="66"/>
      <c r="D18" s="66"/>
      <c r="E18" s="66"/>
      <c r="F18" s="66"/>
      <c r="G18" s="66"/>
      <c r="H18" s="66"/>
      <c r="I18" s="66"/>
      <c r="J18" s="66"/>
      <c r="K18" s="67"/>
      <c r="L18" s="14"/>
      <c r="M18" s="14"/>
      <c r="N18" s="14"/>
      <c r="O18" s="14"/>
      <c r="P18" s="15"/>
      <c r="Q18" s="14"/>
      <c r="R18" s="14"/>
      <c r="U18" s="14"/>
      <c r="V18" s="14"/>
      <c r="W18" s="14"/>
      <c r="X18" s="14"/>
    </row>
    <row r="19" spans="2:24" ht="15.75" thickBot="1" x14ac:dyDescent="0.3">
      <c r="B19" s="68"/>
      <c r="C19" s="69"/>
      <c r="D19" s="69"/>
      <c r="E19" s="69"/>
      <c r="F19" s="69"/>
      <c r="G19" s="69"/>
      <c r="H19" s="69"/>
      <c r="I19" s="69"/>
      <c r="J19" s="69"/>
      <c r="K19" s="70"/>
      <c r="L19" s="15"/>
      <c r="M19" s="14"/>
      <c r="N19" s="14"/>
      <c r="O19" s="14"/>
      <c r="P19" s="15"/>
      <c r="Q19" s="14"/>
      <c r="R19" s="15"/>
      <c r="S19" s="15"/>
      <c r="T19" s="15"/>
      <c r="U19" s="14"/>
      <c r="V19" s="15"/>
      <c r="W19" s="14"/>
      <c r="X19" s="15"/>
    </row>
    <row r="20" spans="2:24" x14ac:dyDescent="0.25"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4"/>
      <c r="V20" s="15"/>
      <c r="W20" s="14"/>
      <c r="X20" s="15"/>
    </row>
    <row r="21" spans="2:24" x14ac:dyDescent="0.25"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4"/>
      <c r="V21" s="15"/>
      <c r="W21" s="14"/>
      <c r="X21" s="15"/>
    </row>
    <row r="22" spans="2:24" x14ac:dyDescent="0.25"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4"/>
      <c r="V22" s="15"/>
      <c r="W22" s="14"/>
      <c r="X22" s="15"/>
    </row>
    <row r="23" spans="2:24" x14ac:dyDescent="0.25"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4"/>
      <c r="V23" s="15"/>
      <c r="W23" s="14"/>
      <c r="X23" s="15"/>
    </row>
    <row r="24" spans="2:24" x14ac:dyDescent="0.25">
      <c r="G24" s="14"/>
      <c r="H24" s="14"/>
      <c r="I24" s="14"/>
      <c r="J24" s="15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4"/>
      <c r="V24" s="15"/>
      <c r="W24" s="14"/>
      <c r="X24" s="15"/>
    </row>
    <row r="25" spans="2:24" x14ac:dyDescent="0.25">
      <c r="G25" s="14"/>
      <c r="H25" s="14"/>
      <c r="I25" s="14"/>
      <c r="J25" s="15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4"/>
      <c r="V25" s="15"/>
      <c r="W25" s="14"/>
      <c r="X25" s="15"/>
    </row>
    <row r="26" spans="2:24" x14ac:dyDescent="0.25">
      <c r="G26" s="14"/>
      <c r="H26" s="14"/>
      <c r="I26" s="14"/>
      <c r="J26" s="15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4"/>
      <c r="V26" s="15"/>
      <c r="W26" s="14"/>
      <c r="X26" s="15"/>
    </row>
    <row r="27" spans="2:24" x14ac:dyDescent="0.25">
      <c r="G27" s="14"/>
      <c r="H27" s="14"/>
      <c r="I27" s="14"/>
      <c r="J27" s="15"/>
      <c r="K27" s="14"/>
      <c r="L27" s="15"/>
      <c r="M27" s="14"/>
      <c r="N27" s="14"/>
      <c r="O27" s="14"/>
      <c r="P27" s="15"/>
      <c r="Q27" s="14"/>
      <c r="R27" s="15"/>
      <c r="S27" s="15"/>
      <c r="T27" s="15"/>
      <c r="U27" s="14"/>
      <c r="V27" s="15"/>
      <c r="W27" s="14"/>
      <c r="X27" s="15"/>
    </row>
    <row r="28" spans="2:24" x14ac:dyDescent="0.25"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  <c r="R28" s="15"/>
      <c r="T28" s="15"/>
      <c r="U28" s="14"/>
      <c r="V28" s="15"/>
      <c r="W28" s="14"/>
      <c r="X28" s="15"/>
    </row>
    <row r="29" spans="2:24" x14ac:dyDescent="0.25"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4"/>
      <c r="R29" s="14"/>
      <c r="U29" s="14"/>
      <c r="V29" s="14"/>
      <c r="W29" s="14"/>
      <c r="X29" s="14"/>
    </row>
    <row r="30" spans="2:24" x14ac:dyDescent="0.25"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4"/>
      <c r="R30" s="14"/>
      <c r="U30" s="14"/>
      <c r="V30" s="14"/>
      <c r="W30" s="14"/>
      <c r="X30" s="14"/>
    </row>
    <row r="31" spans="2:24" x14ac:dyDescent="0.25">
      <c r="M31" s="14"/>
      <c r="N31" s="14"/>
      <c r="O31" s="14"/>
      <c r="P31" s="14"/>
      <c r="Q31" s="14"/>
      <c r="R31" s="14"/>
      <c r="U31" s="14"/>
      <c r="V31" s="14"/>
      <c r="W31" s="14"/>
      <c r="X31" s="14"/>
    </row>
    <row r="32" spans="2:24" x14ac:dyDescent="0.25">
      <c r="M32" s="14"/>
      <c r="N32" s="14"/>
      <c r="O32" s="14"/>
      <c r="P32" s="14"/>
    </row>
    <row r="33" spans="13:16" x14ac:dyDescent="0.25">
      <c r="M33" s="14"/>
      <c r="N33" s="14"/>
      <c r="O33" s="14"/>
      <c r="P33" s="14"/>
    </row>
  </sheetData>
  <mergeCells count="16">
    <mergeCell ref="Q4:R4"/>
    <mergeCell ref="U4:V4"/>
    <mergeCell ref="O2:V3"/>
    <mergeCell ref="B18:K19"/>
    <mergeCell ref="O4:P4"/>
    <mergeCell ref="M4:N4"/>
    <mergeCell ref="M2:N3"/>
    <mergeCell ref="C4:D4"/>
    <mergeCell ref="B2:B5"/>
    <mergeCell ref="B15:D15"/>
    <mergeCell ref="E4:F4"/>
    <mergeCell ref="G4:H4"/>
    <mergeCell ref="C2:L3"/>
    <mergeCell ref="I4:J4"/>
    <mergeCell ref="K4:L4"/>
    <mergeCell ref="S4:T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" customWidth="1"/>
    <col min="2" max="2" width="38.85546875" customWidth="1"/>
    <col min="3" max="3" width="14.140625" customWidth="1"/>
    <col min="5" max="5" width="14.5703125" customWidth="1"/>
    <col min="7" max="7" width="14.42578125" customWidth="1"/>
    <col min="8" max="8" width="12.28515625" customWidth="1"/>
    <col min="9" max="9" width="13" customWidth="1"/>
    <col min="11" max="11" width="12.5703125" customWidth="1"/>
  </cols>
  <sheetData>
    <row r="2" spans="1:14" ht="21.75" customHeight="1" x14ac:dyDescent="0.25">
      <c r="B2" s="81" t="s">
        <v>99</v>
      </c>
      <c r="C2" s="75">
        <v>2019</v>
      </c>
      <c r="D2" s="76"/>
      <c r="E2" s="76"/>
      <c r="F2" s="76"/>
      <c r="G2" s="76"/>
      <c r="H2" s="76"/>
      <c r="I2" s="77"/>
      <c r="J2" s="77"/>
      <c r="K2" s="77"/>
      <c r="L2" s="77"/>
    </row>
    <row r="3" spans="1:14" x14ac:dyDescent="0.25">
      <c r="B3" s="81"/>
      <c r="C3" s="75"/>
      <c r="D3" s="76"/>
      <c r="E3" s="76"/>
      <c r="F3" s="76"/>
      <c r="G3" s="76"/>
      <c r="H3" s="76"/>
      <c r="I3" s="77"/>
      <c r="J3" s="77"/>
      <c r="K3" s="77"/>
      <c r="L3" s="77"/>
    </row>
    <row r="4" spans="1:14" x14ac:dyDescent="0.25">
      <c r="B4" s="81"/>
      <c r="C4" s="58" t="s">
        <v>0</v>
      </c>
      <c r="D4" s="58"/>
      <c r="E4" s="58" t="s">
        <v>114</v>
      </c>
      <c r="F4" s="58"/>
      <c r="G4" s="58" t="s">
        <v>115</v>
      </c>
      <c r="H4" s="58"/>
      <c r="I4" s="58" t="s">
        <v>116</v>
      </c>
      <c r="J4" s="58"/>
      <c r="K4" s="58" t="s">
        <v>117</v>
      </c>
      <c r="L4" s="58"/>
    </row>
    <row r="5" spans="1:14" x14ac:dyDescent="0.25">
      <c r="B5" s="81"/>
      <c r="C5" s="16" t="s">
        <v>2</v>
      </c>
      <c r="D5" s="16" t="s">
        <v>3</v>
      </c>
      <c r="E5" s="20" t="s">
        <v>2</v>
      </c>
      <c r="F5" s="20" t="s">
        <v>3</v>
      </c>
      <c r="G5" s="24" t="s">
        <v>2</v>
      </c>
      <c r="H5" s="24" t="s">
        <v>3</v>
      </c>
      <c r="I5" s="29" t="s">
        <v>2</v>
      </c>
      <c r="J5" s="29" t="s">
        <v>9</v>
      </c>
      <c r="K5" s="29" t="s">
        <v>2</v>
      </c>
      <c r="L5" s="29" t="s">
        <v>9</v>
      </c>
    </row>
    <row r="6" spans="1:14" x14ac:dyDescent="0.25">
      <c r="A6" s="14"/>
      <c r="B6" s="2" t="s">
        <v>78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  <c r="M6" s="14"/>
    </row>
    <row r="7" spans="1:14" x14ac:dyDescent="0.25">
      <c r="A7" s="14"/>
      <c r="B7" s="31" t="s">
        <v>80</v>
      </c>
      <c r="C7" s="21">
        <v>112052</v>
      </c>
      <c r="D7" s="22">
        <v>0.23100000000000001</v>
      </c>
      <c r="E7" s="21">
        <v>117863</v>
      </c>
      <c r="F7" s="22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  <c r="M7" s="32"/>
    </row>
    <row r="8" spans="1:14" x14ac:dyDescent="0.25">
      <c r="A8" s="14"/>
      <c r="B8" s="2" t="s">
        <v>79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  <c r="M8" s="14"/>
    </row>
    <row r="9" spans="1:14" x14ac:dyDescent="0.25">
      <c r="A9" s="14"/>
      <c r="B9" s="2" t="s">
        <v>77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  <c r="M9" s="14"/>
    </row>
    <row r="10" spans="1:14" x14ac:dyDescent="0.25">
      <c r="A10" s="14"/>
      <c r="B10" s="2" t="s">
        <v>82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4"/>
    </row>
    <row r="11" spans="1:14" x14ac:dyDescent="0.25">
      <c r="A11" s="14"/>
      <c r="B11" s="2" t="s">
        <v>81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4"/>
    </row>
    <row r="12" spans="1:14" s="14" customFormat="1" x14ac:dyDescent="0.25">
      <c r="B12" s="2" t="s">
        <v>121</v>
      </c>
      <c r="C12" s="3">
        <v>78742</v>
      </c>
      <c r="D12" s="6">
        <v>0.15886934065047212</v>
      </c>
      <c r="E12" s="3">
        <v>80110</v>
      </c>
      <c r="F12" s="6">
        <v>0.13800000000000007</v>
      </c>
      <c r="G12" s="3">
        <v>115155</v>
      </c>
      <c r="H12" s="6">
        <v>0.16200000000000006</v>
      </c>
      <c r="I12" s="3">
        <v>133071</v>
      </c>
      <c r="J12" s="6">
        <v>0.21100000000000008</v>
      </c>
      <c r="K12" s="3">
        <v>407077</v>
      </c>
      <c r="L12" s="6">
        <v>0.17100000000000007</v>
      </c>
    </row>
    <row r="13" spans="1:14" s="14" customFormat="1" x14ac:dyDescent="0.25">
      <c r="B13" s="34"/>
      <c r="C13" s="34"/>
      <c r="D13" s="34"/>
      <c r="E13" s="34"/>
      <c r="F13" s="35"/>
      <c r="G13" s="34"/>
      <c r="H13" s="35"/>
      <c r="I13" s="34"/>
      <c r="J13" s="35"/>
      <c r="K13" s="34"/>
      <c r="L13" s="35"/>
      <c r="N13" s="15"/>
    </row>
    <row r="14" spans="1:14" x14ac:dyDescent="0.25">
      <c r="A14" s="14"/>
      <c r="B14" s="71" t="s">
        <v>107</v>
      </c>
      <c r="C14" s="71"/>
      <c r="D14" s="71"/>
      <c r="E14" s="14"/>
      <c r="F14" s="14"/>
      <c r="G14" s="14"/>
      <c r="H14" s="14"/>
      <c r="I14" s="14"/>
      <c r="J14" s="15"/>
      <c r="K14" s="14"/>
      <c r="L14" s="15"/>
      <c r="M14" s="14"/>
    </row>
    <row r="15" spans="1:14" x14ac:dyDescent="0.25">
      <c r="A15" s="14"/>
      <c r="B15" s="1"/>
      <c r="C15" s="14"/>
      <c r="D15" s="14"/>
      <c r="E15" s="14"/>
      <c r="F15" s="14"/>
      <c r="G15" s="14"/>
      <c r="H15" s="14"/>
      <c r="I15" s="26"/>
      <c r="J15" s="15"/>
      <c r="K15" s="14"/>
      <c r="L15" s="14"/>
      <c r="M15" s="14"/>
    </row>
    <row r="16" spans="1:14" x14ac:dyDescent="0.25">
      <c r="A16" s="14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</sheetData>
  <mergeCells count="8">
    <mergeCell ref="B14:D14"/>
    <mergeCell ref="C4:D4"/>
    <mergeCell ref="B2:B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" style="14" customWidth="1"/>
    <col min="2" max="2" width="38.85546875" style="14" customWidth="1"/>
    <col min="3" max="4" width="14.85546875" style="14" customWidth="1"/>
    <col min="5" max="16384" width="9.140625" style="14"/>
  </cols>
  <sheetData>
    <row r="2" spans="2:6" ht="21.75" customHeight="1" x14ac:dyDescent="0.25">
      <c r="B2" s="81" t="s">
        <v>99</v>
      </c>
      <c r="C2" s="75">
        <v>2020</v>
      </c>
      <c r="D2" s="76"/>
    </row>
    <row r="3" spans="2:6" x14ac:dyDescent="0.25">
      <c r="B3" s="81"/>
      <c r="C3" s="75"/>
      <c r="D3" s="76"/>
    </row>
    <row r="4" spans="2:6" x14ac:dyDescent="0.25">
      <c r="B4" s="81"/>
      <c r="C4" s="58" t="s">
        <v>0</v>
      </c>
      <c r="D4" s="58"/>
    </row>
    <row r="5" spans="2:6" x14ac:dyDescent="0.25">
      <c r="B5" s="81"/>
      <c r="C5" s="36" t="s">
        <v>2</v>
      </c>
      <c r="D5" s="36" t="s">
        <v>3</v>
      </c>
    </row>
    <row r="6" spans="2:6" x14ac:dyDescent="0.25">
      <c r="B6" s="2" t="s">
        <v>78</v>
      </c>
      <c r="C6" s="3">
        <v>176670</v>
      </c>
      <c r="D6" s="5">
        <v>0.39</v>
      </c>
    </row>
    <row r="7" spans="2:6" x14ac:dyDescent="0.25">
      <c r="B7" s="31" t="s">
        <v>79</v>
      </c>
      <c r="C7" s="21">
        <v>52477</v>
      </c>
      <c r="D7" s="22">
        <v>0.11600000000000001</v>
      </c>
      <c r="E7" s="32"/>
    </row>
    <row r="8" spans="2:6" x14ac:dyDescent="0.25">
      <c r="B8" s="2" t="s">
        <v>80</v>
      </c>
      <c r="C8" s="3">
        <v>104781</v>
      </c>
      <c r="D8" s="5">
        <v>0.23200000000000001</v>
      </c>
    </row>
    <row r="9" spans="2:6" x14ac:dyDescent="0.25">
      <c r="B9" s="2" t="s">
        <v>77</v>
      </c>
      <c r="C9" s="3">
        <v>30017</v>
      </c>
      <c r="D9" s="5">
        <v>6.6000000000000003E-2</v>
      </c>
    </row>
    <row r="10" spans="2:6" x14ac:dyDescent="0.25">
      <c r="B10" s="2" t="s">
        <v>82</v>
      </c>
      <c r="C10" s="3">
        <v>9344</v>
      </c>
      <c r="D10" s="5">
        <v>2.1000000000000001E-2</v>
      </c>
    </row>
    <row r="11" spans="2:6" x14ac:dyDescent="0.25">
      <c r="B11" s="2" t="s">
        <v>121</v>
      </c>
      <c r="C11" s="3">
        <v>99703</v>
      </c>
      <c r="D11" s="5">
        <v>4.1000000000000016E-2</v>
      </c>
      <c r="F11" s="15"/>
    </row>
    <row r="12" spans="2:6" x14ac:dyDescent="0.25">
      <c r="B12" s="34"/>
      <c r="C12" s="34"/>
      <c r="D12" s="34"/>
      <c r="F12" s="15"/>
    </row>
    <row r="13" spans="2:6" x14ac:dyDescent="0.25">
      <c r="B13" s="71" t="s">
        <v>107</v>
      </c>
      <c r="C13" s="71"/>
      <c r="D13" s="71"/>
    </row>
    <row r="14" spans="2:6" x14ac:dyDescent="0.25">
      <c r="B14" s="1"/>
    </row>
    <row r="16" spans="2:6" ht="15.75" thickBot="1" x14ac:dyDescent="0.3"/>
    <row r="17" spans="2:11" x14ac:dyDescent="0.25">
      <c r="B17" s="65" t="s">
        <v>123</v>
      </c>
      <c r="C17" s="66"/>
      <c r="D17" s="66"/>
      <c r="E17" s="66"/>
      <c r="F17" s="66"/>
      <c r="G17" s="66"/>
      <c r="H17" s="66"/>
      <c r="I17" s="66"/>
      <c r="J17" s="66"/>
      <c r="K17" s="67"/>
    </row>
    <row r="18" spans="2:11" ht="23.25" customHeight="1" thickBot="1" x14ac:dyDescent="0.3">
      <c r="B18" s="68"/>
      <c r="C18" s="69"/>
      <c r="D18" s="69"/>
      <c r="E18" s="69"/>
      <c r="F18" s="69"/>
      <c r="G18" s="69"/>
      <c r="H18" s="69"/>
      <c r="I18" s="69"/>
      <c r="J18" s="69"/>
      <c r="K18" s="70"/>
    </row>
  </sheetData>
  <mergeCells count="5">
    <mergeCell ref="B13:D13"/>
    <mergeCell ref="B2:B5"/>
    <mergeCell ref="C2:D3"/>
    <mergeCell ref="C4:D4"/>
    <mergeCell ref="B17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შინაარსი</vt:lpstr>
      <vt:lpstr>1</vt:lpstr>
      <vt:lpstr>2</vt:lpstr>
      <vt:lpstr>3</vt:lpstr>
      <vt:lpstr>4</vt:lpstr>
      <vt:lpstr>5</vt:lpstr>
      <vt:lpstr>6</vt:lpstr>
      <vt:lpstr>7.1</vt:lpstr>
      <vt:lpstr>7.2</vt:lpstr>
      <vt:lpstr>7.3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2023-01-10T12:06:28Z</dcterms:modified>
</cp:coreProperties>
</file>