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Protected areas " sheetId="3" r:id="rId1"/>
    <sheet name="Nationality" sheetId="4" r:id="rId2"/>
    <sheet name="2019-2021" sheetId="1" r:id="rId3"/>
    <sheet name="2019-2021 (Nationality) " sheetId="2" r:id="rId4"/>
  </sheets>
  <definedNames>
    <definedName name="OLE_LINK1" localSheetId="3">'2019-2021 (Nationality) '!#REF!</definedName>
    <definedName name="OLE_LINK1" localSheetId="1">Nationality!$B$33</definedName>
  </definedNames>
  <calcPr calcId="152511"/>
</workbook>
</file>

<file path=xl/calcChain.xml><?xml version="1.0" encoding="utf-8"?>
<calcChain xmlns="http://schemas.openxmlformats.org/spreadsheetml/2006/main">
  <c r="G59" i="3" l="1"/>
  <c r="F59" i="3"/>
  <c r="E59" i="3"/>
  <c r="G58" i="3"/>
  <c r="E58" i="3"/>
  <c r="F57" i="3"/>
  <c r="E57" i="3"/>
  <c r="G56" i="3"/>
  <c r="E56" i="3"/>
  <c r="F55" i="3"/>
  <c r="E55" i="3"/>
  <c r="E54" i="3"/>
  <c r="G53" i="3"/>
  <c r="F53" i="3"/>
  <c r="E53" i="3"/>
  <c r="F52" i="3"/>
  <c r="E52" i="3"/>
  <c r="F51" i="3"/>
  <c r="E51" i="3"/>
  <c r="G50" i="3"/>
  <c r="F50" i="3"/>
  <c r="E50" i="3"/>
  <c r="G49" i="3"/>
  <c r="F49" i="3"/>
  <c r="E49" i="3"/>
  <c r="F48" i="3"/>
  <c r="E48" i="3"/>
  <c r="F47" i="3"/>
  <c r="E47" i="3"/>
  <c r="G46" i="3"/>
  <c r="F46" i="3"/>
  <c r="E46" i="3"/>
  <c r="G45" i="3"/>
  <c r="F45" i="3"/>
  <c r="E45" i="3"/>
  <c r="F44" i="3"/>
  <c r="E44" i="3"/>
  <c r="F43" i="3"/>
  <c r="E43" i="3"/>
  <c r="G42" i="3"/>
  <c r="F42" i="3"/>
  <c r="E42" i="3"/>
  <c r="G41" i="3"/>
  <c r="F41" i="3"/>
  <c r="E41" i="3"/>
  <c r="F40" i="3"/>
  <c r="E40" i="3"/>
  <c r="E39" i="3"/>
  <c r="G38" i="3"/>
  <c r="F38" i="3"/>
  <c r="E38" i="3"/>
  <c r="F37" i="3"/>
  <c r="E37" i="3"/>
  <c r="F36" i="3"/>
  <c r="E36" i="3"/>
  <c r="G35" i="3"/>
  <c r="F35" i="3"/>
  <c r="E35" i="3"/>
  <c r="F29" i="3"/>
  <c r="E29" i="3"/>
  <c r="E28" i="3"/>
  <c r="F27" i="3"/>
  <c r="E27" i="3"/>
  <c r="F26" i="3"/>
  <c r="E26" i="3"/>
  <c r="F25" i="3"/>
  <c r="E25" i="3"/>
  <c r="E24" i="3"/>
  <c r="F23" i="3"/>
  <c r="E23" i="3"/>
  <c r="G22" i="3"/>
  <c r="F22" i="3"/>
  <c r="E22" i="3"/>
  <c r="F21" i="3"/>
  <c r="E21" i="3"/>
  <c r="F20" i="3"/>
  <c r="E20" i="3"/>
  <c r="F19" i="3"/>
  <c r="E19" i="3"/>
  <c r="G18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G10" i="3"/>
  <c r="F10" i="3"/>
  <c r="E10" i="3"/>
  <c r="F9" i="3"/>
  <c r="E9" i="3"/>
  <c r="F8" i="3"/>
  <c r="E8" i="3"/>
  <c r="F7" i="3"/>
  <c r="E7" i="3"/>
  <c r="G6" i="3"/>
  <c r="F6" i="3"/>
  <c r="E6" i="3"/>
  <c r="F5" i="3"/>
  <c r="E5" i="3"/>
  <c r="C4" i="3"/>
  <c r="E4" i="3" s="1"/>
  <c r="D4" i="3"/>
  <c r="G4" i="3" s="1"/>
  <c r="G14" i="3" l="1"/>
  <c r="G25" i="3"/>
  <c r="G37" i="3"/>
  <c r="G40" i="3"/>
  <c r="G44" i="3"/>
  <c r="G48" i="3"/>
  <c r="G52" i="3"/>
  <c r="G55" i="3"/>
  <c r="G36" i="3"/>
  <c r="G39" i="3"/>
  <c r="G43" i="3"/>
  <c r="G47" i="3"/>
  <c r="G51" i="3"/>
  <c r="G54" i="3"/>
  <c r="G57" i="3"/>
  <c r="G28" i="3"/>
  <c r="G5" i="3"/>
  <c r="G13" i="3"/>
  <c r="G21" i="3"/>
  <c r="G8" i="3"/>
  <c r="G12" i="3"/>
  <c r="G16" i="3"/>
  <c r="G20" i="3"/>
  <c r="G27" i="3"/>
  <c r="G9" i="3"/>
  <c r="G17" i="3"/>
  <c r="G24" i="3"/>
  <c r="F4" i="3"/>
  <c r="G7" i="3"/>
  <c r="G11" i="3"/>
  <c r="G15" i="3"/>
  <c r="G19" i="3"/>
  <c r="G23" i="3"/>
  <c r="G26" i="3"/>
  <c r="G29" i="3"/>
  <c r="D5" i="2" l="1"/>
  <c r="E5" i="2"/>
  <c r="F5" i="2"/>
  <c r="G5" i="2"/>
  <c r="H5" i="2"/>
  <c r="C5" i="2"/>
  <c r="I27" i="1" l="1"/>
  <c r="I28" i="1"/>
  <c r="H27" i="1"/>
  <c r="H28" i="1"/>
  <c r="G26" i="1"/>
  <c r="G27" i="1"/>
  <c r="G28" i="1"/>
  <c r="F26" i="1"/>
  <c r="F27" i="1"/>
  <c r="F28" i="1"/>
  <c r="I6" i="1"/>
  <c r="H6" i="1"/>
  <c r="G6" i="1"/>
  <c r="F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5" i="1"/>
  <c r="E4" i="1"/>
  <c r="D4" i="1"/>
  <c r="C4" i="1"/>
  <c r="D34" i="3"/>
  <c r="H4" i="1" l="1"/>
  <c r="I4" i="1"/>
  <c r="F4" i="1"/>
  <c r="G4" i="1"/>
  <c r="C34" i="3" l="1"/>
  <c r="D36" i="4"/>
  <c r="E36" i="4"/>
  <c r="F36" i="4"/>
  <c r="C36" i="4"/>
  <c r="F5" i="4"/>
  <c r="D5" i="4"/>
  <c r="E5" i="4"/>
  <c r="C5" i="4"/>
  <c r="G34" i="3" l="1"/>
  <c r="E34" i="3"/>
  <c r="F34" i="3"/>
</calcChain>
</file>

<file path=xl/sharedStrings.xml><?xml version="1.0" encoding="utf-8"?>
<sst xmlns="http://schemas.openxmlformats.org/spreadsheetml/2006/main" count="202" uniqueCount="46">
  <si>
    <t>Vashlovani Protected Areas</t>
  </si>
  <si>
    <t>Tusheti Protected Areas</t>
  </si>
  <si>
    <t>Algeti National Park</t>
  </si>
  <si>
    <t>Kolkheti National Park</t>
  </si>
  <si>
    <t>Mtirala National Park</t>
  </si>
  <si>
    <t>Tbilisi National Park</t>
  </si>
  <si>
    <t>Okatse Canyon</t>
  </si>
  <si>
    <t>Borjomi-Kharagauli National Park</t>
  </si>
  <si>
    <t>Sataplia</t>
  </si>
  <si>
    <t>Prometheus Cave</t>
  </si>
  <si>
    <t>Kobuleti Protected Areas</t>
  </si>
  <si>
    <t>Javakheti Protected Areas</t>
  </si>
  <si>
    <t>Kintrishi Protected Areas</t>
  </si>
  <si>
    <t>Machakhela National Park</t>
  </si>
  <si>
    <t>Chachuna Managed Reserve</t>
  </si>
  <si>
    <t>Source: Agency of Protected Areas</t>
  </si>
  <si>
    <t>Protected areas</t>
  </si>
  <si>
    <t>Total</t>
  </si>
  <si>
    <t>Change</t>
  </si>
  <si>
    <t>Change %</t>
  </si>
  <si>
    <t>Share %</t>
  </si>
  <si>
    <t>Georgian</t>
  </si>
  <si>
    <t>Foreigner</t>
  </si>
  <si>
    <t>Visitors of Protected Areas</t>
  </si>
  <si>
    <t>Protected Areas</t>
  </si>
  <si>
    <t>Visitors of Protected Areas by Nationalities</t>
  </si>
  <si>
    <t xml:space="preserve">Martvili Canyon </t>
  </si>
  <si>
    <t xml:space="preserve"> Kazbegi National Park</t>
  </si>
  <si>
    <t xml:space="preserve"> Lagodekhi Protected Areas</t>
  </si>
  <si>
    <t>Navenakhevi Cave</t>
  </si>
  <si>
    <t>Kinchkha Waterfall</t>
  </si>
  <si>
    <t>Tetra Cave</t>
  </si>
  <si>
    <t>Tsalka Canyon</t>
  </si>
  <si>
    <t>Ajameti Managed Reserve</t>
  </si>
  <si>
    <t>Mariamjvari Protected Areas</t>
  </si>
  <si>
    <t>Change 2019/2021</t>
  </si>
  <si>
    <t>Change 2020/2021</t>
  </si>
  <si>
    <t>% Change 2019/2021</t>
  </si>
  <si>
    <t>% Change 2020/2021</t>
  </si>
  <si>
    <t>Pshav-Khevsureti National Park</t>
  </si>
  <si>
    <t>2022:  11 Months</t>
  </si>
  <si>
    <t>2021:  11 Months</t>
  </si>
  <si>
    <t>2021: November</t>
  </si>
  <si>
    <t>2022: November</t>
  </si>
  <si>
    <t>2021: 11 Months</t>
  </si>
  <si>
    <t>2021: 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</si>
</sst>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85">
    <xf numFmtId="0" fontId="0" fillId="0" borderId="0" xfId="0"/>
    <xf numFmtId="0" fontId="0" fillId="0" borderId="0" xfId="0" applyFill="1"/>
    <xf numFmtId="164" fontId="0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6" borderId="8" xfId="2" applyNumberFormat="1" applyFont="1" applyFill="1" applyBorder="1" applyAlignment="1">
      <alignment horizontal="center" vertical="center"/>
    </xf>
    <xf numFmtId="0" fontId="3" fillId="6" borderId="2" xfId="2" applyNumberFormat="1" applyFont="1" applyFill="1" applyBorder="1" applyAlignment="1">
      <alignment horizontal="center" vertical="center" wrapText="1"/>
    </xf>
    <xf numFmtId="0" fontId="3" fillId="6" borderId="2" xfId="2" applyNumberFormat="1" applyFont="1" applyFill="1" applyBorder="1" applyAlignment="1">
      <alignment horizontal="center" vertical="center"/>
    </xf>
    <xf numFmtId="0" fontId="3" fillId="6" borderId="9" xfId="2" applyNumberFormat="1" applyFont="1" applyFill="1" applyBorder="1" applyAlignment="1">
      <alignment horizontal="center" vertical="center"/>
    </xf>
    <xf numFmtId="3" fontId="5" fillId="7" borderId="2" xfId="3" applyNumberFormat="1" applyFont="1" applyFill="1" applyBorder="1" applyAlignment="1">
      <alignment horizontal="center" vertical="center"/>
    </xf>
    <xf numFmtId="0" fontId="5" fillId="8" borderId="2" xfId="3" applyNumberFormat="1" applyFont="1" applyFill="1" applyBorder="1" applyAlignment="1">
      <alignment horizontal="center" vertical="center"/>
    </xf>
    <xf numFmtId="3" fontId="5" fillId="8" borderId="2" xfId="3" applyNumberFormat="1" applyFont="1" applyFill="1" applyBorder="1" applyAlignment="1">
      <alignment horizontal="center" vertical="center"/>
    </xf>
    <xf numFmtId="0" fontId="5" fillId="7" borderId="2" xfId="3" applyNumberFormat="1" applyFont="1" applyFill="1" applyBorder="1" applyAlignment="1">
      <alignment horizontal="center" vertical="center"/>
    </xf>
    <xf numFmtId="0" fontId="0" fillId="0" borderId="0" xfId="0" applyFont="1"/>
    <xf numFmtId="0" fontId="3" fillId="7" borderId="8" xfId="3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3" fontId="3" fillId="7" borderId="2" xfId="3" applyNumberFormat="1" applyFont="1" applyFill="1" applyBorder="1" applyAlignment="1">
      <alignment horizontal="center" vertical="center"/>
    </xf>
    <xf numFmtId="9" fontId="3" fillId="7" borderId="2" xfId="1" applyFont="1" applyFill="1" applyBorder="1" applyAlignment="1">
      <alignment horizontal="center" vertical="center"/>
    </xf>
    <xf numFmtId="9" fontId="3" fillId="7" borderId="9" xfId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3" fillId="8" borderId="2" xfId="3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 applyAlignment="1">
      <alignment horizontal="left" vertical="top"/>
    </xf>
    <xf numFmtId="0" fontId="6" fillId="0" borderId="0" xfId="0" applyFont="1"/>
    <xf numFmtId="3" fontId="0" fillId="0" borderId="2" xfId="0" applyNumberFormat="1" applyFill="1" applyBorder="1" applyAlignment="1">
      <alignment horizontal="center" vertical="center"/>
    </xf>
    <xf numFmtId="3" fontId="0" fillId="9" borderId="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5" fillId="6" borderId="13" xfId="4" applyNumberFormat="1" applyFont="1" applyFill="1" applyBorder="1" applyAlignment="1">
      <alignment horizontal="center" vertical="center" wrapText="1"/>
    </xf>
    <xf numFmtId="164" fontId="5" fillId="6" borderId="13" xfId="1" applyNumberFormat="1" applyFont="1" applyFill="1" applyBorder="1" applyAlignment="1">
      <alignment horizontal="center" vertical="center" wrapText="1"/>
    </xf>
    <xf numFmtId="164" fontId="5" fillId="7" borderId="9" xfId="1" applyNumberFormat="1" applyFont="1" applyFill="1" applyBorder="1" applyAlignment="1">
      <alignment horizontal="center" vertical="center"/>
    </xf>
    <xf numFmtId="164" fontId="5" fillId="6" borderId="18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2" xfId="1" applyNumberFormat="1" applyFont="1" applyBorder="1" applyAlignment="1">
      <alignment horizontal="center" vertical="center"/>
    </xf>
    <xf numFmtId="3" fontId="0" fillId="0" borderId="2" xfId="1" applyNumberFormat="1" applyFont="1" applyBorder="1" applyAlignment="1">
      <alignment horizontal="center" vertical="center"/>
    </xf>
    <xf numFmtId="164" fontId="5" fillId="7" borderId="2" xfId="1" applyNumberFormat="1" applyFont="1" applyFill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/>
    </xf>
    <xf numFmtId="3" fontId="0" fillId="0" borderId="11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8" borderId="8" xfId="3" applyNumberFormat="1" applyFont="1" applyFill="1" applyBorder="1" applyAlignment="1">
      <alignment horizontal="center" vertical="center"/>
    </xf>
    <xf numFmtId="3" fontId="3" fillId="8" borderId="9" xfId="3" applyNumberFormat="1" applyFont="1" applyFill="1" applyBorder="1" applyAlignment="1">
      <alignment horizontal="center" vertical="center"/>
    </xf>
    <xf numFmtId="3" fontId="3" fillId="7" borderId="9" xfId="3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0" fontId="3" fillId="5" borderId="5" xfId="4" applyNumberFormat="1" applyFont="1" applyFill="1" applyBorder="1" applyAlignment="1">
      <alignment horizontal="center" vertical="center" wrapText="1"/>
    </xf>
    <xf numFmtId="0" fontId="3" fillId="5" borderId="6" xfId="4" applyNumberFormat="1" applyFont="1" applyFill="1" applyBorder="1" applyAlignment="1">
      <alignment horizontal="center" vertical="center" wrapText="1"/>
    </xf>
    <xf numFmtId="0" fontId="3" fillId="5" borderId="7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6" borderId="3" xfId="2" applyNumberFormat="1" applyFont="1" applyFill="1" applyBorder="1" applyAlignment="1">
      <alignment horizontal="center" vertical="center"/>
    </xf>
    <xf numFmtId="0" fontId="3" fillId="6" borderId="4" xfId="2" applyNumberFormat="1" applyFont="1" applyFill="1" applyBorder="1" applyAlignment="1">
      <alignment horizontal="center" vertical="center"/>
    </xf>
    <xf numFmtId="0" fontId="3" fillId="6" borderId="19" xfId="2" applyNumberFormat="1" applyFont="1" applyFill="1" applyBorder="1" applyAlignment="1">
      <alignment horizontal="center" vertical="center"/>
    </xf>
    <xf numFmtId="0" fontId="3" fillId="5" borderId="15" xfId="4" applyNumberFormat="1" applyFont="1" applyFill="1" applyBorder="1" applyAlignment="1">
      <alignment horizontal="center" vertical="center" wrapText="1"/>
    </xf>
    <xf numFmtId="0" fontId="3" fillId="5" borderId="16" xfId="4" applyNumberFormat="1" applyFont="1" applyFill="1" applyBorder="1" applyAlignment="1">
      <alignment horizontal="center" vertical="center" wrapText="1"/>
    </xf>
    <xf numFmtId="0" fontId="3" fillId="5" borderId="17" xfId="4" applyNumberFormat="1" applyFont="1" applyFill="1" applyBorder="1" applyAlignment="1">
      <alignment horizontal="center" vertical="center" wrapText="1"/>
    </xf>
    <xf numFmtId="0" fontId="5" fillId="5" borderId="14" xfId="4" applyNumberFormat="1" applyFont="1" applyFill="1" applyBorder="1" applyAlignment="1">
      <alignment horizontal="center" vertical="center" wrapText="1"/>
    </xf>
    <xf numFmtId="0" fontId="5" fillId="5" borderId="0" xfId="4" applyNumberFormat="1" applyFont="1" applyFill="1" applyBorder="1" applyAlignment="1">
      <alignment horizontal="center" vertical="center" wrapText="1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tabSelected="1" workbookViewId="0">
      <selection activeCell="B2" sqref="B2:G2"/>
    </sheetView>
  </sheetViews>
  <sheetFormatPr defaultRowHeight="15" x14ac:dyDescent="0.25"/>
  <cols>
    <col min="2" max="2" width="45.28515625" style="13" customWidth="1"/>
    <col min="3" max="3" width="18.42578125" style="13" customWidth="1"/>
    <col min="4" max="4" width="18.28515625" style="13" customWidth="1"/>
    <col min="5" max="5" width="15.28515625" style="13" customWidth="1"/>
    <col min="6" max="6" width="15.7109375" style="13" customWidth="1"/>
    <col min="7" max="7" width="13.42578125" style="13" customWidth="1"/>
  </cols>
  <sheetData>
    <row r="1" spans="2:7" ht="15.75" thickBot="1" x14ac:dyDescent="0.3"/>
    <row r="2" spans="2:7" ht="27" customHeight="1" x14ac:dyDescent="0.25">
      <c r="B2" s="73" t="s">
        <v>23</v>
      </c>
      <c r="C2" s="74"/>
      <c r="D2" s="74"/>
      <c r="E2" s="74"/>
      <c r="F2" s="74"/>
      <c r="G2" s="75"/>
    </row>
    <row r="3" spans="2:7" x14ac:dyDescent="0.25">
      <c r="B3" s="5" t="s">
        <v>24</v>
      </c>
      <c r="C3" s="6" t="s">
        <v>41</v>
      </c>
      <c r="D3" s="6" t="s">
        <v>40</v>
      </c>
      <c r="E3" s="7" t="s">
        <v>18</v>
      </c>
      <c r="F3" s="7" t="s">
        <v>19</v>
      </c>
      <c r="G3" s="8" t="s">
        <v>20</v>
      </c>
    </row>
    <row r="4" spans="2:7" ht="19.5" customHeight="1" x14ac:dyDescent="0.25">
      <c r="B4" s="14" t="s">
        <v>17</v>
      </c>
      <c r="C4" s="19">
        <f>SUM(C5:C29)</f>
        <v>573072</v>
      </c>
      <c r="D4" s="19">
        <f>SUM(D5:D29)</f>
        <v>882352</v>
      </c>
      <c r="E4" s="19">
        <f t="shared" ref="E4" si="0">D4-C4</f>
        <v>309280</v>
      </c>
      <c r="F4" s="20">
        <f t="shared" ref="F4" si="1">D4/C4-1</f>
        <v>0.53968785772119388</v>
      </c>
      <c r="G4" s="21">
        <f>D4/D4</f>
        <v>1</v>
      </c>
    </row>
    <row r="5" spans="2:7" x14ac:dyDescent="0.25">
      <c r="B5" s="33" t="s">
        <v>2</v>
      </c>
      <c r="C5" s="30">
        <v>20935</v>
      </c>
      <c r="D5" s="30">
        <v>24681</v>
      </c>
      <c r="E5" s="68">
        <f>D5-C5</f>
        <v>3746</v>
      </c>
      <c r="F5" s="69">
        <f>D5/C5-1</f>
        <v>0.17893479818485791</v>
      </c>
      <c r="G5" s="47">
        <f>D5/D$4</f>
        <v>2.7971829836618493E-2</v>
      </c>
    </row>
    <row r="6" spans="2:7" x14ac:dyDescent="0.25">
      <c r="B6" s="33" t="s">
        <v>7</v>
      </c>
      <c r="C6" s="30">
        <v>17971</v>
      </c>
      <c r="D6" s="30">
        <v>32644</v>
      </c>
      <c r="E6" s="68">
        <f t="shared" ref="E6:E26" si="2">D6-C6</f>
        <v>14673</v>
      </c>
      <c r="F6" s="69">
        <f t="shared" ref="F6:F29" si="3">D6/C6-1</f>
        <v>0.81648211006621785</v>
      </c>
      <c r="G6" s="47">
        <f t="shared" ref="G6:G29" si="4">D6/D$4</f>
        <v>3.6996572796344315E-2</v>
      </c>
    </row>
    <row r="7" spans="2:7" s="1" customFormat="1" x14ac:dyDescent="0.25">
      <c r="B7" s="33" t="s">
        <v>0</v>
      </c>
      <c r="C7" s="30">
        <v>3981</v>
      </c>
      <c r="D7" s="30">
        <v>3844</v>
      </c>
      <c r="E7" s="68">
        <f t="shared" si="2"/>
        <v>-137</v>
      </c>
      <c r="F7" s="69">
        <f t="shared" si="3"/>
        <v>-3.4413463953780421E-2</v>
      </c>
      <c r="G7" s="47">
        <f t="shared" si="4"/>
        <v>4.3565379803071789E-3</v>
      </c>
    </row>
    <row r="8" spans="2:7" x14ac:dyDescent="0.25">
      <c r="B8" s="33" t="s">
        <v>5</v>
      </c>
      <c r="C8" s="31">
        <v>44270</v>
      </c>
      <c r="D8" s="30">
        <v>44875</v>
      </c>
      <c r="E8" s="68">
        <f t="shared" si="2"/>
        <v>605</v>
      </c>
      <c r="F8" s="69">
        <f t="shared" si="3"/>
        <v>1.3666139597921845E-2</v>
      </c>
      <c r="G8" s="47">
        <f t="shared" si="4"/>
        <v>5.085838758228009E-2</v>
      </c>
    </row>
    <row r="9" spans="2:7" x14ac:dyDescent="0.25">
      <c r="B9" s="33" t="s">
        <v>1</v>
      </c>
      <c r="C9" s="30">
        <v>12197</v>
      </c>
      <c r="D9" s="30">
        <v>14390</v>
      </c>
      <c r="E9" s="68">
        <f t="shared" si="2"/>
        <v>2193</v>
      </c>
      <c r="F9" s="69">
        <f t="shared" si="3"/>
        <v>0.17979831106009669</v>
      </c>
      <c r="G9" s="47">
        <f t="shared" si="4"/>
        <v>1.6308684062596335E-2</v>
      </c>
    </row>
    <row r="10" spans="2:7" x14ac:dyDescent="0.25">
      <c r="B10" s="33" t="s">
        <v>12</v>
      </c>
      <c r="C10" s="30">
        <v>1864</v>
      </c>
      <c r="D10" s="30">
        <v>2828</v>
      </c>
      <c r="E10" s="68">
        <f t="shared" si="2"/>
        <v>964</v>
      </c>
      <c r="F10" s="69">
        <f t="shared" si="3"/>
        <v>0.51716738197424883</v>
      </c>
      <c r="G10" s="47">
        <f t="shared" si="4"/>
        <v>3.2050700854080912E-3</v>
      </c>
    </row>
    <row r="11" spans="2:7" x14ac:dyDescent="0.25">
      <c r="B11" s="33" t="s">
        <v>3</v>
      </c>
      <c r="C11" s="30">
        <v>10314</v>
      </c>
      <c r="D11" s="30">
        <v>15073</v>
      </c>
      <c r="E11" s="68">
        <f t="shared" si="2"/>
        <v>4759</v>
      </c>
      <c r="F11" s="69">
        <f t="shared" si="3"/>
        <v>0.46141167345355827</v>
      </c>
      <c r="G11" s="47">
        <f t="shared" si="4"/>
        <v>1.7082751554934991E-2</v>
      </c>
    </row>
    <row r="12" spans="2:7" x14ac:dyDescent="0.25">
      <c r="B12" s="33" t="s">
        <v>28</v>
      </c>
      <c r="C12" s="30">
        <v>7655</v>
      </c>
      <c r="D12" s="30">
        <v>10678</v>
      </c>
      <c r="E12" s="68">
        <f t="shared" si="2"/>
        <v>3023</v>
      </c>
      <c r="F12" s="69">
        <f t="shared" si="3"/>
        <v>0.39490529065969948</v>
      </c>
      <c r="G12" s="47">
        <f t="shared" si="4"/>
        <v>1.2101746241862658E-2</v>
      </c>
    </row>
    <row r="13" spans="2:7" x14ac:dyDescent="0.25">
      <c r="B13" s="33" t="s">
        <v>4</v>
      </c>
      <c r="C13" s="30">
        <v>48831</v>
      </c>
      <c r="D13" s="30">
        <v>76251</v>
      </c>
      <c r="E13" s="68">
        <f t="shared" si="2"/>
        <v>27420</v>
      </c>
      <c r="F13" s="69">
        <f t="shared" si="3"/>
        <v>0.56152853719972962</v>
      </c>
      <c r="G13" s="47">
        <f t="shared" si="4"/>
        <v>8.6417892179084993E-2</v>
      </c>
    </row>
    <row r="14" spans="2:7" x14ac:dyDescent="0.25">
      <c r="B14" s="33" t="s">
        <v>6</v>
      </c>
      <c r="C14" s="30">
        <v>50481</v>
      </c>
      <c r="D14" s="30">
        <v>63541</v>
      </c>
      <c r="E14" s="68">
        <f t="shared" si="2"/>
        <v>13060</v>
      </c>
      <c r="F14" s="69">
        <f t="shared" si="3"/>
        <v>0.25871119827261735</v>
      </c>
      <c r="G14" s="47">
        <f t="shared" si="4"/>
        <v>7.201321014742415E-2</v>
      </c>
    </row>
    <row r="15" spans="2:7" x14ac:dyDescent="0.25">
      <c r="B15" s="33" t="s">
        <v>9</v>
      </c>
      <c r="C15" s="30">
        <v>100967</v>
      </c>
      <c r="D15" s="30">
        <v>170990</v>
      </c>
      <c r="E15" s="68">
        <f t="shared" si="2"/>
        <v>70023</v>
      </c>
      <c r="F15" s="69">
        <f t="shared" si="3"/>
        <v>0.69352362653144106</v>
      </c>
      <c r="G15" s="47">
        <f t="shared" si="4"/>
        <v>0.19378887337479828</v>
      </c>
    </row>
    <row r="16" spans="2:7" x14ac:dyDescent="0.25">
      <c r="B16" s="33" t="s">
        <v>8</v>
      </c>
      <c r="C16" s="30">
        <v>35076</v>
      </c>
      <c r="D16" s="30">
        <v>92999</v>
      </c>
      <c r="E16" s="68">
        <f t="shared" si="2"/>
        <v>57923</v>
      </c>
      <c r="F16" s="69">
        <f t="shared" si="3"/>
        <v>1.6513570532557873</v>
      </c>
      <c r="G16" s="47">
        <f t="shared" si="4"/>
        <v>0.10539897909224437</v>
      </c>
    </row>
    <row r="17" spans="2:7" x14ac:dyDescent="0.25">
      <c r="B17" s="33" t="s">
        <v>10</v>
      </c>
      <c r="C17" s="30">
        <v>2730</v>
      </c>
      <c r="D17" s="30">
        <v>3650</v>
      </c>
      <c r="E17" s="68">
        <f t="shared" si="2"/>
        <v>920</v>
      </c>
      <c r="F17" s="69">
        <f t="shared" si="3"/>
        <v>0.33699633699633691</v>
      </c>
      <c r="G17" s="47">
        <f t="shared" si="4"/>
        <v>4.1366710791158178E-3</v>
      </c>
    </row>
    <row r="18" spans="2:7" x14ac:dyDescent="0.25">
      <c r="B18" s="33" t="s">
        <v>27</v>
      </c>
      <c r="C18" s="30">
        <v>63809</v>
      </c>
      <c r="D18" s="30">
        <v>22499</v>
      </c>
      <c r="E18" s="68">
        <f t="shared" si="2"/>
        <v>-41310</v>
      </c>
      <c r="F18" s="69">
        <f t="shared" si="3"/>
        <v>-0.64740083687254146</v>
      </c>
      <c r="G18" s="47">
        <f t="shared" si="4"/>
        <v>2.5498893865486792E-2</v>
      </c>
    </row>
    <row r="19" spans="2:7" x14ac:dyDescent="0.25">
      <c r="B19" s="33" t="s">
        <v>14</v>
      </c>
      <c r="C19" s="30">
        <v>1921</v>
      </c>
      <c r="D19" s="30">
        <v>2796</v>
      </c>
      <c r="E19" s="68">
        <f t="shared" si="2"/>
        <v>875</v>
      </c>
      <c r="F19" s="69">
        <f t="shared" si="3"/>
        <v>0.45549193128578858</v>
      </c>
      <c r="G19" s="47">
        <f t="shared" si="4"/>
        <v>3.1688033800569386E-3</v>
      </c>
    </row>
    <row r="20" spans="2:7" x14ac:dyDescent="0.25">
      <c r="B20" s="33" t="s">
        <v>11</v>
      </c>
      <c r="C20" s="30">
        <v>6264</v>
      </c>
      <c r="D20" s="30">
        <v>5038</v>
      </c>
      <c r="E20" s="68">
        <f t="shared" si="2"/>
        <v>-1226</v>
      </c>
      <c r="F20" s="69">
        <f t="shared" si="3"/>
        <v>-0.19572158365261816</v>
      </c>
      <c r="G20" s="47">
        <f t="shared" si="4"/>
        <v>5.7097394237220524E-3</v>
      </c>
    </row>
    <row r="21" spans="2:7" x14ac:dyDescent="0.25">
      <c r="B21" s="33" t="s">
        <v>13</v>
      </c>
      <c r="C21" s="30">
        <v>509</v>
      </c>
      <c r="D21" s="30">
        <v>799</v>
      </c>
      <c r="E21" s="68">
        <f t="shared" si="2"/>
        <v>290</v>
      </c>
      <c r="F21" s="69">
        <f t="shared" si="3"/>
        <v>0.56974459724950877</v>
      </c>
      <c r="G21" s="47">
        <f t="shared" si="4"/>
        <v>9.0553429923658586E-4</v>
      </c>
    </row>
    <row r="22" spans="2:7" x14ac:dyDescent="0.25">
      <c r="B22" s="33" t="s">
        <v>31</v>
      </c>
      <c r="C22" s="30">
        <v>2389</v>
      </c>
      <c r="D22" s="30">
        <v>6391</v>
      </c>
      <c r="E22" s="68">
        <f t="shared" si="2"/>
        <v>4002</v>
      </c>
      <c r="F22" s="69">
        <f t="shared" si="3"/>
        <v>1.675177898702386</v>
      </c>
      <c r="G22" s="47">
        <f t="shared" si="4"/>
        <v>7.2431410593504636E-3</v>
      </c>
    </row>
    <row r="23" spans="2:7" x14ac:dyDescent="0.25">
      <c r="B23" s="33" t="s">
        <v>26</v>
      </c>
      <c r="C23" s="30">
        <v>114480</v>
      </c>
      <c r="D23" s="30">
        <v>170284</v>
      </c>
      <c r="E23" s="68">
        <f t="shared" si="2"/>
        <v>55804</v>
      </c>
      <c r="F23" s="69">
        <f t="shared" si="3"/>
        <v>0.48745632424877705</v>
      </c>
      <c r="G23" s="47">
        <f t="shared" si="4"/>
        <v>0.19298873918798848</v>
      </c>
    </row>
    <row r="24" spans="2:7" x14ac:dyDescent="0.25">
      <c r="B24" s="33" t="s">
        <v>29</v>
      </c>
      <c r="C24" s="30">
        <v>0</v>
      </c>
      <c r="D24" s="30">
        <v>4405</v>
      </c>
      <c r="E24" s="68">
        <f t="shared" si="2"/>
        <v>4405</v>
      </c>
      <c r="F24" s="69"/>
      <c r="G24" s="47">
        <f t="shared" si="4"/>
        <v>4.9923386584945694E-3</v>
      </c>
    </row>
    <row r="25" spans="2:7" x14ac:dyDescent="0.25">
      <c r="B25" s="33" t="s">
        <v>32</v>
      </c>
      <c r="C25" s="30">
        <v>9234</v>
      </c>
      <c r="D25" s="30">
        <v>101363</v>
      </c>
      <c r="E25" s="68">
        <f>D25-C25</f>
        <v>92129</v>
      </c>
      <c r="F25" s="69">
        <f t="shared" si="3"/>
        <v>9.9771496642841679</v>
      </c>
      <c r="G25" s="47">
        <f t="shared" si="4"/>
        <v>0.11487818920340181</v>
      </c>
    </row>
    <row r="26" spans="2:7" x14ac:dyDescent="0.25">
      <c r="B26" s="33" t="s">
        <v>33</v>
      </c>
      <c r="C26" s="30">
        <v>46</v>
      </c>
      <c r="D26" s="30">
        <v>4</v>
      </c>
      <c r="E26" s="68">
        <f t="shared" si="2"/>
        <v>-42</v>
      </c>
      <c r="F26" s="69">
        <f t="shared" si="3"/>
        <v>-0.91304347826086962</v>
      </c>
      <c r="G26" s="47">
        <f t="shared" si="4"/>
        <v>4.5333381688940465E-6</v>
      </c>
    </row>
    <row r="27" spans="2:7" x14ac:dyDescent="0.25">
      <c r="B27" s="33" t="s">
        <v>34</v>
      </c>
      <c r="C27" s="30">
        <v>155</v>
      </c>
      <c r="D27" s="30">
        <v>187</v>
      </c>
      <c r="E27" s="68">
        <f>D27-C27</f>
        <v>32</v>
      </c>
      <c r="F27" s="69">
        <f t="shared" si="3"/>
        <v>0.20645161290322589</v>
      </c>
      <c r="G27" s="47">
        <f t="shared" si="4"/>
        <v>2.119335593957967E-4</v>
      </c>
    </row>
    <row r="28" spans="2:7" x14ac:dyDescent="0.25">
      <c r="B28" s="55" t="s">
        <v>39</v>
      </c>
      <c r="C28" s="56">
        <v>0</v>
      </c>
      <c r="D28" s="56">
        <v>1205</v>
      </c>
      <c r="E28" s="70">
        <f>D28-C28</f>
        <v>1205</v>
      </c>
      <c r="F28" s="69"/>
      <c r="G28" s="47">
        <f t="shared" si="4"/>
        <v>1.3656681233793317E-3</v>
      </c>
    </row>
    <row r="29" spans="2:7" ht="15.75" thickBot="1" x14ac:dyDescent="0.3">
      <c r="B29" s="34" t="s">
        <v>30</v>
      </c>
      <c r="C29" s="32">
        <v>16993</v>
      </c>
      <c r="D29" s="32">
        <v>10937</v>
      </c>
      <c r="E29" s="71">
        <f>D29-C29</f>
        <v>-6056</v>
      </c>
      <c r="F29" s="72">
        <f t="shared" si="3"/>
        <v>-0.35638203966339077</v>
      </c>
      <c r="G29" s="50">
        <f t="shared" si="4"/>
        <v>1.2395279888298548E-2</v>
      </c>
    </row>
    <row r="30" spans="2:7" x14ac:dyDescent="0.25">
      <c r="B30" s="16"/>
      <c r="C30" s="24"/>
      <c r="D30" s="24"/>
      <c r="E30" s="25"/>
      <c r="F30" s="2"/>
      <c r="G30" s="2"/>
    </row>
    <row r="31" spans="2:7" ht="15.75" thickBot="1" x14ac:dyDescent="0.3"/>
    <row r="32" spans="2:7" ht="25.5" customHeight="1" x14ac:dyDescent="0.25">
      <c r="B32" s="73" t="s">
        <v>23</v>
      </c>
      <c r="C32" s="74"/>
      <c r="D32" s="74"/>
      <c r="E32" s="74"/>
      <c r="F32" s="74"/>
      <c r="G32" s="75"/>
    </row>
    <row r="33" spans="2:7" x14ac:dyDescent="0.25">
      <c r="B33" s="5" t="s">
        <v>24</v>
      </c>
      <c r="C33" s="6" t="s">
        <v>42</v>
      </c>
      <c r="D33" s="6" t="s">
        <v>43</v>
      </c>
      <c r="E33" s="7" t="s">
        <v>18</v>
      </c>
      <c r="F33" s="7" t="s">
        <v>19</v>
      </c>
      <c r="G33" s="8" t="s">
        <v>20</v>
      </c>
    </row>
    <row r="34" spans="2:7" x14ac:dyDescent="0.25">
      <c r="B34" s="14" t="s">
        <v>17</v>
      </c>
      <c r="C34" s="19">
        <f>SUM(C35:C59)</f>
        <v>25066</v>
      </c>
      <c r="D34" s="19">
        <f>SUM(D35:D59)</f>
        <v>28922</v>
      </c>
      <c r="E34" s="19">
        <f t="shared" ref="E34" si="5">D34-C34</f>
        <v>3856</v>
      </c>
      <c r="F34" s="20">
        <f t="shared" ref="F34" si="6">D34/C34-1</f>
        <v>0.15383387856059993</v>
      </c>
      <c r="G34" s="21">
        <f>D34/D34</f>
        <v>1</v>
      </c>
    </row>
    <row r="35" spans="2:7" x14ac:dyDescent="0.25">
      <c r="B35" s="33" t="s">
        <v>2</v>
      </c>
      <c r="C35" s="30">
        <v>952</v>
      </c>
      <c r="D35" s="30">
        <v>1023</v>
      </c>
      <c r="E35" s="68">
        <f>D35-C35</f>
        <v>71</v>
      </c>
      <c r="F35" s="69">
        <f>D35/C35-1</f>
        <v>7.4579831932773066E-2</v>
      </c>
      <c r="G35" s="47">
        <f>D35/D$4</f>
        <v>1.1594012366946524E-3</v>
      </c>
    </row>
    <row r="36" spans="2:7" x14ac:dyDescent="0.25">
      <c r="B36" s="33" t="s">
        <v>7</v>
      </c>
      <c r="C36" s="30">
        <v>395</v>
      </c>
      <c r="D36" s="30">
        <v>319</v>
      </c>
      <c r="E36" s="68">
        <f t="shared" ref="E36:E59" si="7">D36-C36</f>
        <v>-76</v>
      </c>
      <c r="F36" s="69">
        <f t="shared" ref="F36:F59" si="8">D36/C36-1</f>
        <v>-0.19240506329113927</v>
      </c>
      <c r="G36" s="47">
        <f t="shared" ref="G36:G59" si="9">D36/D$4</f>
        <v>3.6153371896930026E-4</v>
      </c>
    </row>
    <row r="37" spans="2:7" x14ac:dyDescent="0.25">
      <c r="B37" s="33" t="s">
        <v>0</v>
      </c>
      <c r="C37" s="30">
        <v>450</v>
      </c>
      <c r="D37" s="30">
        <v>170</v>
      </c>
      <c r="E37" s="68">
        <f t="shared" si="7"/>
        <v>-280</v>
      </c>
      <c r="F37" s="69">
        <f t="shared" si="8"/>
        <v>-0.62222222222222223</v>
      </c>
      <c r="G37" s="47">
        <f t="shared" si="9"/>
        <v>1.9266687217799698E-4</v>
      </c>
    </row>
    <row r="38" spans="2:7" x14ac:dyDescent="0.25">
      <c r="B38" s="33" t="s">
        <v>5</v>
      </c>
      <c r="C38" s="31">
        <v>2450</v>
      </c>
      <c r="D38" s="30">
        <v>2090</v>
      </c>
      <c r="E38" s="68">
        <f t="shared" si="7"/>
        <v>-360</v>
      </c>
      <c r="F38" s="69">
        <f t="shared" si="8"/>
        <v>-0.14693877551020407</v>
      </c>
      <c r="G38" s="47">
        <f t="shared" si="9"/>
        <v>2.3686691932471395E-3</v>
      </c>
    </row>
    <row r="39" spans="2:7" x14ac:dyDescent="0.25">
      <c r="B39" s="33" t="s">
        <v>1</v>
      </c>
      <c r="C39" s="30">
        <v>0</v>
      </c>
      <c r="D39" s="30">
        <v>0</v>
      </c>
      <c r="E39" s="68">
        <f t="shared" si="7"/>
        <v>0</v>
      </c>
      <c r="F39" s="69"/>
      <c r="G39" s="47">
        <f t="shared" si="9"/>
        <v>0</v>
      </c>
    </row>
    <row r="40" spans="2:7" x14ac:dyDescent="0.25">
      <c r="B40" s="33" t="s">
        <v>12</v>
      </c>
      <c r="C40" s="30">
        <v>29</v>
      </c>
      <c r="D40" s="30">
        <v>70</v>
      </c>
      <c r="E40" s="68">
        <f t="shared" si="7"/>
        <v>41</v>
      </c>
      <c r="F40" s="69">
        <f t="shared" si="8"/>
        <v>1.4137931034482758</v>
      </c>
      <c r="G40" s="47">
        <f t="shared" si="9"/>
        <v>7.9333417955645822E-5</v>
      </c>
    </row>
    <row r="41" spans="2:7" x14ac:dyDescent="0.25">
      <c r="B41" s="33" t="s">
        <v>3</v>
      </c>
      <c r="C41" s="30">
        <v>270</v>
      </c>
      <c r="D41" s="30">
        <v>435</v>
      </c>
      <c r="E41" s="68">
        <f t="shared" si="7"/>
        <v>165</v>
      </c>
      <c r="F41" s="69">
        <f t="shared" si="8"/>
        <v>0.61111111111111116</v>
      </c>
      <c r="G41" s="47">
        <f t="shared" si="9"/>
        <v>4.9300052586722764E-4</v>
      </c>
    </row>
    <row r="42" spans="2:7" x14ac:dyDescent="0.25">
      <c r="B42" s="33" t="s">
        <v>28</v>
      </c>
      <c r="C42" s="30">
        <v>811</v>
      </c>
      <c r="D42" s="30">
        <v>735</v>
      </c>
      <c r="E42" s="68">
        <f t="shared" si="7"/>
        <v>-76</v>
      </c>
      <c r="F42" s="69">
        <f t="shared" si="8"/>
        <v>-9.3711467324291031E-2</v>
      </c>
      <c r="G42" s="47">
        <f t="shared" si="9"/>
        <v>8.3300088853428106E-4</v>
      </c>
    </row>
    <row r="43" spans="2:7" x14ac:dyDescent="0.25">
      <c r="B43" s="36" t="s">
        <v>4</v>
      </c>
      <c r="C43" s="30">
        <v>2565</v>
      </c>
      <c r="D43" s="30">
        <v>2757</v>
      </c>
      <c r="E43" s="68">
        <f t="shared" si="7"/>
        <v>192</v>
      </c>
      <c r="F43" s="69">
        <f t="shared" si="8"/>
        <v>7.4853801169590728E-2</v>
      </c>
      <c r="G43" s="47">
        <f t="shared" si="9"/>
        <v>3.1246033329102216E-3</v>
      </c>
    </row>
    <row r="44" spans="2:7" x14ac:dyDescent="0.25">
      <c r="B44" s="33" t="s">
        <v>6</v>
      </c>
      <c r="C44" s="30">
        <v>1723</v>
      </c>
      <c r="D44" s="30">
        <v>2007</v>
      </c>
      <c r="E44" s="68">
        <f t="shared" si="7"/>
        <v>284</v>
      </c>
      <c r="F44" s="69">
        <f t="shared" si="8"/>
        <v>0.16482878699941961</v>
      </c>
      <c r="G44" s="47">
        <f t="shared" si="9"/>
        <v>2.2746024262425878E-3</v>
      </c>
    </row>
    <row r="45" spans="2:7" x14ac:dyDescent="0.25">
      <c r="B45" s="33" t="s">
        <v>9</v>
      </c>
      <c r="C45" s="30">
        <v>4355</v>
      </c>
      <c r="D45" s="30">
        <v>5775</v>
      </c>
      <c r="E45" s="68">
        <f t="shared" si="7"/>
        <v>1420</v>
      </c>
      <c r="F45" s="69">
        <f t="shared" si="8"/>
        <v>0.32606199770378885</v>
      </c>
      <c r="G45" s="47">
        <f t="shared" si="9"/>
        <v>6.5450069813407803E-3</v>
      </c>
    </row>
    <row r="46" spans="2:7" x14ac:dyDescent="0.25">
      <c r="B46" s="33" t="s">
        <v>8</v>
      </c>
      <c r="C46" s="30">
        <v>1966</v>
      </c>
      <c r="D46" s="30">
        <v>2505</v>
      </c>
      <c r="E46" s="68">
        <f t="shared" si="7"/>
        <v>539</v>
      </c>
      <c r="F46" s="69">
        <f t="shared" si="8"/>
        <v>0.2741607324516786</v>
      </c>
      <c r="G46" s="47">
        <f t="shared" si="9"/>
        <v>2.8390030282698969E-3</v>
      </c>
    </row>
    <row r="47" spans="2:7" x14ac:dyDescent="0.25">
      <c r="B47" s="33" t="s">
        <v>10</v>
      </c>
      <c r="C47" s="30">
        <v>136</v>
      </c>
      <c r="D47" s="30">
        <v>133</v>
      </c>
      <c r="E47" s="68">
        <f t="shared" si="7"/>
        <v>-3</v>
      </c>
      <c r="F47" s="69">
        <f t="shared" si="8"/>
        <v>-2.2058823529411797E-2</v>
      </c>
      <c r="G47" s="47">
        <f t="shared" si="9"/>
        <v>1.5073349411572705E-4</v>
      </c>
    </row>
    <row r="48" spans="2:7" x14ac:dyDescent="0.25">
      <c r="B48" s="33" t="s">
        <v>27</v>
      </c>
      <c r="C48" s="30">
        <v>3512</v>
      </c>
      <c r="D48" s="30">
        <v>845</v>
      </c>
      <c r="E48" s="68">
        <f t="shared" si="7"/>
        <v>-2667</v>
      </c>
      <c r="F48" s="69">
        <f t="shared" si="8"/>
        <v>-0.75939635535307515</v>
      </c>
      <c r="G48" s="47">
        <f t="shared" si="9"/>
        <v>9.5766768817886734E-4</v>
      </c>
    </row>
    <row r="49" spans="2:7" x14ac:dyDescent="0.25">
      <c r="B49" s="33" t="s">
        <v>14</v>
      </c>
      <c r="C49" s="30">
        <v>282</v>
      </c>
      <c r="D49" s="30">
        <v>236</v>
      </c>
      <c r="E49" s="68">
        <f t="shared" si="7"/>
        <v>-46</v>
      </c>
      <c r="F49" s="69">
        <f t="shared" si="8"/>
        <v>-0.16312056737588654</v>
      </c>
      <c r="G49" s="47">
        <f t="shared" si="9"/>
        <v>2.6746695196474879E-4</v>
      </c>
    </row>
    <row r="50" spans="2:7" x14ac:dyDescent="0.25">
      <c r="B50" s="33" t="s">
        <v>11</v>
      </c>
      <c r="C50" s="30">
        <v>102</v>
      </c>
      <c r="D50" s="30">
        <v>276</v>
      </c>
      <c r="E50" s="68">
        <f t="shared" si="7"/>
        <v>174</v>
      </c>
      <c r="F50" s="69">
        <f t="shared" si="8"/>
        <v>1.7058823529411766</v>
      </c>
      <c r="G50" s="47">
        <f t="shared" si="9"/>
        <v>3.1280033365368922E-4</v>
      </c>
    </row>
    <row r="51" spans="2:7" s="1" customFormat="1" x14ac:dyDescent="0.25">
      <c r="B51" s="33" t="s">
        <v>13</v>
      </c>
      <c r="C51" s="30">
        <v>33</v>
      </c>
      <c r="D51" s="30">
        <v>83</v>
      </c>
      <c r="E51" s="68">
        <f t="shared" si="7"/>
        <v>50</v>
      </c>
      <c r="F51" s="69">
        <f t="shared" si="8"/>
        <v>1.5151515151515151</v>
      </c>
      <c r="G51" s="47">
        <f t="shared" si="9"/>
        <v>9.4066767004551469E-5</v>
      </c>
    </row>
    <row r="52" spans="2:7" x14ac:dyDescent="0.25">
      <c r="B52" s="33" t="s">
        <v>31</v>
      </c>
      <c r="C52" s="30">
        <v>255</v>
      </c>
      <c r="D52" s="30">
        <v>535</v>
      </c>
      <c r="E52" s="68">
        <f t="shared" si="7"/>
        <v>280</v>
      </c>
      <c r="F52" s="69">
        <f t="shared" si="8"/>
        <v>1.0980392156862746</v>
      </c>
      <c r="G52" s="47">
        <f t="shared" si="9"/>
        <v>6.0633398008957875E-4</v>
      </c>
    </row>
    <row r="53" spans="2:7" x14ac:dyDescent="0.25">
      <c r="B53" s="33" t="s">
        <v>26</v>
      </c>
      <c r="C53" s="30">
        <v>3647</v>
      </c>
      <c r="D53" s="30">
        <v>4724</v>
      </c>
      <c r="E53" s="68">
        <f t="shared" si="7"/>
        <v>1077</v>
      </c>
      <c r="F53" s="69">
        <f t="shared" si="8"/>
        <v>0.29531121469701116</v>
      </c>
      <c r="G53" s="47">
        <f t="shared" si="9"/>
        <v>5.3538723774638692E-3</v>
      </c>
    </row>
    <row r="54" spans="2:7" x14ac:dyDescent="0.25">
      <c r="B54" s="33" t="s">
        <v>29</v>
      </c>
      <c r="C54" s="30">
        <v>0</v>
      </c>
      <c r="D54" s="30">
        <v>243</v>
      </c>
      <c r="E54" s="68">
        <f t="shared" si="7"/>
        <v>243</v>
      </c>
      <c r="F54" s="69"/>
      <c r="G54" s="47">
        <f t="shared" si="9"/>
        <v>2.7540029376031336E-4</v>
      </c>
    </row>
    <row r="55" spans="2:7" x14ac:dyDescent="0.25">
      <c r="B55" s="33" t="s">
        <v>32</v>
      </c>
      <c r="C55" s="30">
        <v>599</v>
      </c>
      <c r="D55" s="30">
        <v>3358</v>
      </c>
      <c r="E55" s="68">
        <f t="shared" si="7"/>
        <v>2759</v>
      </c>
      <c r="F55" s="69">
        <f t="shared" si="8"/>
        <v>4.6060100166944906</v>
      </c>
      <c r="G55" s="47">
        <f t="shared" si="9"/>
        <v>3.8057373927865524E-3</v>
      </c>
    </row>
    <row r="56" spans="2:7" x14ac:dyDescent="0.25">
      <c r="B56" s="51" t="s">
        <v>33</v>
      </c>
      <c r="C56" s="30">
        <v>0</v>
      </c>
      <c r="D56" s="30">
        <v>0</v>
      </c>
      <c r="E56" s="68">
        <f t="shared" si="7"/>
        <v>0</v>
      </c>
      <c r="F56" s="69"/>
      <c r="G56" s="47">
        <f t="shared" si="9"/>
        <v>0</v>
      </c>
    </row>
    <row r="57" spans="2:7" x14ac:dyDescent="0.25">
      <c r="B57" s="33" t="s">
        <v>34</v>
      </c>
      <c r="C57" s="30">
        <v>7</v>
      </c>
      <c r="D57" s="30">
        <v>11</v>
      </c>
      <c r="E57" s="68">
        <f t="shared" si="7"/>
        <v>4</v>
      </c>
      <c r="F57" s="69">
        <f t="shared" si="8"/>
        <v>0.5714285714285714</v>
      </c>
      <c r="G57" s="47">
        <f>D57/D$4</f>
        <v>1.2466679964458629E-5</v>
      </c>
    </row>
    <row r="58" spans="2:7" x14ac:dyDescent="0.25">
      <c r="B58" s="55" t="s">
        <v>39</v>
      </c>
      <c r="C58" s="30">
        <v>0</v>
      </c>
      <c r="D58" s="30">
        <v>0</v>
      </c>
      <c r="E58" s="68">
        <f t="shared" si="7"/>
        <v>0</v>
      </c>
      <c r="F58" s="69"/>
      <c r="G58" s="47">
        <f t="shared" si="9"/>
        <v>0</v>
      </c>
    </row>
    <row r="59" spans="2:7" ht="15.75" thickBot="1" x14ac:dyDescent="0.3">
      <c r="B59" s="34" t="s">
        <v>30</v>
      </c>
      <c r="C59" s="32">
        <v>527</v>
      </c>
      <c r="D59" s="32">
        <v>592</v>
      </c>
      <c r="E59" s="71">
        <f t="shared" si="7"/>
        <v>65</v>
      </c>
      <c r="F59" s="72">
        <f t="shared" si="8"/>
        <v>0.12333965844402273</v>
      </c>
      <c r="G59" s="50">
        <f t="shared" si="9"/>
        <v>6.7093404899631892E-4</v>
      </c>
    </row>
    <row r="60" spans="2:7" x14ac:dyDescent="0.25">
      <c r="C60" s="24"/>
      <c r="D60" s="24"/>
    </row>
    <row r="61" spans="2:7" s="29" customFormat="1" ht="12" x14ac:dyDescent="0.2">
      <c r="B61" s="76" t="s">
        <v>15</v>
      </c>
      <c r="C61" s="76"/>
      <c r="D61" s="76"/>
      <c r="E61" s="76"/>
      <c r="F61" s="76"/>
      <c r="G61" s="76"/>
    </row>
    <row r="62" spans="2:7" x14ac:dyDescent="0.25">
      <c r="B62" s="18"/>
      <c r="C62" s="18"/>
      <c r="D62" s="18"/>
      <c r="E62" s="18"/>
      <c r="F62" s="18"/>
      <c r="G62" s="18"/>
    </row>
  </sheetData>
  <mergeCells count="3">
    <mergeCell ref="B2:G2"/>
    <mergeCell ref="B32:G32"/>
    <mergeCell ref="B61:G6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4"/>
  <sheetViews>
    <sheetView workbookViewId="0">
      <selection activeCell="B2" sqref="B2:F2"/>
    </sheetView>
  </sheetViews>
  <sheetFormatPr defaultRowHeight="15" x14ac:dyDescent="0.25"/>
  <cols>
    <col min="1" max="1" width="9.140625" style="13"/>
    <col min="2" max="2" width="45.7109375" style="13" customWidth="1"/>
    <col min="3" max="3" width="17.7109375" style="13" customWidth="1"/>
    <col min="4" max="4" width="16.7109375" style="13" customWidth="1"/>
    <col min="5" max="5" width="16.5703125" style="13" customWidth="1"/>
    <col min="6" max="6" width="14.85546875" style="13" customWidth="1"/>
    <col min="7" max="16384" width="9.140625" style="13"/>
  </cols>
  <sheetData>
    <row r="1" spans="2:6" ht="15.75" thickBot="1" x14ac:dyDescent="0.3"/>
    <row r="2" spans="2:6" ht="24" customHeight="1" x14ac:dyDescent="0.25">
      <c r="B2" s="73" t="s">
        <v>25</v>
      </c>
      <c r="C2" s="74"/>
      <c r="D2" s="74"/>
      <c r="E2" s="74"/>
      <c r="F2" s="75"/>
    </row>
    <row r="3" spans="2:6" x14ac:dyDescent="0.25">
      <c r="B3" s="5" t="s">
        <v>16</v>
      </c>
      <c r="C3" s="77" t="s">
        <v>44</v>
      </c>
      <c r="D3" s="78"/>
      <c r="E3" s="77" t="s">
        <v>40</v>
      </c>
      <c r="F3" s="79"/>
    </row>
    <row r="4" spans="2:6" x14ac:dyDescent="0.25">
      <c r="B4" s="52"/>
      <c r="C4" s="26" t="s">
        <v>21</v>
      </c>
      <c r="D4" s="26" t="s">
        <v>22</v>
      </c>
      <c r="E4" s="26" t="s">
        <v>21</v>
      </c>
      <c r="F4" s="53" t="s">
        <v>22</v>
      </c>
    </row>
    <row r="5" spans="2:6" ht="17.25" customHeight="1" x14ac:dyDescent="0.25">
      <c r="B5" s="14" t="s">
        <v>17</v>
      </c>
      <c r="C5" s="19">
        <f>SUM(C6:C30)</f>
        <v>270908</v>
      </c>
      <c r="D5" s="19">
        <f t="shared" ref="D5:E5" si="0">SUM(D6:D30)</f>
        <v>302164</v>
      </c>
      <c r="E5" s="19">
        <f t="shared" si="0"/>
        <v>405489</v>
      </c>
      <c r="F5" s="54">
        <f>SUM(F6:F30)</f>
        <v>476863</v>
      </c>
    </row>
    <row r="6" spans="2:6" x14ac:dyDescent="0.25">
      <c r="B6" s="33" t="s">
        <v>2</v>
      </c>
      <c r="C6" s="60">
        <v>20537</v>
      </c>
      <c r="D6" s="60">
        <v>398</v>
      </c>
      <c r="E6" s="60">
        <v>24000</v>
      </c>
      <c r="F6" s="62">
        <v>681</v>
      </c>
    </row>
    <row r="7" spans="2:6" x14ac:dyDescent="0.25">
      <c r="B7" s="33" t="s">
        <v>7</v>
      </c>
      <c r="C7" s="60">
        <v>14119</v>
      </c>
      <c r="D7" s="60">
        <v>3852</v>
      </c>
      <c r="E7" s="60">
        <v>27006</v>
      </c>
      <c r="F7" s="62">
        <v>5638</v>
      </c>
    </row>
    <row r="8" spans="2:6" x14ac:dyDescent="0.25">
      <c r="B8" s="33" t="s">
        <v>0</v>
      </c>
      <c r="C8" s="60">
        <v>2874</v>
      </c>
      <c r="D8" s="60">
        <v>1107</v>
      </c>
      <c r="E8" s="60">
        <v>1950</v>
      </c>
      <c r="F8" s="62">
        <v>1894</v>
      </c>
    </row>
    <row r="9" spans="2:6" x14ac:dyDescent="0.25">
      <c r="B9" s="33" t="s">
        <v>5</v>
      </c>
      <c r="C9" s="60">
        <v>43160</v>
      </c>
      <c r="D9" s="60">
        <v>1110</v>
      </c>
      <c r="E9" s="60">
        <v>42260</v>
      </c>
      <c r="F9" s="62">
        <v>2615</v>
      </c>
    </row>
    <row r="10" spans="2:6" x14ac:dyDescent="0.25">
      <c r="B10" s="33" t="s">
        <v>1</v>
      </c>
      <c r="C10" s="60">
        <v>6940</v>
      </c>
      <c r="D10" s="60">
        <v>5257</v>
      </c>
      <c r="E10" s="60">
        <v>6683</v>
      </c>
      <c r="F10" s="62">
        <v>7707</v>
      </c>
    </row>
    <row r="11" spans="2:6" x14ac:dyDescent="0.25">
      <c r="B11" s="33" t="s">
        <v>12</v>
      </c>
      <c r="C11" s="60">
        <v>1481</v>
      </c>
      <c r="D11" s="60">
        <v>383</v>
      </c>
      <c r="E11" s="60">
        <v>1945</v>
      </c>
      <c r="F11" s="62">
        <v>883</v>
      </c>
    </row>
    <row r="12" spans="2:6" s="27" customFormat="1" x14ac:dyDescent="0.25">
      <c r="B12" s="36" t="s">
        <v>3</v>
      </c>
      <c r="C12" s="60">
        <v>8846</v>
      </c>
      <c r="D12" s="60">
        <v>1468</v>
      </c>
      <c r="E12" s="60">
        <v>10088</v>
      </c>
      <c r="F12" s="62">
        <v>4985</v>
      </c>
    </row>
    <row r="13" spans="2:6" x14ac:dyDescent="0.25">
      <c r="B13" s="33" t="s">
        <v>28</v>
      </c>
      <c r="C13" s="60">
        <v>6345</v>
      </c>
      <c r="D13" s="60">
        <v>1310</v>
      </c>
      <c r="E13" s="60">
        <v>9013</v>
      </c>
      <c r="F13" s="62">
        <v>1665</v>
      </c>
    </row>
    <row r="14" spans="2:6" x14ac:dyDescent="0.25">
      <c r="B14" s="33" t="s">
        <v>4</v>
      </c>
      <c r="C14" s="60">
        <v>14940</v>
      </c>
      <c r="D14" s="60">
        <v>33891</v>
      </c>
      <c r="E14" s="60">
        <v>15590</v>
      </c>
      <c r="F14" s="62">
        <v>60661</v>
      </c>
    </row>
    <row r="15" spans="2:6" x14ac:dyDescent="0.25">
      <c r="B15" s="33" t="s">
        <v>6</v>
      </c>
      <c r="C15" s="60">
        <v>12161</v>
      </c>
      <c r="D15" s="60">
        <v>38320</v>
      </c>
      <c r="E15" s="60">
        <v>17004</v>
      </c>
      <c r="F15" s="62">
        <v>46537</v>
      </c>
    </row>
    <row r="16" spans="2:6" x14ac:dyDescent="0.25">
      <c r="B16" s="33" t="s">
        <v>9</v>
      </c>
      <c r="C16" s="60">
        <v>21195</v>
      </c>
      <c r="D16" s="60">
        <v>79772</v>
      </c>
      <c r="E16" s="60">
        <v>36444</v>
      </c>
      <c r="F16" s="62">
        <v>134546</v>
      </c>
    </row>
    <row r="17" spans="2:6" x14ac:dyDescent="0.25">
      <c r="B17" s="33" t="s">
        <v>8</v>
      </c>
      <c r="C17" s="60">
        <v>21477</v>
      </c>
      <c r="D17" s="60">
        <v>13599</v>
      </c>
      <c r="E17" s="60">
        <v>66286</v>
      </c>
      <c r="F17" s="62">
        <v>26713</v>
      </c>
    </row>
    <row r="18" spans="2:6" x14ac:dyDescent="0.25">
      <c r="B18" s="33" t="s">
        <v>10</v>
      </c>
      <c r="C18" s="60">
        <v>2442</v>
      </c>
      <c r="D18" s="58">
        <v>288</v>
      </c>
      <c r="E18" s="60">
        <v>2844</v>
      </c>
      <c r="F18" s="62">
        <v>806</v>
      </c>
    </row>
    <row r="19" spans="2:6" x14ac:dyDescent="0.25">
      <c r="B19" s="33" t="s">
        <v>27</v>
      </c>
      <c r="C19" s="60">
        <v>36607</v>
      </c>
      <c r="D19" s="58">
        <v>27202</v>
      </c>
      <c r="E19" s="60">
        <v>12492</v>
      </c>
      <c r="F19" s="62">
        <v>10007</v>
      </c>
    </row>
    <row r="20" spans="2:6" x14ac:dyDescent="0.25">
      <c r="B20" s="33" t="s">
        <v>14</v>
      </c>
      <c r="C20" s="60">
        <v>1211</v>
      </c>
      <c r="D20" s="58">
        <v>710</v>
      </c>
      <c r="E20" s="60">
        <v>1603</v>
      </c>
      <c r="F20" s="62">
        <v>1193</v>
      </c>
    </row>
    <row r="21" spans="2:6" x14ac:dyDescent="0.25">
      <c r="B21" s="33" t="s">
        <v>11</v>
      </c>
      <c r="C21" s="60">
        <v>5629</v>
      </c>
      <c r="D21" s="58">
        <v>635</v>
      </c>
      <c r="E21" s="60">
        <v>3691</v>
      </c>
      <c r="F21" s="62">
        <v>1347</v>
      </c>
    </row>
    <row r="22" spans="2:6" x14ac:dyDescent="0.25">
      <c r="B22" s="33" t="s">
        <v>13</v>
      </c>
      <c r="C22" s="60">
        <v>309</v>
      </c>
      <c r="D22" s="58">
        <v>200</v>
      </c>
      <c r="E22" s="60">
        <v>332</v>
      </c>
      <c r="F22" s="62">
        <v>467</v>
      </c>
    </row>
    <row r="23" spans="2:6" x14ac:dyDescent="0.25">
      <c r="B23" s="42" t="s">
        <v>31</v>
      </c>
      <c r="C23" s="60">
        <v>1597</v>
      </c>
      <c r="D23" s="58">
        <v>792</v>
      </c>
      <c r="E23" s="60">
        <v>3308</v>
      </c>
      <c r="F23" s="62">
        <v>3083</v>
      </c>
    </row>
    <row r="24" spans="2:6" x14ac:dyDescent="0.25">
      <c r="B24" s="33" t="s">
        <v>26</v>
      </c>
      <c r="C24" s="60">
        <v>34590</v>
      </c>
      <c r="D24" s="58">
        <v>79890</v>
      </c>
      <c r="E24" s="60">
        <v>53369</v>
      </c>
      <c r="F24" s="62">
        <v>116915</v>
      </c>
    </row>
    <row r="25" spans="2:6" x14ac:dyDescent="0.25">
      <c r="B25" s="33" t="s">
        <v>29</v>
      </c>
      <c r="C25" s="58">
        <v>0</v>
      </c>
      <c r="D25" s="58">
        <v>0</v>
      </c>
      <c r="E25" s="60">
        <v>4019</v>
      </c>
      <c r="F25" s="62">
        <v>386</v>
      </c>
    </row>
    <row r="26" spans="2:6" x14ac:dyDescent="0.25">
      <c r="B26" s="42" t="s">
        <v>32</v>
      </c>
      <c r="C26" s="60">
        <v>7484</v>
      </c>
      <c r="D26" s="58">
        <v>1750</v>
      </c>
      <c r="E26" s="60">
        <v>60846</v>
      </c>
      <c r="F26" s="62">
        <v>40517</v>
      </c>
    </row>
    <row r="27" spans="2:6" x14ac:dyDescent="0.25">
      <c r="B27" s="42" t="s">
        <v>33</v>
      </c>
      <c r="C27" s="60">
        <v>46</v>
      </c>
      <c r="D27" s="58">
        <v>0</v>
      </c>
      <c r="E27" s="60">
        <v>4</v>
      </c>
      <c r="F27" s="62">
        <v>0</v>
      </c>
    </row>
    <row r="28" spans="2:6" x14ac:dyDescent="0.25">
      <c r="B28" s="42" t="s">
        <v>34</v>
      </c>
      <c r="C28" s="60">
        <v>155</v>
      </c>
      <c r="D28" s="58">
        <v>0</v>
      </c>
      <c r="E28" s="60">
        <v>187</v>
      </c>
      <c r="F28" s="62">
        <v>0</v>
      </c>
    </row>
    <row r="29" spans="2:6" x14ac:dyDescent="0.25">
      <c r="B29" s="57" t="s">
        <v>39</v>
      </c>
      <c r="C29" s="58">
        <v>0</v>
      </c>
      <c r="D29" s="58">
        <v>0</v>
      </c>
      <c r="E29" s="60">
        <v>305</v>
      </c>
      <c r="F29" s="62">
        <v>900</v>
      </c>
    </row>
    <row r="30" spans="2:6" ht="15.75" thickBot="1" x14ac:dyDescent="0.3">
      <c r="B30" s="34" t="s">
        <v>30</v>
      </c>
      <c r="C30" s="63">
        <v>6763</v>
      </c>
      <c r="D30" s="59">
        <v>10230</v>
      </c>
      <c r="E30" s="63">
        <v>4220</v>
      </c>
      <c r="F30" s="64">
        <v>6717</v>
      </c>
    </row>
    <row r="32" spans="2:6" ht="15.75" thickBot="1" x14ac:dyDescent="0.3"/>
    <row r="33" spans="2:6" ht="32.25" customHeight="1" x14ac:dyDescent="0.25">
      <c r="B33" s="73" t="s">
        <v>25</v>
      </c>
      <c r="C33" s="74"/>
      <c r="D33" s="74"/>
      <c r="E33" s="74"/>
      <c r="F33" s="75"/>
    </row>
    <row r="34" spans="2:6" x14ac:dyDescent="0.25">
      <c r="B34" s="5" t="s">
        <v>16</v>
      </c>
      <c r="C34" s="77" t="s">
        <v>45</v>
      </c>
      <c r="D34" s="78"/>
      <c r="E34" s="77" t="s">
        <v>43</v>
      </c>
      <c r="F34" s="79"/>
    </row>
    <row r="35" spans="2:6" x14ac:dyDescent="0.25">
      <c r="B35" s="52"/>
      <c r="C35" s="26" t="s">
        <v>21</v>
      </c>
      <c r="D35" s="26" t="s">
        <v>22</v>
      </c>
      <c r="E35" s="26" t="s">
        <v>21</v>
      </c>
      <c r="F35" s="53" t="s">
        <v>22</v>
      </c>
    </row>
    <row r="36" spans="2:6" x14ac:dyDescent="0.25">
      <c r="B36" s="14" t="s">
        <v>17</v>
      </c>
      <c r="C36" s="19">
        <f>SUM(C37:C61)</f>
        <v>11667</v>
      </c>
      <c r="D36" s="19">
        <f t="shared" ref="D36:F36" si="1">SUM(D37:D61)</f>
        <v>13399</v>
      </c>
      <c r="E36" s="19">
        <f t="shared" si="1"/>
        <v>10929</v>
      </c>
      <c r="F36" s="54">
        <f t="shared" si="1"/>
        <v>17993</v>
      </c>
    </row>
    <row r="37" spans="2:6" x14ac:dyDescent="0.25">
      <c r="B37" s="33" t="s">
        <v>2</v>
      </c>
      <c r="C37" s="61">
        <v>940</v>
      </c>
      <c r="D37" s="61">
        <v>12</v>
      </c>
      <c r="E37" s="61">
        <v>995</v>
      </c>
      <c r="F37" s="65">
        <v>28</v>
      </c>
    </row>
    <row r="38" spans="2:6" s="27" customFormat="1" x14ac:dyDescent="0.25">
      <c r="B38" s="33" t="s">
        <v>7</v>
      </c>
      <c r="C38" s="61">
        <v>210</v>
      </c>
      <c r="D38" s="61">
        <v>185</v>
      </c>
      <c r="E38" s="61">
        <v>51</v>
      </c>
      <c r="F38" s="65">
        <v>268</v>
      </c>
    </row>
    <row r="39" spans="2:6" x14ac:dyDescent="0.25">
      <c r="B39" s="33" t="s">
        <v>0</v>
      </c>
      <c r="C39" s="61">
        <v>315</v>
      </c>
      <c r="D39" s="61">
        <v>135</v>
      </c>
      <c r="E39" s="61">
        <v>144</v>
      </c>
      <c r="F39" s="65">
        <v>26</v>
      </c>
    </row>
    <row r="40" spans="2:6" x14ac:dyDescent="0.25">
      <c r="B40" s="33" t="s">
        <v>5</v>
      </c>
      <c r="C40" s="61">
        <v>2350</v>
      </c>
      <c r="D40" s="61">
        <v>100</v>
      </c>
      <c r="E40" s="61">
        <v>1850</v>
      </c>
      <c r="F40" s="65">
        <v>240</v>
      </c>
    </row>
    <row r="41" spans="2:6" x14ac:dyDescent="0.25">
      <c r="B41" s="33" t="s">
        <v>1</v>
      </c>
      <c r="C41" s="61">
        <v>0</v>
      </c>
      <c r="D41" s="61">
        <v>0</v>
      </c>
      <c r="E41" s="61">
        <v>0</v>
      </c>
      <c r="F41" s="65">
        <v>0</v>
      </c>
    </row>
    <row r="42" spans="2:6" x14ac:dyDescent="0.25">
      <c r="B42" s="33" t="s">
        <v>12</v>
      </c>
      <c r="C42" s="61">
        <v>29</v>
      </c>
      <c r="D42" s="61">
        <v>0</v>
      </c>
      <c r="E42" s="61">
        <v>42</v>
      </c>
      <c r="F42" s="65">
        <v>28</v>
      </c>
    </row>
    <row r="43" spans="2:6" x14ac:dyDescent="0.25">
      <c r="B43" s="33" t="s">
        <v>3</v>
      </c>
      <c r="C43" s="61">
        <v>250</v>
      </c>
      <c r="D43" s="61">
        <v>20</v>
      </c>
      <c r="E43" s="61">
        <v>273</v>
      </c>
      <c r="F43" s="65">
        <v>162</v>
      </c>
    </row>
    <row r="44" spans="2:6" x14ac:dyDescent="0.25">
      <c r="B44" s="33" t="s">
        <v>28</v>
      </c>
      <c r="C44" s="61">
        <v>781</v>
      </c>
      <c r="D44" s="61">
        <v>30</v>
      </c>
      <c r="E44" s="61">
        <v>693</v>
      </c>
      <c r="F44" s="65">
        <v>42</v>
      </c>
    </row>
    <row r="45" spans="2:6" x14ac:dyDescent="0.25">
      <c r="B45" s="36" t="s">
        <v>4</v>
      </c>
      <c r="C45" s="61">
        <v>523</v>
      </c>
      <c r="D45" s="61">
        <v>2042</v>
      </c>
      <c r="E45" s="61">
        <v>563</v>
      </c>
      <c r="F45" s="65">
        <v>2194</v>
      </c>
    </row>
    <row r="46" spans="2:6" s="27" customFormat="1" x14ac:dyDescent="0.25">
      <c r="B46" s="33" t="s">
        <v>6</v>
      </c>
      <c r="C46" s="61">
        <v>311</v>
      </c>
      <c r="D46" s="61">
        <v>1412</v>
      </c>
      <c r="E46" s="61">
        <v>313</v>
      </c>
      <c r="F46" s="65">
        <v>1694</v>
      </c>
    </row>
    <row r="47" spans="2:6" x14ac:dyDescent="0.25">
      <c r="B47" s="33" t="s">
        <v>9</v>
      </c>
      <c r="C47" s="61">
        <v>934</v>
      </c>
      <c r="D47" s="61">
        <v>3421</v>
      </c>
      <c r="E47" s="61">
        <v>874</v>
      </c>
      <c r="F47" s="65">
        <v>4901</v>
      </c>
    </row>
    <row r="48" spans="2:6" x14ac:dyDescent="0.25">
      <c r="B48" s="33" t="s">
        <v>8</v>
      </c>
      <c r="C48" s="61">
        <v>1085</v>
      </c>
      <c r="D48" s="61">
        <v>881</v>
      </c>
      <c r="E48" s="61">
        <v>1460</v>
      </c>
      <c r="F48" s="65">
        <v>1045</v>
      </c>
    </row>
    <row r="49" spans="2:6" x14ac:dyDescent="0.25">
      <c r="B49" s="33" t="s">
        <v>10</v>
      </c>
      <c r="C49" s="61">
        <v>129</v>
      </c>
      <c r="D49" s="61">
        <v>7</v>
      </c>
      <c r="E49" s="61">
        <v>109</v>
      </c>
      <c r="F49" s="65">
        <v>24</v>
      </c>
    </row>
    <row r="50" spans="2:6" x14ac:dyDescent="0.25">
      <c r="B50" s="33" t="s">
        <v>27</v>
      </c>
      <c r="C50" s="61">
        <v>2160</v>
      </c>
      <c r="D50" s="61">
        <v>1352</v>
      </c>
      <c r="E50" s="61">
        <v>535</v>
      </c>
      <c r="F50" s="65">
        <v>310</v>
      </c>
    </row>
    <row r="51" spans="2:6" x14ac:dyDescent="0.25">
      <c r="B51" s="33" t="s">
        <v>14</v>
      </c>
      <c r="C51" s="61">
        <v>191</v>
      </c>
      <c r="D51" s="61">
        <v>91</v>
      </c>
      <c r="E51" s="61">
        <v>160</v>
      </c>
      <c r="F51" s="65">
        <v>76</v>
      </c>
    </row>
    <row r="52" spans="2:6" x14ac:dyDescent="0.25">
      <c r="B52" s="33" t="s">
        <v>11</v>
      </c>
      <c r="C52" s="61">
        <v>96</v>
      </c>
      <c r="D52" s="61">
        <v>6</v>
      </c>
      <c r="E52" s="61">
        <v>247</v>
      </c>
      <c r="F52" s="65">
        <v>29</v>
      </c>
    </row>
    <row r="53" spans="2:6" x14ac:dyDescent="0.25">
      <c r="B53" s="33" t="s">
        <v>13</v>
      </c>
      <c r="C53" s="61">
        <v>24</v>
      </c>
      <c r="D53" s="61">
        <v>9</v>
      </c>
      <c r="E53" s="61">
        <v>42</v>
      </c>
      <c r="F53" s="65">
        <v>41</v>
      </c>
    </row>
    <row r="54" spans="2:6" x14ac:dyDescent="0.25">
      <c r="B54" s="33" t="s">
        <v>31</v>
      </c>
      <c r="C54" s="61">
        <v>145</v>
      </c>
      <c r="D54" s="61">
        <v>110</v>
      </c>
      <c r="E54" s="61">
        <v>209</v>
      </c>
      <c r="F54" s="65">
        <v>326</v>
      </c>
    </row>
    <row r="55" spans="2:6" x14ac:dyDescent="0.25">
      <c r="B55" s="33" t="s">
        <v>26</v>
      </c>
      <c r="C55" s="61">
        <v>634</v>
      </c>
      <c r="D55" s="61">
        <v>3013</v>
      </c>
      <c r="E55" s="61">
        <v>805</v>
      </c>
      <c r="F55" s="65">
        <v>3919</v>
      </c>
    </row>
    <row r="56" spans="2:6" x14ac:dyDescent="0.25">
      <c r="B56" s="33" t="s">
        <v>29</v>
      </c>
      <c r="C56" s="61">
        <v>0</v>
      </c>
      <c r="D56" s="61">
        <v>0</v>
      </c>
      <c r="E56" s="61">
        <v>224</v>
      </c>
      <c r="F56" s="65">
        <v>19</v>
      </c>
    </row>
    <row r="57" spans="2:6" x14ac:dyDescent="0.25">
      <c r="B57" s="33" t="s">
        <v>32</v>
      </c>
      <c r="C57" s="61">
        <v>415</v>
      </c>
      <c r="D57" s="61">
        <v>184</v>
      </c>
      <c r="E57" s="61">
        <v>1234</v>
      </c>
      <c r="F57" s="65">
        <v>2124</v>
      </c>
    </row>
    <row r="58" spans="2:6" x14ac:dyDescent="0.25">
      <c r="B58" s="33" t="s">
        <v>33</v>
      </c>
      <c r="C58" s="61">
        <v>0</v>
      </c>
      <c r="D58" s="61">
        <v>0</v>
      </c>
      <c r="E58" s="61">
        <v>0</v>
      </c>
      <c r="F58" s="65">
        <v>0</v>
      </c>
    </row>
    <row r="59" spans="2:6" x14ac:dyDescent="0.25">
      <c r="B59" s="33" t="s">
        <v>34</v>
      </c>
      <c r="C59" s="61">
        <v>7</v>
      </c>
      <c r="D59" s="61">
        <v>0</v>
      </c>
      <c r="E59" s="61">
        <v>11</v>
      </c>
      <c r="F59" s="65">
        <v>0</v>
      </c>
    </row>
    <row r="60" spans="2:6" x14ac:dyDescent="0.25">
      <c r="B60" s="55" t="s">
        <v>39</v>
      </c>
      <c r="C60" s="61">
        <v>0</v>
      </c>
      <c r="D60" s="61">
        <v>0</v>
      </c>
      <c r="E60" s="61">
        <v>0</v>
      </c>
      <c r="F60" s="65">
        <v>0</v>
      </c>
    </row>
    <row r="61" spans="2:6" ht="15.75" thickBot="1" x14ac:dyDescent="0.3">
      <c r="B61" s="34" t="s">
        <v>30</v>
      </c>
      <c r="C61" s="66">
        <v>138</v>
      </c>
      <c r="D61" s="66">
        <v>389</v>
      </c>
      <c r="E61" s="66">
        <v>95</v>
      </c>
      <c r="F61" s="67">
        <v>497</v>
      </c>
    </row>
    <row r="62" spans="2:6" x14ac:dyDescent="0.25">
      <c r="B62" s="28"/>
    </row>
    <row r="63" spans="2:6" x14ac:dyDescent="0.25">
      <c r="B63" s="28"/>
    </row>
    <row r="64" spans="2:6" s="29" customFormat="1" ht="12" x14ac:dyDescent="0.2">
      <c r="B64" s="3" t="s">
        <v>15</v>
      </c>
    </row>
  </sheetData>
  <mergeCells count="6">
    <mergeCell ref="B2:F2"/>
    <mergeCell ref="C3:D3"/>
    <mergeCell ref="E3:F3"/>
    <mergeCell ref="B33:F33"/>
    <mergeCell ref="C34:D34"/>
    <mergeCell ref="E34:F3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B2" sqref="B2:I2"/>
    </sheetView>
  </sheetViews>
  <sheetFormatPr defaultRowHeight="15" x14ac:dyDescent="0.25"/>
  <cols>
    <col min="2" max="2" width="45.28515625" style="13" customWidth="1"/>
    <col min="3" max="3" width="18.42578125" style="13" customWidth="1"/>
    <col min="4" max="4" width="18.28515625" style="13" customWidth="1"/>
    <col min="5" max="5" width="15.28515625" style="13" customWidth="1"/>
    <col min="6" max="7" width="14.5703125" style="13" customWidth="1"/>
    <col min="8" max="9" width="14.5703125" customWidth="1"/>
  </cols>
  <sheetData>
    <row r="1" spans="2:9" ht="15.75" thickBot="1" x14ac:dyDescent="0.3"/>
    <row r="2" spans="2:9" ht="27.75" customHeight="1" thickBot="1" x14ac:dyDescent="0.3">
      <c r="B2" s="80" t="s">
        <v>23</v>
      </c>
      <c r="C2" s="81"/>
      <c r="D2" s="81"/>
      <c r="E2" s="81"/>
      <c r="F2" s="81"/>
      <c r="G2" s="81"/>
      <c r="H2" s="81"/>
      <c r="I2" s="82"/>
    </row>
    <row r="3" spans="2:9" ht="35.25" customHeight="1" x14ac:dyDescent="0.25">
      <c r="B3" s="5" t="s">
        <v>24</v>
      </c>
      <c r="C3" s="6">
        <v>2019</v>
      </c>
      <c r="D3" s="6">
        <v>2020</v>
      </c>
      <c r="E3" s="6">
        <v>2021</v>
      </c>
      <c r="F3" s="38" t="s">
        <v>35</v>
      </c>
      <c r="G3" s="38" t="s">
        <v>36</v>
      </c>
      <c r="H3" s="39" t="s">
        <v>37</v>
      </c>
      <c r="I3" s="41" t="s">
        <v>38</v>
      </c>
    </row>
    <row r="4" spans="2:9" x14ac:dyDescent="0.25">
      <c r="B4" s="14" t="s">
        <v>17</v>
      </c>
      <c r="C4" s="9">
        <f>SUM(C5:C28)</f>
        <v>1199011</v>
      </c>
      <c r="D4" s="9">
        <f t="shared" ref="D4:E4" si="0">SUM(D5:D28)</f>
        <v>240268</v>
      </c>
      <c r="E4" s="9">
        <f t="shared" si="0"/>
        <v>589098</v>
      </c>
      <c r="F4" s="9">
        <f>E4-C4</f>
        <v>-609913</v>
      </c>
      <c r="G4" s="9">
        <f>E4-D4</f>
        <v>348830</v>
      </c>
      <c r="H4" s="46">
        <f>E4/C4-1</f>
        <v>-0.50868007049143005</v>
      </c>
      <c r="I4" s="40">
        <f>E4/D4-1</f>
        <v>1.4518371152213363</v>
      </c>
    </row>
    <row r="5" spans="2:9" x14ac:dyDescent="0.25">
      <c r="B5" s="33" t="s">
        <v>2</v>
      </c>
      <c r="C5" s="22">
        <v>37758</v>
      </c>
      <c r="D5" s="22">
        <v>17110</v>
      </c>
      <c r="E5" s="23">
        <v>21753</v>
      </c>
      <c r="F5" s="44">
        <f>E5-C5</f>
        <v>-16005</v>
      </c>
      <c r="G5" s="44">
        <f>E5-C5</f>
        <v>-16005</v>
      </c>
      <c r="H5" s="43">
        <f>E5/C5-1</f>
        <v>-0.42388368027967582</v>
      </c>
      <c r="I5" s="47">
        <f>E5/C5-1</f>
        <v>-0.42388368027967582</v>
      </c>
    </row>
    <row r="6" spans="2:9" x14ac:dyDescent="0.25">
      <c r="B6" s="33" t="s">
        <v>7</v>
      </c>
      <c r="C6" s="22">
        <v>64357</v>
      </c>
      <c r="D6" s="22">
        <v>12112</v>
      </c>
      <c r="E6" s="23">
        <v>18138</v>
      </c>
      <c r="F6" s="45">
        <f>E6-C6</f>
        <v>-46219</v>
      </c>
      <c r="G6" s="45">
        <f>E6-C6</f>
        <v>-46219</v>
      </c>
      <c r="H6" s="43">
        <f>E6/C6-1</f>
        <v>-0.71816585608403127</v>
      </c>
      <c r="I6" s="47">
        <f>E6/C6-1</f>
        <v>-0.71816585608403127</v>
      </c>
    </row>
    <row r="7" spans="2:9" s="1" customFormat="1" x14ac:dyDescent="0.25">
      <c r="B7" s="33" t="s">
        <v>0</v>
      </c>
      <c r="C7" s="22">
        <v>10511</v>
      </c>
      <c r="D7" s="22">
        <v>1852</v>
      </c>
      <c r="E7" s="23">
        <v>4053</v>
      </c>
      <c r="F7" s="44">
        <f t="shared" ref="F7:F28" si="1">E7-C7</f>
        <v>-6458</v>
      </c>
      <c r="G7" s="44">
        <f t="shared" ref="G7:G28" si="2">E7-C7</f>
        <v>-6458</v>
      </c>
      <c r="H7" s="43">
        <f t="shared" ref="H7:H28" si="3">E7/C7-1</f>
        <v>-0.61440395775853873</v>
      </c>
      <c r="I7" s="47">
        <f t="shared" ref="I7:I28" si="4">E7/C7-1</f>
        <v>-0.61440395775853873</v>
      </c>
    </row>
    <row r="8" spans="2:9" x14ac:dyDescent="0.25">
      <c r="B8" s="33" t="s">
        <v>5</v>
      </c>
      <c r="C8" s="22">
        <v>102104</v>
      </c>
      <c r="D8" s="22">
        <v>61890</v>
      </c>
      <c r="E8" s="23">
        <v>45630</v>
      </c>
      <c r="F8" s="44">
        <f t="shared" si="1"/>
        <v>-56474</v>
      </c>
      <c r="G8" s="44">
        <f t="shared" si="2"/>
        <v>-56474</v>
      </c>
      <c r="H8" s="43">
        <f t="shared" si="3"/>
        <v>-0.55310271879652118</v>
      </c>
      <c r="I8" s="47">
        <f t="shared" si="4"/>
        <v>-0.55310271879652118</v>
      </c>
    </row>
    <row r="9" spans="2:9" x14ac:dyDescent="0.25">
      <c r="B9" s="33" t="s">
        <v>1</v>
      </c>
      <c r="C9" s="22">
        <v>16427</v>
      </c>
      <c r="D9" s="22">
        <v>7055</v>
      </c>
      <c r="E9" s="23">
        <v>12197</v>
      </c>
      <c r="F9" s="44">
        <f t="shared" si="1"/>
        <v>-4230</v>
      </c>
      <c r="G9" s="44">
        <f t="shared" si="2"/>
        <v>-4230</v>
      </c>
      <c r="H9" s="43">
        <f t="shared" si="3"/>
        <v>-0.25750289158093387</v>
      </c>
      <c r="I9" s="47">
        <f t="shared" si="4"/>
        <v>-0.25750289158093387</v>
      </c>
    </row>
    <row r="10" spans="2:9" x14ac:dyDescent="0.25">
      <c r="B10" s="33" t="s">
        <v>12</v>
      </c>
      <c r="C10" s="22">
        <v>7005</v>
      </c>
      <c r="D10" s="22">
        <v>1214</v>
      </c>
      <c r="E10" s="23">
        <v>1867</v>
      </c>
      <c r="F10" s="44">
        <f t="shared" si="1"/>
        <v>-5138</v>
      </c>
      <c r="G10" s="44">
        <f t="shared" si="2"/>
        <v>-5138</v>
      </c>
      <c r="H10" s="43">
        <f t="shared" si="3"/>
        <v>-0.73347608850820845</v>
      </c>
      <c r="I10" s="47">
        <f t="shared" si="4"/>
        <v>-0.73347608850820845</v>
      </c>
    </row>
    <row r="11" spans="2:9" x14ac:dyDescent="0.25">
      <c r="B11" s="33" t="s">
        <v>3</v>
      </c>
      <c r="C11" s="22">
        <v>27300</v>
      </c>
      <c r="D11" s="22">
        <v>8120</v>
      </c>
      <c r="E11" s="23">
        <v>10394</v>
      </c>
      <c r="F11" s="44">
        <f t="shared" si="1"/>
        <v>-16906</v>
      </c>
      <c r="G11" s="44">
        <f t="shared" si="2"/>
        <v>-16906</v>
      </c>
      <c r="H11" s="43">
        <f t="shared" si="3"/>
        <v>-0.61926739926739927</v>
      </c>
      <c r="I11" s="47">
        <f t="shared" si="4"/>
        <v>-0.61926739926739927</v>
      </c>
    </row>
    <row r="12" spans="2:9" x14ac:dyDescent="0.25">
      <c r="B12" s="33" t="s">
        <v>28</v>
      </c>
      <c r="C12" s="22">
        <v>59761</v>
      </c>
      <c r="D12" s="22">
        <v>6079</v>
      </c>
      <c r="E12" s="23">
        <v>7655</v>
      </c>
      <c r="F12" s="44">
        <f t="shared" si="1"/>
        <v>-52106</v>
      </c>
      <c r="G12" s="44">
        <f t="shared" si="2"/>
        <v>-52106</v>
      </c>
      <c r="H12" s="43">
        <f t="shared" si="3"/>
        <v>-0.87190642726862</v>
      </c>
      <c r="I12" s="47">
        <f t="shared" si="4"/>
        <v>-0.87190642726862</v>
      </c>
    </row>
    <row r="13" spans="2:9" x14ac:dyDescent="0.25">
      <c r="B13" s="33" t="s">
        <v>4</v>
      </c>
      <c r="C13" s="22">
        <v>77264</v>
      </c>
      <c r="D13" s="22">
        <v>15424</v>
      </c>
      <c r="E13" s="23">
        <v>51128</v>
      </c>
      <c r="F13" s="44">
        <f t="shared" si="1"/>
        <v>-26136</v>
      </c>
      <c r="G13" s="44">
        <f t="shared" si="2"/>
        <v>-26136</v>
      </c>
      <c r="H13" s="43">
        <f t="shared" si="3"/>
        <v>-0.3382687927107062</v>
      </c>
      <c r="I13" s="47">
        <f t="shared" si="4"/>
        <v>-0.3382687927107062</v>
      </c>
    </row>
    <row r="14" spans="2:9" x14ac:dyDescent="0.25">
      <c r="B14" s="42" t="s">
        <v>6</v>
      </c>
      <c r="C14" s="22">
        <v>92872</v>
      </c>
      <c r="D14" s="22">
        <v>10609</v>
      </c>
      <c r="E14" s="23">
        <v>51047</v>
      </c>
      <c r="F14" s="44">
        <f t="shared" si="1"/>
        <v>-41825</v>
      </c>
      <c r="G14" s="44">
        <f t="shared" si="2"/>
        <v>-41825</v>
      </c>
      <c r="H14" s="43">
        <f t="shared" si="3"/>
        <v>-0.45035102075975542</v>
      </c>
      <c r="I14" s="47">
        <f t="shared" si="4"/>
        <v>-0.45035102075975542</v>
      </c>
    </row>
    <row r="15" spans="2:9" x14ac:dyDescent="0.25">
      <c r="B15" s="33" t="s">
        <v>9</v>
      </c>
      <c r="C15" s="22">
        <v>184264</v>
      </c>
      <c r="D15" s="22">
        <v>19345</v>
      </c>
      <c r="E15" s="23">
        <v>104112</v>
      </c>
      <c r="F15" s="44">
        <f t="shared" si="1"/>
        <v>-80152</v>
      </c>
      <c r="G15" s="44">
        <f t="shared" si="2"/>
        <v>-80152</v>
      </c>
      <c r="H15" s="43">
        <f t="shared" si="3"/>
        <v>-0.43498458733122047</v>
      </c>
      <c r="I15" s="47">
        <f t="shared" si="4"/>
        <v>-0.43498458733122047</v>
      </c>
    </row>
    <row r="16" spans="2:9" x14ac:dyDescent="0.25">
      <c r="B16" s="33" t="s">
        <v>8</v>
      </c>
      <c r="C16" s="22">
        <v>74198</v>
      </c>
      <c r="D16" s="22">
        <v>13805</v>
      </c>
      <c r="E16" s="23">
        <v>36080</v>
      </c>
      <c r="F16" s="44">
        <f t="shared" si="1"/>
        <v>-38118</v>
      </c>
      <c r="G16" s="44">
        <f t="shared" si="2"/>
        <v>-38118</v>
      </c>
      <c r="H16" s="43">
        <f t="shared" si="3"/>
        <v>-0.51373352381465809</v>
      </c>
      <c r="I16" s="47">
        <f t="shared" si="4"/>
        <v>-0.51373352381465809</v>
      </c>
    </row>
    <row r="17" spans="2:9" x14ac:dyDescent="0.25">
      <c r="B17" s="33" t="s">
        <v>10</v>
      </c>
      <c r="C17" s="22">
        <v>14185</v>
      </c>
      <c r="D17" s="22">
        <v>2811</v>
      </c>
      <c r="E17" s="23">
        <v>2908</v>
      </c>
      <c r="F17" s="44">
        <f t="shared" si="1"/>
        <v>-11277</v>
      </c>
      <c r="G17" s="44">
        <f t="shared" si="2"/>
        <v>-11277</v>
      </c>
      <c r="H17" s="43">
        <f t="shared" si="3"/>
        <v>-0.79499471272470923</v>
      </c>
      <c r="I17" s="47">
        <f t="shared" si="4"/>
        <v>-0.79499471272470923</v>
      </c>
    </row>
    <row r="18" spans="2:9" x14ac:dyDescent="0.25">
      <c r="B18" s="33" t="s">
        <v>27</v>
      </c>
      <c r="C18" s="22">
        <v>195228</v>
      </c>
      <c r="D18" s="22">
        <v>28515</v>
      </c>
      <c r="E18" s="23">
        <v>67419</v>
      </c>
      <c r="F18" s="44">
        <f t="shared" si="1"/>
        <v>-127809</v>
      </c>
      <c r="G18" s="44">
        <f t="shared" si="2"/>
        <v>-127809</v>
      </c>
      <c r="H18" s="43">
        <f t="shared" si="3"/>
        <v>-0.65466531440162279</v>
      </c>
      <c r="I18" s="47">
        <f t="shared" si="4"/>
        <v>-0.65466531440162279</v>
      </c>
    </row>
    <row r="19" spans="2:9" x14ac:dyDescent="0.25">
      <c r="B19" s="33" t="s">
        <v>14</v>
      </c>
      <c r="C19" s="22">
        <v>3060</v>
      </c>
      <c r="D19" s="22">
        <v>1063</v>
      </c>
      <c r="E19" s="23">
        <v>2109</v>
      </c>
      <c r="F19" s="44">
        <f t="shared" si="1"/>
        <v>-951</v>
      </c>
      <c r="G19" s="44">
        <f t="shared" si="2"/>
        <v>-951</v>
      </c>
      <c r="H19" s="43">
        <f t="shared" si="3"/>
        <v>-0.3107843137254902</v>
      </c>
      <c r="I19" s="47">
        <f t="shared" si="4"/>
        <v>-0.3107843137254902</v>
      </c>
    </row>
    <row r="20" spans="2:9" x14ac:dyDescent="0.25">
      <c r="B20" s="33" t="s">
        <v>11</v>
      </c>
      <c r="C20" s="22">
        <v>6425</v>
      </c>
      <c r="D20" s="22">
        <v>5967</v>
      </c>
      <c r="E20" s="23">
        <v>6281</v>
      </c>
      <c r="F20" s="44">
        <f t="shared" si="1"/>
        <v>-144</v>
      </c>
      <c r="G20" s="44">
        <f t="shared" si="2"/>
        <v>-144</v>
      </c>
      <c r="H20" s="43">
        <f t="shared" si="3"/>
        <v>-2.2412451361867758E-2</v>
      </c>
      <c r="I20" s="47">
        <f t="shared" si="4"/>
        <v>-2.2412451361867758E-2</v>
      </c>
    </row>
    <row r="21" spans="2:9" x14ac:dyDescent="0.25">
      <c r="B21" s="33" t="s">
        <v>13</v>
      </c>
      <c r="C21" s="22">
        <v>11303</v>
      </c>
      <c r="D21" s="22">
        <v>800</v>
      </c>
      <c r="E21" s="23">
        <v>520</v>
      </c>
      <c r="F21" s="44">
        <f t="shared" si="1"/>
        <v>-10783</v>
      </c>
      <c r="G21" s="44">
        <f t="shared" si="2"/>
        <v>-10783</v>
      </c>
      <c r="H21" s="43">
        <f t="shared" si="3"/>
        <v>-0.95399451473060248</v>
      </c>
      <c r="I21" s="47">
        <f t="shared" si="4"/>
        <v>-0.95399451473060248</v>
      </c>
    </row>
    <row r="22" spans="2:9" x14ac:dyDescent="0.25">
      <c r="B22" s="33" t="s">
        <v>31</v>
      </c>
      <c r="C22" s="22">
        <v>0</v>
      </c>
      <c r="D22" s="22">
        <v>0</v>
      </c>
      <c r="E22" s="23">
        <v>2498</v>
      </c>
      <c r="F22" s="44">
        <f t="shared" si="1"/>
        <v>2498</v>
      </c>
      <c r="G22" s="44">
        <f t="shared" si="2"/>
        <v>2498</v>
      </c>
      <c r="H22" s="43"/>
      <c r="I22" s="47"/>
    </row>
    <row r="23" spans="2:9" x14ac:dyDescent="0.25">
      <c r="B23" s="33" t="s">
        <v>26</v>
      </c>
      <c r="C23" s="22">
        <v>189894</v>
      </c>
      <c r="D23" s="22">
        <v>21489</v>
      </c>
      <c r="E23" s="23">
        <v>116420</v>
      </c>
      <c r="F23" s="44">
        <f t="shared" si="1"/>
        <v>-73474</v>
      </c>
      <c r="G23" s="44">
        <f t="shared" si="2"/>
        <v>-73474</v>
      </c>
      <c r="H23" s="43">
        <f t="shared" si="3"/>
        <v>-0.38692112441677984</v>
      </c>
      <c r="I23" s="47">
        <f t="shared" si="4"/>
        <v>-0.38692112441677984</v>
      </c>
    </row>
    <row r="24" spans="2:9" x14ac:dyDescent="0.25">
      <c r="B24" s="33" t="s">
        <v>29</v>
      </c>
      <c r="C24" s="22">
        <v>2943</v>
      </c>
      <c r="D24" s="22">
        <v>0</v>
      </c>
      <c r="E24" s="23">
        <v>0</v>
      </c>
      <c r="F24" s="44">
        <f t="shared" si="1"/>
        <v>-2943</v>
      </c>
      <c r="G24" s="44">
        <f t="shared" si="2"/>
        <v>-2943</v>
      </c>
      <c r="H24" s="43">
        <f t="shared" si="3"/>
        <v>-1</v>
      </c>
      <c r="I24" s="47">
        <f t="shared" si="4"/>
        <v>-1</v>
      </c>
    </row>
    <row r="25" spans="2:9" x14ac:dyDescent="0.25">
      <c r="B25" s="33" t="s">
        <v>32</v>
      </c>
      <c r="C25" s="22">
        <v>0</v>
      </c>
      <c r="D25" s="22">
        <v>0</v>
      </c>
      <c r="E25" s="23">
        <v>9426</v>
      </c>
      <c r="F25" s="45">
        <f t="shared" si="1"/>
        <v>9426</v>
      </c>
      <c r="G25" s="45">
        <f t="shared" si="2"/>
        <v>9426</v>
      </c>
      <c r="H25" s="43"/>
      <c r="I25" s="47"/>
    </row>
    <row r="26" spans="2:9" x14ac:dyDescent="0.25">
      <c r="B26" s="33" t="s">
        <v>33</v>
      </c>
      <c r="C26" s="22">
        <v>0</v>
      </c>
      <c r="D26" s="22">
        <v>0</v>
      </c>
      <c r="E26" s="23">
        <v>46</v>
      </c>
      <c r="F26" s="45">
        <f t="shared" si="1"/>
        <v>46</v>
      </c>
      <c r="G26" s="45">
        <f t="shared" si="2"/>
        <v>46</v>
      </c>
      <c r="H26" s="43"/>
      <c r="I26" s="47"/>
    </row>
    <row r="27" spans="2:9" x14ac:dyDescent="0.25">
      <c r="B27" s="33" t="s">
        <v>34</v>
      </c>
      <c r="C27" s="22">
        <v>22</v>
      </c>
      <c r="D27" s="22">
        <v>94</v>
      </c>
      <c r="E27" s="23">
        <v>157</v>
      </c>
      <c r="F27" s="45">
        <f t="shared" si="1"/>
        <v>135</v>
      </c>
      <c r="G27" s="45">
        <f t="shared" si="2"/>
        <v>135</v>
      </c>
      <c r="H27" s="43">
        <f t="shared" si="3"/>
        <v>6.1363636363636367</v>
      </c>
      <c r="I27" s="47">
        <f t="shared" si="4"/>
        <v>6.1363636363636367</v>
      </c>
    </row>
    <row r="28" spans="2:9" s="29" customFormat="1" ht="15.75" thickBot="1" x14ac:dyDescent="0.3">
      <c r="B28" s="34" t="s">
        <v>30</v>
      </c>
      <c r="C28" s="37">
        <v>22130</v>
      </c>
      <c r="D28" s="37">
        <v>4914</v>
      </c>
      <c r="E28" s="35">
        <v>17260</v>
      </c>
      <c r="F28" s="48">
        <f t="shared" si="1"/>
        <v>-4870</v>
      </c>
      <c r="G28" s="48">
        <f t="shared" si="2"/>
        <v>-4870</v>
      </c>
      <c r="H28" s="49">
        <f t="shared" si="3"/>
        <v>-0.22006326253953912</v>
      </c>
      <c r="I28" s="50">
        <f t="shared" si="4"/>
        <v>-0.22006326253953912</v>
      </c>
    </row>
    <row r="29" spans="2:9" x14ac:dyDescent="0.25">
      <c r="B29" s="18"/>
    </row>
    <row r="31" spans="2:9" x14ac:dyDescent="0.25">
      <c r="B31" s="4" t="s">
        <v>15</v>
      </c>
    </row>
  </sheetData>
  <sortState ref="B4:G22">
    <sortCondition descending="1" ref="D5"/>
  </sortState>
  <mergeCells count="1"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B2" sqref="B2:H2"/>
    </sheetView>
  </sheetViews>
  <sheetFormatPr defaultRowHeight="15" x14ac:dyDescent="0.25"/>
  <cols>
    <col min="2" max="2" width="45.7109375" style="13" customWidth="1"/>
    <col min="3" max="3" width="17.7109375" style="13" customWidth="1"/>
    <col min="4" max="4" width="16.7109375" style="13" customWidth="1"/>
    <col min="5" max="5" width="16.5703125" style="13" customWidth="1"/>
    <col min="6" max="6" width="14.85546875" style="13" customWidth="1"/>
    <col min="7" max="8" width="13.42578125" customWidth="1"/>
  </cols>
  <sheetData>
    <row r="2" spans="2:8" ht="24" customHeight="1" x14ac:dyDescent="0.25">
      <c r="B2" s="83" t="s">
        <v>25</v>
      </c>
      <c r="C2" s="84"/>
      <c r="D2" s="84"/>
      <c r="E2" s="84"/>
      <c r="F2" s="84"/>
      <c r="G2" s="84"/>
      <c r="H2" s="84"/>
    </row>
    <row r="3" spans="2:8" x14ac:dyDescent="0.25">
      <c r="B3" s="7" t="s">
        <v>16</v>
      </c>
      <c r="C3" s="77">
        <v>2019</v>
      </c>
      <c r="D3" s="78"/>
      <c r="E3" s="77">
        <v>2020</v>
      </c>
      <c r="F3" s="78"/>
      <c r="G3" s="77">
        <v>2021</v>
      </c>
      <c r="H3" s="78"/>
    </row>
    <row r="4" spans="2:8" x14ac:dyDescent="0.25">
      <c r="B4" s="10"/>
      <c r="C4" s="11" t="s">
        <v>21</v>
      </c>
      <c r="D4" s="11" t="s">
        <v>22</v>
      </c>
      <c r="E4" s="11" t="s">
        <v>21</v>
      </c>
      <c r="F4" s="11" t="s">
        <v>22</v>
      </c>
      <c r="G4" s="11" t="s">
        <v>21</v>
      </c>
      <c r="H4" s="11" t="s">
        <v>22</v>
      </c>
    </row>
    <row r="5" spans="2:8" ht="17.25" customHeight="1" x14ac:dyDescent="0.25">
      <c r="B5" s="12" t="s">
        <v>17</v>
      </c>
      <c r="C5" s="9">
        <f>SUM(C6:C29)</f>
        <v>587022</v>
      </c>
      <c r="D5" s="9">
        <f t="shared" ref="D5:H5" si="0">SUM(D6:D29)</f>
        <v>611989</v>
      </c>
      <c r="E5" s="9">
        <f t="shared" si="0"/>
        <v>213836</v>
      </c>
      <c r="F5" s="9">
        <f t="shared" si="0"/>
        <v>26432</v>
      </c>
      <c r="G5" s="9">
        <f t="shared" si="0"/>
        <v>278084</v>
      </c>
      <c r="H5" s="9">
        <f t="shared" si="0"/>
        <v>311014</v>
      </c>
    </row>
    <row r="6" spans="2:8" x14ac:dyDescent="0.25">
      <c r="B6" s="15" t="s">
        <v>2</v>
      </c>
      <c r="C6" s="23">
        <v>36305</v>
      </c>
      <c r="D6" s="23">
        <v>1453</v>
      </c>
      <c r="E6" s="23">
        <v>16896</v>
      </c>
      <c r="F6" s="23">
        <v>214</v>
      </c>
      <c r="G6" s="23">
        <v>21318</v>
      </c>
      <c r="H6" s="23">
        <v>435</v>
      </c>
    </row>
    <row r="7" spans="2:8" x14ac:dyDescent="0.25">
      <c r="B7" s="15" t="s">
        <v>7</v>
      </c>
      <c r="C7" s="23">
        <v>41050</v>
      </c>
      <c r="D7" s="23">
        <v>23307</v>
      </c>
      <c r="E7" s="23">
        <v>11023</v>
      </c>
      <c r="F7" s="23">
        <v>1089</v>
      </c>
      <c r="G7" s="23">
        <v>14220</v>
      </c>
      <c r="H7" s="23">
        <v>3918</v>
      </c>
    </row>
    <row r="8" spans="2:8" x14ac:dyDescent="0.25">
      <c r="B8" s="15" t="s">
        <v>0</v>
      </c>
      <c r="C8" s="23">
        <v>5953</v>
      </c>
      <c r="D8" s="23">
        <v>4558</v>
      </c>
      <c r="E8" s="23">
        <v>1574</v>
      </c>
      <c r="F8" s="23">
        <v>278</v>
      </c>
      <c r="G8" s="23">
        <v>2934</v>
      </c>
      <c r="H8" s="23">
        <v>1119</v>
      </c>
    </row>
    <row r="9" spans="2:8" x14ac:dyDescent="0.25">
      <c r="B9" s="15" t="s">
        <v>5</v>
      </c>
      <c r="C9" s="23">
        <v>89104</v>
      </c>
      <c r="D9" s="23">
        <v>13000</v>
      </c>
      <c r="E9" s="23">
        <v>59955</v>
      </c>
      <c r="F9" s="23">
        <v>1935</v>
      </c>
      <c r="G9" s="23">
        <v>44520</v>
      </c>
      <c r="H9" s="23">
        <v>1110</v>
      </c>
    </row>
    <row r="10" spans="2:8" x14ac:dyDescent="0.25">
      <c r="B10" s="15" t="s">
        <v>1</v>
      </c>
      <c r="C10" s="23">
        <v>5721</v>
      </c>
      <c r="D10" s="23">
        <v>10706</v>
      </c>
      <c r="E10" s="23">
        <v>6698</v>
      </c>
      <c r="F10" s="23">
        <v>357</v>
      </c>
      <c r="G10" s="23">
        <v>6940</v>
      </c>
      <c r="H10" s="23">
        <v>5257</v>
      </c>
    </row>
    <row r="11" spans="2:8" x14ac:dyDescent="0.25">
      <c r="B11" s="15" t="s">
        <v>12</v>
      </c>
      <c r="C11" s="23">
        <v>4905</v>
      </c>
      <c r="D11" s="23">
        <v>2100</v>
      </c>
      <c r="E11" s="23">
        <v>1172</v>
      </c>
      <c r="F11" s="23">
        <v>42</v>
      </c>
      <c r="G11" s="23">
        <v>1483</v>
      </c>
      <c r="H11" s="23">
        <v>384</v>
      </c>
    </row>
    <row r="12" spans="2:8" s="1" customFormat="1" x14ac:dyDescent="0.25">
      <c r="B12" s="17" t="s">
        <v>3</v>
      </c>
      <c r="C12" s="23">
        <v>22744</v>
      </c>
      <c r="D12" s="23">
        <v>4556</v>
      </c>
      <c r="E12" s="23">
        <v>7745</v>
      </c>
      <c r="F12" s="23">
        <v>375</v>
      </c>
      <c r="G12" s="23">
        <v>8906</v>
      </c>
      <c r="H12" s="23">
        <v>1488</v>
      </c>
    </row>
    <row r="13" spans="2:8" x14ac:dyDescent="0.25">
      <c r="B13" s="15" t="s">
        <v>28</v>
      </c>
      <c r="C13" s="23">
        <v>44648</v>
      </c>
      <c r="D13" s="23">
        <v>15113</v>
      </c>
      <c r="E13" s="23">
        <v>5567</v>
      </c>
      <c r="F13" s="23">
        <v>512</v>
      </c>
      <c r="G13" s="23">
        <v>6345</v>
      </c>
      <c r="H13" s="23">
        <v>1310</v>
      </c>
    </row>
    <row r="14" spans="2:8" x14ac:dyDescent="0.25">
      <c r="B14" s="15" t="s">
        <v>4</v>
      </c>
      <c r="C14" s="23">
        <v>21493</v>
      </c>
      <c r="D14" s="23">
        <v>55771</v>
      </c>
      <c r="E14" s="23">
        <v>13210</v>
      </c>
      <c r="F14" s="23">
        <v>2214</v>
      </c>
      <c r="G14" s="23">
        <v>15348</v>
      </c>
      <c r="H14" s="23">
        <v>35780</v>
      </c>
    </row>
    <row r="15" spans="2:8" x14ac:dyDescent="0.25">
      <c r="B15" s="15" t="s">
        <v>6</v>
      </c>
      <c r="C15" s="23">
        <v>28079</v>
      </c>
      <c r="D15" s="23">
        <v>64793</v>
      </c>
      <c r="E15" s="23">
        <v>8327</v>
      </c>
      <c r="F15" s="23">
        <v>2282</v>
      </c>
      <c r="G15" s="23">
        <v>12301</v>
      </c>
      <c r="H15" s="23">
        <v>38746</v>
      </c>
    </row>
    <row r="16" spans="2:8" x14ac:dyDescent="0.25">
      <c r="B16" s="15" t="s">
        <v>9</v>
      </c>
      <c r="C16" s="23">
        <v>41418</v>
      </c>
      <c r="D16" s="23">
        <v>142846</v>
      </c>
      <c r="E16" s="23">
        <v>12255</v>
      </c>
      <c r="F16" s="23">
        <v>7090</v>
      </c>
      <c r="G16" s="23">
        <v>21702</v>
      </c>
      <c r="H16" s="23">
        <v>82410</v>
      </c>
    </row>
    <row r="17" spans="2:8" x14ac:dyDescent="0.25">
      <c r="B17" s="15" t="s">
        <v>8</v>
      </c>
      <c r="C17" s="23">
        <v>36213</v>
      </c>
      <c r="D17" s="23">
        <v>37985</v>
      </c>
      <c r="E17" s="23">
        <v>11943</v>
      </c>
      <c r="F17" s="23">
        <v>1862</v>
      </c>
      <c r="G17" s="23">
        <v>21861</v>
      </c>
      <c r="H17" s="23">
        <v>14219</v>
      </c>
    </row>
    <row r="18" spans="2:8" x14ac:dyDescent="0.25">
      <c r="B18" s="15" t="s">
        <v>10</v>
      </c>
      <c r="C18" s="23">
        <v>11161</v>
      </c>
      <c r="D18" s="23">
        <v>3024</v>
      </c>
      <c r="E18" s="23">
        <v>2551</v>
      </c>
      <c r="F18" s="23">
        <v>260</v>
      </c>
      <c r="G18" s="23">
        <v>2615</v>
      </c>
      <c r="H18" s="23">
        <v>293</v>
      </c>
    </row>
    <row r="19" spans="2:8" x14ac:dyDescent="0.25">
      <c r="B19" s="15" t="s">
        <v>27</v>
      </c>
      <c r="C19" s="23">
        <v>115338</v>
      </c>
      <c r="D19" s="23">
        <v>79890</v>
      </c>
      <c r="E19" s="23">
        <v>25125</v>
      </c>
      <c r="F19" s="23">
        <v>3390</v>
      </c>
      <c r="G19" s="23">
        <v>39037</v>
      </c>
      <c r="H19" s="23">
        <v>28382</v>
      </c>
    </row>
    <row r="20" spans="2:8" x14ac:dyDescent="0.25">
      <c r="B20" s="15" t="s">
        <v>14</v>
      </c>
      <c r="C20" s="23">
        <v>1483</v>
      </c>
      <c r="D20" s="23">
        <v>1577</v>
      </c>
      <c r="E20" s="23">
        <v>729</v>
      </c>
      <c r="F20" s="23">
        <v>334</v>
      </c>
      <c r="G20" s="23">
        <v>1322</v>
      </c>
      <c r="H20" s="23">
        <v>787</v>
      </c>
    </row>
    <row r="21" spans="2:8" x14ac:dyDescent="0.25">
      <c r="B21" s="15" t="s">
        <v>11</v>
      </c>
      <c r="C21" s="23">
        <v>3635</v>
      </c>
      <c r="D21" s="23">
        <v>2790</v>
      </c>
      <c r="E21" s="23">
        <v>5935</v>
      </c>
      <c r="F21" s="23">
        <v>32</v>
      </c>
      <c r="G21" s="23">
        <v>5646</v>
      </c>
      <c r="H21" s="23">
        <v>635</v>
      </c>
    </row>
    <row r="22" spans="2:8" x14ac:dyDescent="0.25">
      <c r="B22" s="15" t="s">
        <v>13</v>
      </c>
      <c r="C22" s="23">
        <v>4932</v>
      </c>
      <c r="D22" s="23">
        <v>6371</v>
      </c>
      <c r="E22" s="23">
        <v>640</v>
      </c>
      <c r="F22" s="23">
        <v>160</v>
      </c>
      <c r="G22" s="23">
        <v>312</v>
      </c>
      <c r="H22" s="23">
        <v>208</v>
      </c>
    </row>
    <row r="23" spans="2:8" x14ac:dyDescent="0.25">
      <c r="B23" s="15" t="s">
        <v>31</v>
      </c>
      <c r="C23" s="23">
        <v>0</v>
      </c>
      <c r="D23" s="23">
        <v>0</v>
      </c>
      <c r="E23" s="23">
        <v>0</v>
      </c>
      <c r="F23" s="23">
        <v>0</v>
      </c>
      <c r="G23" s="23">
        <v>1665</v>
      </c>
      <c r="H23" s="23">
        <v>833</v>
      </c>
    </row>
    <row r="24" spans="2:8" x14ac:dyDescent="0.25">
      <c r="B24" s="15" t="s">
        <v>26</v>
      </c>
      <c r="C24" s="23">
        <v>61863</v>
      </c>
      <c r="D24" s="23">
        <v>128031</v>
      </c>
      <c r="E24" s="23">
        <v>18088</v>
      </c>
      <c r="F24" s="23">
        <v>3401</v>
      </c>
      <c r="G24" s="23">
        <v>34984</v>
      </c>
      <c r="H24" s="23">
        <v>81436</v>
      </c>
    </row>
    <row r="25" spans="2:8" x14ac:dyDescent="0.25">
      <c r="B25" s="15" t="s">
        <v>29</v>
      </c>
      <c r="C25" s="23">
        <v>2192</v>
      </c>
      <c r="D25" s="23">
        <v>751</v>
      </c>
      <c r="E25" s="23">
        <v>0</v>
      </c>
      <c r="F25" s="23">
        <v>0</v>
      </c>
      <c r="G25" s="23">
        <v>0</v>
      </c>
      <c r="H25" s="23">
        <v>0</v>
      </c>
    </row>
    <row r="26" spans="2:8" x14ac:dyDescent="0.25">
      <c r="B26" s="15" t="s">
        <v>32</v>
      </c>
      <c r="C26" s="23">
        <v>0</v>
      </c>
      <c r="D26" s="23">
        <v>0</v>
      </c>
      <c r="E26" s="23">
        <v>0</v>
      </c>
      <c r="F26" s="23">
        <v>0</v>
      </c>
      <c r="G26" s="23">
        <v>7588</v>
      </c>
      <c r="H26" s="23">
        <v>1838</v>
      </c>
    </row>
    <row r="27" spans="2:8" x14ac:dyDescent="0.25">
      <c r="B27" s="15" t="s">
        <v>33</v>
      </c>
      <c r="C27" s="23">
        <v>0</v>
      </c>
      <c r="D27" s="23">
        <v>0</v>
      </c>
      <c r="E27" s="23">
        <v>0</v>
      </c>
      <c r="F27" s="23">
        <v>0</v>
      </c>
      <c r="G27" s="23">
        <v>46</v>
      </c>
      <c r="H27" s="23">
        <v>0</v>
      </c>
    </row>
    <row r="28" spans="2:8" x14ac:dyDescent="0.25">
      <c r="B28" s="15" t="s">
        <v>34</v>
      </c>
      <c r="C28" s="23">
        <v>22</v>
      </c>
      <c r="D28" s="23">
        <v>0</v>
      </c>
      <c r="E28" s="23">
        <v>94</v>
      </c>
      <c r="F28" s="23">
        <v>0</v>
      </c>
      <c r="G28" s="23">
        <v>157</v>
      </c>
      <c r="H28" s="23">
        <v>0</v>
      </c>
    </row>
    <row r="29" spans="2:8" s="29" customFormat="1" x14ac:dyDescent="0.2">
      <c r="B29" s="15" t="s">
        <v>30</v>
      </c>
      <c r="C29" s="23">
        <v>8763</v>
      </c>
      <c r="D29" s="23">
        <v>13367</v>
      </c>
      <c r="E29" s="23">
        <v>4309</v>
      </c>
      <c r="F29" s="23">
        <v>605</v>
      </c>
      <c r="G29" s="23">
        <v>6834</v>
      </c>
      <c r="H29" s="23">
        <v>10426</v>
      </c>
    </row>
    <row r="31" spans="2:8" x14ac:dyDescent="0.25">
      <c r="B31" s="76" t="s">
        <v>15</v>
      </c>
      <c r="C31" s="76"/>
      <c r="D31" s="76"/>
      <c r="E31" s="76"/>
      <c r="F31" s="76"/>
    </row>
  </sheetData>
  <sortState ref="B2:F23">
    <sortCondition ref="B31"/>
  </sortState>
  <mergeCells count="5">
    <mergeCell ref="B31:F31"/>
    <mergeCell ref="C3:D3"/>
    <mergeCell ref="E3:F3"/>
    <mergeCell ref="B2:H2"/>
    <mergeCell ref="G3:H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Protected areas </vt:lpstr>
      <vt:lpstr>Nationality</vt:lpstr>
      <vt:lpstr>2019-2021</vt:lpstr>
      <vt:lpstr>2019-2021 (Nationality) </vt:lpstr>
      <vt:lpstr>Nationality!OLE_LINK1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2022-12-13T10:32:39Z</dcterms:modified>
</cp:coreProperties>
</file>