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2 October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M235" i="17" l="1"/>
  <c r="L235" i="17"/>
  <c r="K235" i="17"/>
  <c r="J235" i="17"/>
  <c r="I235" i="17"/>
  <c r="H235" i="17"/>
  <c r="M234" i="17"/>
  <c r="L234" i="17"/>
  <c r="K234" i="17"/>
  <c r="J234" i="17"/>
  <c r="I234" i="17"/>
  <c r="H234" i="17"/>
  <c r="M233" i="17"/>
  <c r="L233" i="17"/>
  <c r="K233" i="17"/>
  <c r="J233" i="17"/>
  <c r="I233" i="17"/>
  <c r="H233" i="17"/>
  <c r="M232" i="17"/>
  <c r="L232" i="17"/>
  <c r="K232" i="17"/>
  <c r="J232" i="17"/>
  <c r="I232" i="17"/>
  <c r="H232" i="17"/>
  <c r="M227" i="17"/>
  <c r="J227" i="17"/>
  <c r="I227" i="17"/>
  <c r="H227" i="17"/>
  <c r="M228" i="17"/>
  <c r="K228" i="17"/>
  <c r="J228" i="17"/>
  <c r="I228" i="17"/>
  <c r="H228" i="17"/>
  <c r="J231" i="17"/>
  <c r="I231" i="17"/>
  <c r="H231" i="17"/>
  <c r="M229" i="17"/>
  <c r="K229" i="17"/>
  <c r="J229" i="17"/>
  <c r="I229" i="17"/>
  <c r="H229" i="17"/>
  <c r="M226" i="17"/>
  <c r="K226" i="17"/>
  <c r="J226" i="17"/>
  <c r="I226" i="17"/>
  <c r="H226" i="17"/>
  <c r="J230" i="17"/>
  <c r="I230" i="17"/>
  <c r="H230" i="17"/>
  <c r="J225" i="17"/>
  <c r="I225" i="17"/>
  <c r="H225" i="17"/>
  <c r="M224" i="17"/>
  <c r="K224" i="17"/>
  <c r="J224" i="17"/>
  <c r="I224" i="17"/>
  <c r="H224" i="17"/>
  <c r="M223" i="17"/>
  <c r="K223" i="17"/>
  <c r="J223" i="17"/>
  <c r="I223" i="17"/>
  <c r="H223" i="17"/>
  <c r="M222" i="17"/>
  <c r="K222" i="17"/>
  <c r="J222" i="17"/>
  <c r="I222" i="17"/>
  <c r="H222" i="17"/>
  <c r="M221" i="17"/>
  <c r="K221" i="17"/>
  <c r="J221" i="17"/>
  <c r="I221" i="17"/>
  <c r="H221" i="17"/>
  <c r="M220" i="17"/>
  <c r="K220" i="17"/>
  <c r="J220" i="17"/>
  <c r="I220" i="17"/>
  <c r="H220" i="17"/>
  <c r="M219" i="17"/>
  <c r="K219" i="17"/>
  <c r="J219" i="17"/>
  <c r="I219" i="17"/>
  <c r="H219" i="17"/>
  <c r="K218" i="17"/>
  <c r="J218" i="17"/>
  <c r="I218" i="17"/>
  <c r="H218" i="17"/>
  <c r="M217" i="17"/>
  <c r="L217" i="17"/>
  <c r="K217" i="17"/>
  <c r="J217" i="17"/>
  <c r="I217" i="17"/>
  <c r="H217" i="17"/>
  <c r="M216" i="17"/>
  <c r="J216" i="17"/>
  <c r="I216" i="17"/>
  <c r="H216" i="17"/>
  <c r="J215" i="17"/>
  <c r="I215" i="17"/>
  <c r="H215" i="17"/>
  <c r="K214" i="17"/>
  <c r="J214" i="17"/>
  <c r="I214" i="17"/>
  <c r="H214" i="17"/>
  <c r="M213" i="17"/>
  <c r="L213" i="17"/>
  <c r="K213" i="17"/>
  <c r="J213" i="17"/>
  <c r="I213" i="17"/>
  <c r="H213" i="17"/>
  <c r="J212" i="17"/>
  <c r="I212" i="17"/>
  <c r="H212" i="17"/>
  <c r="J211" i="17"/>
  <c r="I211" i="17"/>
  <c r="H211" i="17"/>
  <c r="K210" i="17"/>
  <c r="J210" i="17"/>
  <c r="I210" i="17"/>
  <c r="H210" i="17"/>
  <c r="M209" i="17"/>
  <c r="K209" i="17"/>
  <c r="J209" i="17"/>
  <c r="I209" i="17"/>
  <c r="H209" i="17"/>
  <c r="M208" i="17"/>
  <c r="K208" i="17"/>
  <c r="J208" i="17"/>
  <c r="I208" i="17"/>
  <c r="H208" i="17"/>
  <c r="M206" i="17"/>
  <c r="K206" i="17"/>
  <c r="J206" i="17"/>
  <c r="I206" i="17"/>
  <c r="H206" i="17"/>
  <c r="M207" i="17"/>
  <c r="K207" i="17"/>
  <c r="J207" i="17"/>
  <c r="I207" i="17"/>
  <c r="H207" i="17"/>
  <c r="M205" i="17"/>
  <c r="K205" i="17"/>
  <c r="J205" i="17"/>
  <c r="I205" i="17"/>
  <c r="H205" i="17"/>
  <c r="J200" i="17"/>
  <c r="I200" i="17"/>
  <c r="H200" i="17"/>
  <c r="M199" i="17"/>
  <c r="J199" i="17"/>
  <c r="I199" i="17"/>
  <c r="H199" i="17"/>
  <c r="M204" i="17"/>
  <c r="J204" i="17"/>
  <c r="I204" i="17"/>
  <c r="H204" i="17"/>
  <c r="K203" i="17"/>
  <c r="J203" i="17"/>
  <c r="I203" i="17"/>
  <c r="H203" i="17"/>
  <c r="M202" i="17"/>
  <c r="K202" i="17"/>
  <c r="J202" i="17"/>
  <c r="I202" i="17"/>
  <c r="H202" i="17"/>
  <c r="M201" i="17"/>
  <c r="J201" i="17"/>
  <c r="I201" i="17"/>
  <c r="H201" i="17"/>
  <c r="K198" i="17"/>
  <c r="J198" i="17"/>
  <c r="I198" i="17"/>
  <c r="H198" i="17"/>
  <c r="M197" i="17"/>
  <c r="K197" i="17"/>
  <c r="J197" i="17"/>
  <c r="I197" i="17"/>
  <c r="H197" i="17"/>
  <c r="M196" i="17"/>
  <c r="K196" i="17"/>
  <c r="J196" i="17"/>
  <c r="I196" i="17"/>
  <c r="H196" i="17"/>
  <c r="M179" i="17"/>
  <c r="K179" i="17"/>
  <c r="J179" i="17"/>
  <c r="I179" i="17"/>
  <c r="H179" i="17"/>
  <c r="M193" i="17"/>
  <c r="K193" i="17"/>
  <c r="J193" i="17"/>
  <c r="I193" i="17"/>
  <c r="H193" i="17"/>
  <c r="M192" i="17"/>
  <c r="K192" i="17"/>
  <c r="J192" i="17"/>
  <c r="I192" i="17"/>
  <c r="H192" i="17"/>
  <c r="M191" i="17"/>
  <c r="K191" i="17"/>
  <c r="J191" i="17"/>
  <c r="I191" i="17"/>
  <c r="H191" i="17"/>
  <c r="M190" i="17"/>
  <c r="J190" i="17"/>
  <c r="I190" i="17"/>
  <c r="H190" i="17"/>
  <c r="M189" i="17"/>
  <c r="K189" i="17"/>
  <c r="J189" i="17"/>
  <c r="I189" i="17"/>
  <c r="H189" i="17"/>
  <c r="J188" i="17"/>
  <c r="I188" i="17"/>
  <c r="H188" i="17"/>
  <c r="M187" i="17"/>
  <c r="K187" i="17"/>
  <c r="J187" i="17"/>
  <c r="I187" i="17"/>
  <c r="H187" i="17"/>
  <c r="K184" i="17"/>
  <c r="J184" i="17"/>
  <c r="I184" i="17"/>
  <c r="H184" i="17"/>
  <c r="J186" i="17"/>
  <c r="I186" i="17"/>
  <c r="H186" i="17"/>
  <c r="M185" i="17"/>
  <c r="L185" i="17"/>
  <c r="K185" i="17"/>
  <c r="J185" i="17"/>
  <c r="I185" i="17"/>
  <c r="H185" i="17"/>
  <c r="M183" i="17"/>
  <c r="K183" i="17"/>
  <c r="J183" i="17"/>
  <c r="I183" i="17"/>
  <c r="H183" i="17"/>
  <c r="M178" i="17"/>
  <c r="K178" i="17"/>
  <c r="J178" i="17"/>
  <c r="I178" i="17"/>
  <c r="H178" i="17"/>
  <c r="M182" i="17"/>
  <c r="K182" i="17"/>
  <c r="J182" i="17"/>
  <c r="I182" i="17"/>
  <c r="H182" i="17"/>
  <c r="M195" i="17"/>
  <c r="K195" i="17"/>
  <c r="J195" i="17"/>
  <c r="I195" i="17"/>
  <c r="H195" i="17"/>
  <c r="M194" i="17"/>
  <c r="K194" i="17"/>
  <c r="J194" i="17"/>
  <c r="I194" i="17"/>
  <c r="H194" i="17"/>
  <c r="M180" i="17"/>
  <c r="K180" i="17"/>
  <c r="J180" i="17"/>
  <c r="I180" i="17"/>
  <c r="H180" i="17"/>
  <c r="M181" i="17"/>
  <c r="K181" i="17"/>
  <c r="J181" i="17"/>
  <c r="I181" i="17"/>
  <c r="H181" i="17"/>
  <c r="M177" i="17"/>
  <c r="K177" i="17"/>
  <c r="J177" i="17"/>
  <c r="I177" i="17"/>
  <c r="H177" i="17"/>
  <c r="M176" i="17"/>
  <c r="L176" i="17"/>
  <c r="K176" i="17"/>
  <c r="J176" i="17"/>
  <c r="I176" i="17"/>
  <c r="H176" i="17"/>
  <c r="M175" i="17"/>
  <c r="L175" i="17"/>
  <c r="K175" i="17"/>
  <c r="J175" i="17"/>
  <c r="I175" i="17"/>
  <c r="H175" i="17"/>
  <c r="M165" i="17"/>
  <c r="K165" i="17"/>
  <c r="J165" i="17"/>
  <c r="I165" i="17"/>
  <c r="H165" i="17"/>
  <c r="M172" i="17"/>
  <c r="K172" i="17"/>
  <c r="J172" i="17"/>
  <c r="I172" i="17"/>
  <c r="H172" i="17"/>
  <c r="M171" i="17"/>
  <c r="L171" i="17"/>
  <c r="K171" i="17"/>
  <c r="J171" i="17"/>
  <c r="I171" i="17"/>
  <c r="H171" i="17"/>
  <c r="M169" i="17"/>
  <c r="K169" i="17"/>
  <c r="J169" i="17"/>
  <c r="I169" i="17"/>
  <c r="H169" i="17"/>
  <c r="M168" i="17"/>
  <c r="K168" i="17"/>
  <c r="J168" i="17"/>
  <c r="I168" i="17"/>
  <c r="H168" i="17"/>
  <c r="M167" i="17"/>
  <c r="K167" i="17"/>
  <c r="J167" i="17"/>
  <c r="I167" i="17"/>
  <c r="H167" i="17"/>
  <c r="M166" i="17"/>
  <c r="L166" i="17"/>
  <c r="K166" i="17"/>
  <c r="J166" i="17"/>
  <c r="I166" i="17"/>
  <c r="H166" i="17"/>
  <c r="M170" i="17"/>
  <c r="K170" i="17"/>
  <c r="J170" i="17"/>
  <c r="I170" i="17"/>
  <c r="H170" i="17"/>
  <c r="M164" i="17"/>
  <c r="L164" i="17"/>
  <c r="K164" i="17"/>
  <c r="J164" i="17"/>
  <c r="I164" i="17"/>
  <c r="H164" i="17"/>
  <c r="M174" i="17"/>
  <c r="K174" i="17"/>
  <c r="J174" i="17"/>
  <c r="I174" i="17"/>
  <c r="H174" i="17"/>
  <c r="M163" i="17"/>
  <c r="K163" i="17"/>
  <c r="J163" i="17"/>
  <c r="I163" i="17"/>
  <c r="H163" i="17"/>
  <c r="M162" i="17"/>
  <c r="L162" i="17"/>
  <c r="K162" i="17"/>
  <c r="J162" i="17"/>
  <c r="I162" i="17"/>
  <c r="H162" i="17"/>
  <c r="M161" i="17"/>
  <c r="K161" i="17"/>
  <c r="J161" i="17"/>
  <c r="I161" i="17"/>
  <c r="H161" i="17"/>
  <c r="M173" i="17"/>
  <c r="L173" i="17"/>
  <c r="K173" i="17"/>
  <c r="J173" i="17"/>
  <c r="I173" i="17"/>
  <c r="H173" i="17"/>
  <c r="M160" i="17"/>
  <c r="L160" i="17"/>
  <c r="K160" i="17"/>
  <c r="J160" i="17"/>
  <c r="I160" i="17"/>
  <c r="H160" i="17"/>
  <c r="M156" i="17"/>
  <c r="L156" i="17"/>
  <c r="K156" i="17"/>
  <c r="J156" i="17"/>
  <c r="I156" i="17"/>
  <c r="H156" i="17"/>
  <c r="M158" i="17"/>
  <c r="K158" i="17"/>
  <c r="J158" i="17"/>
  <c r="I158" i="17"/>
  <c r="H158" i="17"/>
  <c r="M157" i="17"/>
  <c r="K157" i="17"/>
  <c r="J157" i="17"/>
  <c r="I157" i="17"/>
  <c r="H157" i="17"/>
  <c r="M155" i="17"/>
  <c r="K155" i="17"/>
  <c r="J155" i="17"/>
  <c r="I155" i="17"/>
  <c r="H155" i="17"/>
  <c r="M154" i="17"/>
  <c r="K154" i="17"/>
  <c r="J154" i="17"/>
  <c r="I154" i="17"/>
  <c r="H154" i="17"/>
  <c r="M153" i="17"/>
  <c r="K153" i="17"/>
  <c r="J153" i="17"/>
  <c r="I153" i="17"/>
  <c r="H153" i="17"/>
  <c r="M151" i="17"/>
  <c r="J151" i="17"/>
  <c r="I151" i="17"/>
  <c r="H151" i="17"/>
  <c r="M152" i="17"/>
  <c r="L152" i="17"/>
  <c r="K152" i="17"/>
  <c r="J152" i="17"/>
  <c r="I152" i="17"/>
  <c r="H152" i="17"/>
  <c r="M159" i="17"/>
  <c r="K159" i="17"/>
  <c r="J159" i="17"/>
  <c r="I159" i="17"/>
  <c r="H159" i="17"/>
  <c r="K150" i="17"/>
  <c r="J150" i="17"/>
  <c r="I150" i="17"/>
  <c r="H150" i="17"/>
  <c r="M149" i="17"/>
  <c r="L149" i="17"/>
  <c r="K149" i="17"/>
  <c r="J149" i="17"/>
  <c r="I149" i="17"/>
  <c r="H149" i="17"/>
  <c r="M148" i="17"/>
  <c r="K148" i="17"/>
  <c r="J148" i="17"/>
  <c r="I148" i="17"/>
  <c r="H148" i="17"/>
  <c r="M147" i="17"/>
  <c r="L147" i="17"/>
  <c r="K147" i="17"/>
  <c r="J147" i="17"/>
  <c r="I147" i="17"/>
  <c r="H147" i="17"/>
  <c r="M146" i="17"/>
  <c r="K146" i="17"/>
  <c r="J146" i="17"/>
  <c r="I146" i="17"/>
  <c r="H146" i="17"/>
  <c r="M145" i="17"/>
  <c r="J145" i="17"/>
  <c r="I145" i="17"/>
  <c r="H145" i="17"/>
  <c r="M144" i="17"/>
  <c r="L144" i="17"/>
  <c r="K144" i="17"/>
  <c r="J144" i="17"/>
  <c r="I144" i="17"/>
  <c r="H144" i="17"/>
  <c r="M143" i="17"/>
  <c r="L143" i="17"/>
  <c r="K143" i="17"/>
  <c r="J143" i="17"/>
  <c r="I143" i="17"/>
  <c r="H143" i="17"/>
  <c r="M142" i="17"/>
  <c r="K142" i="17"/>
  <c r="J142" i="17"/>
  <c r="I142" i="17"/>
  <c r="H142" i="17"/>
  <c r="M141" i="17"/>
  <c r="K141" i="17"/>
  <c r="J141" i="17"/>
  <c r="I141" i="17"/>
  <c r="H141" i="17"/>
  <c r="M140" i="17"/>
  <c r="L140" i="17"/>
  <c r="K140" i="17"/>
  <c r="J140" i="17"/>
  <c r="I140" i="17"/>
  <c r="H140" i="17"/>
  <c r="M139" i="17"/>
  <c r="L139" i="17"/>
  <c r="K139" i="17"/>
  <c r="J139" i="17"/>
  <c r="I139" i="17"/>
  <c r="H139" i="17"/>
  <c r="M126" i="17"/>
  <c r="K126" i="17"/>
  <c r="J126" i="17"/>
  <c r="I126" i="17"/>
  <c r="H126" i="17"/>
  <c r="J136" i="17"/>
  <c r="I136" i="17"/>
  <c r="H136" i="17"/>
  <c r="J135" i="17"/>
  <c r="I135" i="17"/>
  <c r="H135" i="17"/>
  <c r="J134" i="17"/>
  <c r="I134" i="17"/>
  <c r="H134" i="17"/>
  <c r="J127" i="17"/>
  <c r="I127" i="17"/>
  <c r="H127" i="17"/>
  <c r="J133" i="17"/>
  <c r="I133" i="17"/>
  <c r="H133" i="17"/>
  <c r="J132" i="17"/>
  <c r="I132" i="17"/>
  <c r="H132" i="17"/>
  <c r="J131" i="17"/>
  <c r="I131" i="17"/>
  <c r="H131" i="17"/>
  <c r="J129" i="17"/>
  <c r="I129" i="17"/>
  <c r="H129" i="17"/>
  <c r="J128" i="17"/>
  <c r="I128" i="17"/>
  <c r="H128" i="17"/>
  <c r="J138" i="17"/>
  <c r="I138" i="17"/>
  <c r="H138" i="17"/>
  <c r="M137" i="17"/>
  <c r="J137" i="17"/>
  <c r="I137" i="17"/>
  <c r="H137" i="17"/>
  <c r="M130" i="17"/>
  <c r="L130" i="17"/>
  <c r="K130" i="17"/>
  <c r="J130" i="17"/>
  <c r="I130" i="17"/>
  <c r="H130" i="17"/>
  <c r="J124" i="17"/>
  <c r="I124" i="17"/>
  <c r="H124" i="17"/>
  <c r="M125" i="17"/>
  <c r="L125" i="17"/>
  <c r="K125" i="17"/>
  <c r="J125" i="17"/>
  <c r="I125" i="17"/>
  <c r="H125" i="17"/>
  <c r="M123" i="17"/>
  <c r="L123" i="17"/>
  <c r="K123" i="17"/>
  <c r="J123" i="17"/>
  <c r="I123" i="17"/>
  <c r="H123" i="17"/>
  <c r="K117" i="17"/>
  <c r="J117" i="17"/>
  <c r="I117" i="17"/>
  <c r="H117" i="17"/>
  <c r="K120" i="17"/>
  <c r="J120" i="17"/>
  <c r="I120" i="17"/>
  <c r="H120" i="17"/>
  <c r="M116" i="17"/>
  <c r="L116" i="17"/>
  <c r="K116" i="17"/>
  <c r="J116" i="17"/>
  <c r="I116" i="17"/>
  <c r="H116" i="17"/>
  <c r="M122" i="17"/>
  <c r="L122" i="17"/>
  <c r="J122" i="17"/>
  <c r="I122" i="17"/>
  <c r="H122" i="17"/>
  <c r="M119" i="17"/>
  <c r="K119" i="17"/>
  <c r="J119" i="17"/>
  <c r="I119" i="17"/>
  <c r="H119" i="17"/>
  <c r="M121" i="17"/>
  <c r="L121" i="17"/>
  <c r="K121" i="17"/>
  <c r="J121" i="17"/>
  <c r="I121" i="17"/>
  <c r="H121" i="17"/>
  <c r="M118" i="17"/>
  <c r="L118" i="17"/>
  <c r="K118" i="17"/>
  <c r="J118" i="17"/>
  <c r="I118" i="17"/>
  <c r="H118" i="17"/>
  <c r="M115" i="17"/>
  <c r="L115" i="17"/>
  <c r="K115" i="17"/>
  <c r="J115" i="17"/>
  <c r="I115" i="17"/>
  <c r="H115" i="17"/>
  <c r="M114" i="17"/>
  <c r="L114" i="17"/>
  <c r="K114" i="17"/>
  <c r="J114" i="17"/>
  <c r="I114" i="17"/>
  <c r="H114" i="17"/>
  <c r="M104" i="17"/>
  <c r="K104" i="17"/>
  <c r="J104" i="17"/>
  <c r="I104" i="17"/>
  <c r="H104" i="17"/>
  <c r="M112" i="17"/>
  <c r="K112" i="17"/>
  <c r="J112" i="17"/>
  <c r="I112" i="17"/>
  <c r="H112" i="17"/>
  <c r="M111" i="17"/>
  <c r="J111" i="17"/>
  <c r="I111" i="17"/>
  <c r="H111" i="17"/>
  <c r="J107" i="17"/>
  <c r="I107" i="17"/>
  <c r="H107" i="17"/>
  <c r="M110" i="17"/>
  <c r="L110" i="17"/>
  <c r="K110" i="17"/>
  <c r="J110" i="17"/>
  <c r="I110" i="17"/>
  <c r="H110" i="17"/>
  <c r="K109" i="17"/>
  <c r="J109" i="17"/>
  <c r="I109" i="17"/>
  <c r="H109" i="17"/>
  <c r="M105" i="17"/>
  <c r="K105" i="17"/>
  <c r="J105" i="17"/>
  <c r="I105" i="17"/>
  <c r="H105" i="17"/>
  <c r="M113" i="17"/>
  <c r="K113" i="17"/>
  <c r="J113" i="17"/>
  <c r="I113" i="17"/>
  <c r="H113" i="17"/>
  <c r="M106" i="17"/>
  <c r="K106" i="17"/>
  <c r="J106" i="17"/>
  <c r="I106" i="17"/>
  <c r="H106" i="17"/>
  <c r="J108" i="17"/>
  <c r="I108" i="17"/>
  <c r="H108" i="17"/>
  <c r="M103" i="17"/>
  <c r="L103" i="17"/>
  <c r="K103" i="17"/>
  <c r="J103" i="17"/>
  <c r="I103" i="17"/>
  <c r="H103" i="17"/>
  <c r="M102" i="17"/>
  <c r="K102" i="17"/>
  <c r="J102" i="17"/>
  <c r="I102" i="17"/>
  <c r="H102" i="17"/>
  <c r="M101" i="17"/>
  <c r="L101" i="17"/>
  <c r="K101" i="17"/>
  <c r="J101" i="17"/>
  <c r="I101" i="17"/>
  <c r="H101" i="17"/>
  <c r="M100" i="17"/>
  <c r="L100" i="17"/>
  <c r="K100" i="17"/>
  <c r="J100" i="17"/>
  <c r="I100" i="17"/>
  <c r="H100" i="17"/>
  <c r="M98" i="17"/>
  <c r="K98" i="17"/>
  <c r="J98" i="17"/>
  <c r="I98" i="17"/>
  <c r="H98" i="17"/>
  <c r="M97" i="17"/>
  <c r="L97" i="17"/>
  <c r="K97" i="17"/>
  <c r="J97" i="17"/>
  <c r="I97" i="17"/>
  <c r="H97" i="17"/>
  <c r="M99" i="17"/>
  <c r="L99" i="17"/>
  <c r="K99" i="17"/>
  <c r="J99" i="17"/>
  <c r="I99" i="17"/>
  <c r="H99" i="17"/>
  <c r="M96" i="17"/>
  <c r="L96" i="17"/>
  <c r="K96" i="17"/>
  <c r="J96" i="17"/>
  <c r="I96" i="17"/>
  <c r="H96" i="17"/>
  <c r="M93" i="17"/>
  <c r="K93" i="17"/>
  <c r="J93" i="17"/>
  <c r="I93" i="17"/>
  <c r="H93" i="17"/>
  <c r="K91" i="17"/>
  <c r="J91" i="17"/>
  <c r="I91" i="17"/>
  <c r="H91" i="17"/>
  <c r="M95" i="17"/>
  <c r="K95" i="17"/>
  <c r="J95" i="17"/>
  <c r="I95" i="17"/>
  <c r="H95" i="17"/>
  <c r="K94" i="17"/>
  <c r="J94" i="17"/>
  <c r="I94" i="17"/>
  <c r="H94" i="17"/>
  <c r="M90" i="17"/>
  <c r="K90" i="17"/>
  <c r="J90" i="17"/>
  <c r="I90" i="17"/>
  <c r="H90" i="17"/>
  <c r="M92" i="17"/>
  <c r="K92" i="17"/>
  <c r="J92" i="17"/>
  <c r="I92" i="17"/>
  <c r="H92" i="17"/>
  <c r="J89" i="17"/>
  <c r="I89" i="17"/>
  <c r="H89" i="17"/>
  <c r="M88" i="17"/>
  <c r="K88" i="17"/>
  <c r="J88" i="17"/>
  <c r="I88" i="17"/>
  <c r="H88" i="17"/>
  <c r="J79" i="17"/>
  <c r="I79" i="17"/>
  <c r="H79" i="17"/>
  <c r="M85" i="17"/>
  <c r="K85" i="17"/>
  <c r="J85" i="17"/>
  <c r="I85" i="17"/>
  <c r="H85" i="17"/>
  <c r="J86" i="17"/>
  <c r="I86" i="17"/>
  <c r="H86" i="17"/>
  <c r="J83" i="17"/>
  <c r="I83" i="17"/>
  <c r="H83" i="17"/>
  <c r="M77" i="17"/>
  <c r="K77" i="17"/>
  <c r="J77" i="17"/>
  <c r="I77" i="17"/>
  <c r="H77" i="17"/>
  <c r="K84" i="17"/>
  <c r="J84" i="17"/>
  <c r="I84" i="17"/>
  <c r="H84" i="17"/>
  <c r="J82" i="17"/>
  <c r="I82" i="17"/>
  <c r="H82" i="17"/>
  <c r="J81" i="17"/>
  <c r="I81" i="17"/>
  <c r="H81" i="17"/>
  <c r="M74" i="17"/>
  <c r="K74" i="17"/>
  <c r="J74" i="17"/>
  <c r="I74" i="17"/>
  <c r="H74" i="17"/>
  <c r="J73" i="17"/>
  <c r="I73" i="17"/>
  <c r="H73" i="17"/>
  <c r="M80" i="17"/>
  <c r="K80" i="17"/>
  <c r="J80" i="17"/>
  <c r="I80" i="17"/>
  <c r="H80" i="17"/>
  <c r="J72" i="17"/>
  <c r="I72" i="17"/>
  <c r="H72" i="17"/>
  <c r="J87" i="17"/>
  <c r="I87" i="17"/>
  <c r="H87" i="17"/>
  <c r="M76" i="17"/>
  <c r="K76" i="17"/>
  <c r="J76" i="17"/>
  <c r="I76" i="17"/>
  <c r="H76" i="17"/>
  <c r="M75" i="17"/>
  <c r="L75" i="17"/>
  <c r="K75" i="17"/>
  <c r="J75" i="17"/>
  <c r="I75" i="17"/>
  <c r="H75" i="17"/>
  <c r="M78" i="17"/>
  <c r="J78" i="17"/>
  <c r="I78" i="17"/>
  <c r="H78" i="17"/>
  <c r="J70" i="17"/>
  <c r="I70" i="17"/>
  <c r="H70" i="17"/>
  <c r="K71" i="17"/>
  <c r="J71" i="17"/>
  <c r="I71" i="17"/>
  <c r="H71" i="17"/>
  <c r="M69" i="17"/>
  <c r="K69" i="17"/>
  <c r="J69" i="17"/>
  <c r="I69" i="17"/>
  <c r="H69" i="17"/>
  <c r="J68" i="17"/>
  <c r="I68" i="17"/>
  <c r="H68" i="17"/>
  <c r="M67" i="17"/>
  <c r="L67" i="17"/>
  <c r="K67" i="17"/>
  <c r="J67" i="17"/>
  <c r="I67" i="17"/>
  <c r="H67" i="17"/>
  <c r="M66" i="17"/>
  <c r="L66" i="17"/>
  <c r="K66" i="17"/>
  <c r="J66" i="17"/>
  <c r="I66" i="17"/>
  <c r="H66" i="17"/>
  <c r="M65" i="17"/>
  <c r="L65" i="17"/>
  <c r="K65" i="17"/>
  <c r="J65" i="17"/>
  <c r="I65" i="17"/>
  <c r="H65" i="17"/>
  <c r="M64" i="17"/>
  <c r="L64" i="17"/>
  <c r="K64" i="17"/>
  <c r="J64" i="17"/>
  <c r="I64" i="17"/>
  <c r="H64" i="17"/>
  <c r="M63" i="17"/>
  <c r="L63" i="17"/>
  <c r="K63" i="17"/>
  <c r="J63" i="17"/>
  <c r="I63" i="17"/>
  <c r="H63" i="17"/>
  <c r="M62" i="17"/>
  <c r="L62" i="17"/>
  <c r="K62" i="17"/>
  <c r="J62" i="17"/>
  <c r="I62" i="17"/>
  <c r="H62" i="17"/>
  <c r="M61" i="17"/>
  <c r="L61" i="17"/>
  <c r="K61" i="17"/>
  <c r="J61" i="17"/>
  <c r="I61" i="17"/>
  <c r="H61" i="17"/>
  <c r="M55" i="17"/>
  <c r="L55" i="17"/>
  <c r="K55" i="17"/>
  <c r="J55" i="17"/>
  <c r="I55" i="17"/>
  <c r="H55" i="17"/>
  <c r="M60" i="17"/>
  <c r="L60" i="17"/>
  <c r="K60" i="17"/>
  <c r="J60" i="17"/>
  <c r="I60" i="17"/>
  <c r="H60" i="17"/>
  <c r="L59" i="17"/>
  <c r="K59" i="17"/>
  <c r="J59" i="17"/>
  <c r="I59" i="17"/>
  <c r="H59" i="17"/>
  <c r="M58" i="17"/>
  <c r="L58" i="17"/>
  <c r="K58" i="17"/>
  <c r="J58" i="17"/>
  <c r="I58" i="17"/>
  <c r="H58" i="17"/>
  <c r="M57" i="17"/>
  <c r="K57" i="17"/>
  <c r="J57" i="17"/>
  <c r="I57" i="17"/>
  <c r="H57" i="17"/>
  <c r="M56" i="17"/>
  <c r="L56" i="17"/>
  <c r="K56" i="17"/>
  <c r="J56" i="17"/>
  <c r="I56" i="17"/>
  <c r="H56" i="17"/>
  <c r="M54" i="17"/>
  <c r="L54" i="17"/>
  <c r="K54" i="17"/>
  <c r="J54" i="17"/>
  <c r="I54" i="17"/>
  <c r="H54" i="17"/>
  <c r="M53" i="17"/>
  <c r="L53" i="17"/>
  <c r="K53" i="17"/>
  <c r="J53" i="17"/>
  <c r="I53" i="17"/>
  <c r="H53" i="17"/>
  <c r="M52" i="17"/>
  <c r="L52" i="17"/>
  <c r="K52" i="17"/>
  <c r="J52" i="17"/>
  <c r="I52" i="17"/>
  <c r="H52" i="17"/>
  <c r="M40" i="17"/>
  <c r="L40" i="17"/>
  <c r="K40" i="17"/>
  <c r="J40" i="17"/>
  <c r="I40" i="17"/>
  <c r="H40" i="17"/>
  <c r="M50" i="17"/>
  <c r="L50" i="17"/>
  <c r="K50" i="17"/>
  <c r="J50" i="17"/>
  <c r="I50" i="17"/>
  <c r="H50" i="17"/>
  <c r="M49" i="17"/>
  <c r="L49" i="17"/>
  <c r="K49" i="17"/>
  <c r="J49" i="17"/>
  <c r="I49" i="17"/>
  <c r="H49" i="17"/>
  <c r="K48" i="17"/>
  <c r="J48" i="17"/>
  <c r="I48" i="17"/>
  <c r="H48" i="17"/>
  <c r="M41" i="17"/>
  <c r="L41" i="17"/>
  <c r="K41" i="17"/>
  <c r="J41" i="17"/>
  <c r="I41" i="17"/>
  <c r="H41" i="17"/>
  <c r="M47" i="17"/>
  <c r="L47" i="17"/>
  <c r="K47" i="17"/>
  <c r="J47" i="17"/>
  <c r="I47" i="17"/>
  <c r="H47" i="17"/>
  <c r="M46" i="17"/>
  <c r="K46" i="17"/>
  <c r="J46" i="17"/>
  <c r="I46" i="17"/>
  <c r="H46" i="17"/>
  <c r="M45" i="17"/>
  <c r="K45" i="17"/>
  <c r="J45" i="17"/>
  <c r="I45" i="17"/>
  <c r="H45" i="17"/>
  <c r="M44" i="17"/>
  <c r="K44" i="17"/>
  <c r="J44" i="17"/>
  <c r="I44" i="17"/>
  <c r="H44" i="17"/>
  <c r="M43" i="17"/>
  <c r="L43" i="17"/>
  <c r="K43" i="17"/>
  <c r="J43" i="17"/>
  <c r="I43" i="17"/>
  <c r="H43" i="17"/>
  <c r="K42" i="17"/>
  <c r="J42" i="17"/>
  <c r="I42" i="17"/>
  <c r="H42" i="17"/>
  <c r="M51" i="17"/>
  <c r="L51" i="17"/>
  <c r="K51" i="17"/>
  <c r="J51" i="17"/>
  <c r="I51" i="17"/>
  <c r="H51" i="17"/>
  <c r="M39" i="17"/>
  <c r="L39" i="17"/>
  <c r="K39" i="17"/>
  <c r="J39" i="17"/>
  <c r="I39" i="17"/>
  <c r="H39" i="17"/>
  <c r="M38" i="17"/>
  <c r="K38" i="17"/>
  <c r="J38" i="17"/>
  <c r="I38" i="17"/>
  <c r="H38" i="17"/>
  <c r="M37" i="17"/>
  <c r="L37" i="17"/>
  <c r="K37" i="17"/>
  <c r="J37" i="17"/>
  <c r="I37" i="17"/>
  <c r="H37" i="17"/>
  <c r="M36" i="17"/>
  <c r="L36" i="17"/>
  <c r="K36" i="17"/>
  <c r="J36" i="17"/>
  <c r="I36" i="17"/>
  <c r="H36" i="17"/>
  <c r="M34" i="17"/>
  <c r="L34" i="17"/>
  <c r="K34" i="17"/>
  <c r="J34" i="17"/>
  <c r="I34" i="17"/>
  <c r="H34" i="17"/>
  <c r="M30" i="17"/>
  <c r="L30" i="17"/>
  <c r="K30" i="17"/>
  <c r="J30" i="17"/>
  <c r="I30" i="17"/>
  <c r="H30" i="17"/>
  <c r="M33" i="17"/>
  <c r="K33" i="17"/>
  <c r="J33" i="17"/>
  <c r="I33" i="17"/>
  <c r="H33" i="17"/>
  <c r="M31" i="17"/>
  <c r="L31" i="17"/>
  <c r="K31" i="17"/>
  <c r="J31" i="17"/>
  <c r="I31" i="17"/>
  <c r="H31" i="17"/>
  <c r="M32" i="17"/>
  <c r="L32" i="17"/>
  <c r="K32" i="17"/>
  <c r="J32" i="17"/>
  <c r="I32" i="17"/>
  <c r="H32" i="17"/>
  <c r="M29" i="17"/>
  <c r="L29" i="17"/>
  <c r="K29" i="17"/>
  <c r="J29" i="17"/>
  <c r="I29" i="17"/>
  <c r="H29" i="17"/>
  <c r="M35" i="17"/>
  <c r="L35" i="17"/>
  <c r="K35" i="17"/>
  <c r="J35" i="17"/>
  <c r="I35" i="17"/>
  <c r="H35" i="17"/>
  <c r="M28" i="17"/>
  <c r="L28" i="17"/>
  <c r="K28" i="17"/>
  <c r="J28" i="17"/>
  <c r="I28" i="17"/>
  <c r="H28" i="17"/>
  <c r="M12" i="17"/>
  <c r="L12" i="17"/>
  <c r="K12" i="17"/>
  <c r="J12" i="17"/>
  <c r="I12" i="17"/>
  <c r="H12" i="17"/>
  <c r="M16" i="17"/>
  <c r="L16" i="17"/>
  <c r="K16" i="17"/>
  <c r="J16" i="17"/>
  <c r="I16" i="17"/>
  <c r="H16" i="17"/>
  <c r="M15" i="17"/>
  <c r="L15" i="17"/>
  <c r="K15" i="17"/>
  <c r="J15" i="17"/>
  <c r="I15" i="17"/>
  <c r="H15" i="17"/>
  <c r="M14" i="17"/>
  <c r="L14" i="17"/>
  <c r="K14" i="17"/>
  <c r="J14" i="17"/>
  <c r="I14" i="17"/>
  <c r="H14" i="17"/>
  <c r="M26" i="17"/>
  <c r="L26" i="17"/>
  <c r="K26" i="17"/>
  <c r="J26" i="17"/>
  <c r="I26" i="17"/>
  <c r="H26" i="17"/>
  <c r="M27" i="17"/>
  <c r="L27" i="17"/>
  <c r="K27" i="17"/>
  <c r="J27" i="17"/>
  <c r="I27" i="17"/>
  <c r="H27" i="17"/>
  <c r="M24" i="17"/>
  <c r="L24" i="17"/>
  <c r="K24" i="17"/>
  <c r="J24" i="17"/>
  <c r="I24" i="17"/>
  <c r="H24" i="17"/>
  <c r="M8" i="17"/>
  <c r="L8" i="17"/>
  <c r="K8" i="17"/>
  <c r="J8" i="17"/>
  <c r="I8" i="17"/>
  <c r="H8" i="17"/>
  <c r="M23" i="17"/>
  <c r="L23" i="17"/>
  <c r="K23" i="17"/>
  <c r="J23" i="17"/>
  <c r="I23" i="17"/>
  <c r="H23" i="17"/>
  <c r="M22" i="17"/>
  <c r="L22" i="17"/>
  <c r="K22" i="17"/>
  <c r="J22" i="17"/>
  <c r="I22" i="17"/>
  <c r="H22" i="17"/>
  <c r="M21" i="17"/>
  <c r="L21" i="17"/>
  <c r="K21" i="17"/>
  <c r="J21" i="17"/>
  <c r="I21" i="17"/>
  <c r="H21" i="17"/>
  <c r="M20" i="17"/>
  <c r="L20" i="17"/>
  <c r="K20" i="17"/>
  <c r="J20" i="17"/>
  <c r="I20" i="17"/>
  <c r="H20" i="17"/>
  <c r="M19" i="17"/>
  <c r="L19" i="17"/>
  <c r="K19" i="17"/>
  <c r="J19" i="17"/>
  <c r="I19" i="17"/>
  <c r="H19" i="17"/>
  <c r="M18" i="17"/>
  <c r="L18" i="17"/>
  <c r="K18" i="17"/>
  <c r="J18" i="17"/>
  <c r="I18" i="17"/>
  <c r="H18" i="17"/>
  <c r="M17" i="17"/>
  <c r="L17" i="17"/>
  <c r="K17" i="17"/>
  <c r="J17" i="17"/>
  <c r="I17" i="17"/>
  <c r="H17" i="17"/>
  <c r="M25" i="17"/>
  <c r="L25" i="17"/>
  <c r="K25" i="17"/>
  <c r="J25" i="17"/>
  <c r="I25" i="17"/>
  <c r="H25" i="17"/>
  <c r="M13" i="17"/>
  <c r="L13" i="17"/>
  <c r="K13" i="17"/>
  <c r="J13" i="17"/>
  <c r="I13" i="17"/>
  <c r="H13" i="17"/>
  <c r="M11" i="17"/>
  <c r="L11" i="17"/>
  <c r="K11" i="17"/>
  <c r="J11" i="17"/>
  <c r="I11" i="17"/>
  <c r="H11" i="17"/>
  <c r="M10" i="17"/>
  <c r="L10" i="17"/>
  <c r="K10" i="17"/>
  <c r="J10" i="17"/>
  <c r="I10" i="17"/>
  <c r="H10" i="17"/>
  <c r="M9" i="17"/>
  <c r="L9" i="17"/>
  <c r="K9" i="17"/>
  <c r="J9" i="17"/>
  <c r="I9" i="17"/>
  <c r="H9" i="17"/>
  <c r="M7" i="17"/>
  <c r="L7" i="17"/>
  <c r="K7" i="17"/>
  <c r="J7" i="17"/>
  <c r="I7" i="17"/>
  <c r="H7" i="17"/>
  <c r="M6" i="17"/>
  <c r="L6" i="17"/>
  <c r="K6" i="17"/>
  <c r="J6" i="17"/>
  <c r="I6" i="17"/>
  <c r="H6" i="17"/>
  <c r="M4" i="17"/>
  <c r="L4" i="17"/>
  <c r="K4" i="17"/>
  <c r="J4" i="17"/>
  <c r="I4" i="17"/>
  <c r="H4" i="17"/>
  <c r="M3" i="17"/>
  <c r="L3" i="17"/>
  <c r="K3" i="17"/>
  <c r="J3" i="17"/>
  <c r="I3" i="17"/>
  <c r="H3" i="17"/>
  <c r="M2" i="17"/>
  <c r="L2" i="17"/>
  <c r="K2" i="17"/>
  <c r="J2" i="17"/>
  <c r="I2" i="17"/>
  <c r="H2" i="17"/>
  <c r="K10" i="11" l="1"/>
  <c r="K11" i="11"/>
  <c r="K12" i="11"/>
  <c r="K13" i="11"/>
  <c r="K14" i="11"/>
  <c r="K15" i="11"/>
  <c r="K17" i="11"/>
  <c r="K18" i="11"/>
  <c r="K19" i="11"/>
  <c r="K20" i="11"/>
  <c r="K21" i="11"/>
  <c r="K22" i="11"/>
  <c r="L21" i="16"/>
  <c r="L23" i="16"/>
  <c r="L24" i="16"/>
  <c r="L25" i="16"/>
  <c r="L26" i="16"/>
  <c r="L27" i="16"/>
  <c r="L28" i="16"/>
  <c r="L8" i="2" l="1"/>
  <c r="L19" i="16" l="1"/>
  <c r="L20" i="11" l="1"/>
  <c r="L21" i="11"/>
  <c r="L22" i="11"/>
  <c r="K9" i="11"/>
  <c r="L33" i="16" l="1"/>
  <c r="L11" i="16" l="1"/>
  <c r="L12" i="16"/>
  <c r="L13" i="16"/>
  <c r="L14" i="16"/>
  <c r="L15" i="16"/>
  <c r="L16" i="16"/>
  <c r="L17" i="16"/>
  <c r="L18" i="16"/>
  <c r="L29" i="16"/>
  <c r="L30" i="16"/>
  <c r="M5" i="11" l="1"/>
  <c r="M5" i="8"/>
  <c r="M20" i="16" l="1"/>
  <c r="L10" i="11"/>
  <c r="L11" i="11"/>
  <c r="L12" i="11"/>
  <c r="L13" i="11"/>
  <c r="L14" i="11"/>
  <c r="L15" i="11"/>
  <c r="L16" i="11"/>
  <c r="N6" i="15" l="1"/>
  <c r="N7" i="15"/>
  <c r="N8" i="15"/>
  <c r="N9" i="15"/>
  <c r="N10" i="15"/>
  <c r="N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6" i="8"/>
  <c r="M7" i="8"/>
  <c r="M8" i="8"/>
  <c r="D10" i="3"/>
  <c r="E10" i="3"/>
  <c r="F10" i="3"/>
  <c r="C10" i="3"/>
  <c r="D9" i="3"/>
  <c r="E9" i="3"/>
  <c r="F9" i="3"/>
  <c r="C9" i="3"/>
  <c r="D8" i="3"/>
  <c r="E8" i="3"/>
  <c r="F8" i="3"/>
  <c r="C8" i="3"/>
  <c r="D7" i="3"/>
  <c r="E7" i="3"/>
  <c r="F7" i="3"/>
  <c r="C7" i="3"/>
  <c r="D6" i="3"/>
  <c r="E6" i="3"/>
  <c r="F6" i="3"/>
  <c r="C6" i="3"/>
  <c r="D5" i="3"/>
  <c r="E5" i="3"/>
  <c r="F5" i="3"/>
  <c r="C5" i="3"/>
  <c r="M8" i="3" l="1"/>
  <c r="M5" i="3"/>
  <c r="M6" i="3"/>
  <c r="M9" i="3"/>
  <c r="M7" i="3"/>
  <c r="M10" i="3"/>
  <c r="M19" i="16"/>
  <c r="M21" i="16"/>
  <c r="H6" i="15" l="1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G6" i="11"/>
  <c r="H6" i="11"/>
  <c r="I6" i="11"/>
  <c r="J6" i="11"/>
  <c r="K6" i="11"/>
  <c r="L6" i="11"/>
  <c r="G7" i="1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L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5" i="11"/>
  <c r="H15" i="11"/>
  <c r="I15" i="11"/>
  <c r="J15" i="11"/>
  <c r="G16" i="11"/>
  <c r="H16" i="11"/>
  <c r="I16" i="11"/>
  <c r="J16" i="11"/>
  <c r="G17" i="11"/>
  <c r="H17" i="11"/>
  <c r="I17" i="11"/>
  <c r="J17" i="11"/>
  <c r="L17" i="11"/>
  <c r="G18" i="11"/>
  <c r="H18" i="11"/>
  <c r="I18" i="11"/>
  <c r="J18" i="11"/>
  <c r="L18" i="11"/>
  <c r="G19" i="11"/>
  <c r="H19" i="11"/>
  <c r="I19" i="11"/>
  <c r="J19" i="11"/>
  <c r="L19" i="11"/>
  <c r="G20" i="11"/>
  <c r="H20" i="11"/>
  <c r="I20" i="11"/>
  <c r="J20" i="11"/>
  <c r="G21" i="11"/>
  <c r="H21" i="11"/>
  <c r="I21" i="11"/>
  <c r="J21" i="11"/>
  <c r="G22" i="11"/>
  <c r="H22" i="11"/>
  <c r="I22" i="11"/>
  <c r="J22" i="11"/>
  <c r="G23" i="11"/>
  <c r="H23" i="11"/>
  <c r="I23" i="11"/>
  <c r="J23" i="11"/>
  <c r="G24" i="11"/>
  <c r="H24" i="11"/>
  <c r="I24" i="11"/>
  <c r="J24" i="11"/>
  <c r="G25" i="11"/>
  <c r="H25" i="11"/>
  <c r="I25" i="11"/>
  <c r="J25" i="11"/>
  <c r="L5" i="11"/>
  <c r="K5" i="11"/>
  <c r="J5" i="11"/>
  <c r="I5" i="11"/>
  <c r="H5" i="11"/>
  <c r="G5" i="11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M11" i="16"/>
  <c r="H12" i="16"/>
  <c r="I12" i="16"/>
  <c r="J12" i="16"/>
  <c r="K12" i="16"/>
  <c r="M12" i="16"/>
  <c r="H13" i="16"/>
  <c r="I13" i="16"/>
  <c r="J13" i="16"/>
  <c r="K13" i="16"/>
  <c r="M13" i="16"/>
  <c r="H14" i="16"/>
  <c r="I14" i="16"/>
  <c r="J14" i="16"/>
  <c r="K14" i="16"/>
  <c r="M14" i="16"/>
  <c r="H15" i="16"/>
  <c r="I15" i="16"/>
  <c r="J15" i="16"/>
  <c r="K15" i="16"/>
  <c r="M15" i="16"/>
  <c r="H16" i="16"/>
  <c r="I16" i="16"/>
  <c r="J16" i="16"/>
  <c r="K16" i="16"/>
  <c r="M16" i="16"/>
  <c r="H17" i="16"/>
  <c r="I17" i="16"/>
  <c r="J17" i="16"/>
  <c r="K17" i="16"/>
  <c r="M17" i="16"/>
  <c r="H18" i="16"/>
  <c r="I18" i="16"/>
  <c r="J18" i="16"/>
  <c r="K18" i="16"/>
  <c r="M18" i="16"/>
  <c r="H19" i="16"/>
  <c r="I19" i="16"/>
  <c r="J19" i="16"/>
  <c r="K19" i="16"/>
  <c r="H20" i="16"/>
  <c r="I20" i="16"/>
  <c r="J20" i="16"/>
  <c r="K20" i="16"/>
  <c r="H21" i="16"/>
  <c r="I21" i="16"/>
  <c r="J21" i="16"/>
  <c r="K21" i="16"/>
  <c r="H22" i="16"/>
  <c r="I22" i="16"/>
  <c r="J22" i="16"/>
  <c r="K22" i="16"/>
  <c r="M22" i="16"/>
  <c r="H23" i="16"/>
  <c r="I23" i="16"/>
  <c r="J23" i="16"/>
  <c r="K23" i="16"/>
  <c r="M23" i="16"/>
  <c r="H24" i="16"/>
  <c r="I24" i="16"/>
  <c r="J24" i="16"/>
  <c r="K24" i="16"/>
  <c r="M24" i="16"/>
  <c r="H25" i="16"/>
  <c r="I25" i="16"/>
  <c r="J25" i="16"/>
  <c r="K25" i="16"/>
  <c r="M25" i="16"/>
  <c r="H26" i="16"/>
  <c r="I26" i="16"/>
  <c r="J26" i="16"/>
  <c r="K26" i="16"/>
  <c r="M26" i="16"/>
  <c r="H27" i="16"/>
  <c r="I27" i="16"/>
  <c r="J27" i="16"/>
  <c r="K27" i="16"/>
  <c r="M27" i="16"/>
  <c r="H28" i="16"/>
  <c r="I28" i="16"/>
  <c r="J28" i="16"/>
  <c r="K28" i="16"/>
  <c r="M28" i="16"/>
  <c r="H29" i="16"/>
  <c r="I29" i="16"/>
  <c r="J29" i="16"/>
  <c r="K29" i="16"/>
  <c r="M29" i="16"/>
  <c r="H30" i="16"/>
  <c r="I30" i="16"/>
  <c r="J30" i="16"/>
  <c r="K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M33" i="16"/>
  <c r="M6" i="16"/>
  <c r="L6" i="16"/>
  <c r="K6" i="16"/>
  <c r="J6" i="16"/>
  <c r="I6" i="16"/>
  <c r="H6" i="16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G6" i="3" l="1"/>
  <c r="J6" i="3"/>
  <c r="K5" i="3"/>
  <c r="G5" i="3"/>
  <c r="L5" i="3"/>
  <c r="H5" i="3"/>
  <c r="I5" i="3"/>
  <c r="J5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<sst xmlns="http://schemas.openxmlformats.org/spreadsheetml/2006/main" count="440" uniqueCount="307">
  <si>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</si>
  <si>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</si>
  <si>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</si>
  <si>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</si>
  <si>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</si>
  <si>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</si>
  <si>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</si>
  <si>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</si>
  <si>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</si>
  <si>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</si>
  <si>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</si>
  <si>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</si>
  <si>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</si>
  <si>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</si>
  <si>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</si>
  <si>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</si>
  <si>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</si>
  <si>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</si>
  <si>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</si>
  <si>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</si>
  <si>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</si>
  <si>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</si>
  <si>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</si>
  <si>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</si>
  <si>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</si>
  <si>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</si>
  <si>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</si>
  <si>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</si>
  <si>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</si>
  <si>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</si>
  <si>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</si>
  <si>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</si>
  <si>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</si>
  <si>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</si>
  <si>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</si>
  <si>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</si>
  <si>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</si>
  <si>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</si>
  <si>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</si>
  <si>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</si>
  <si>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</si>
  <si>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</si>
  <si>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</si>
  <si>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</si>
  <si>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</si>
  <si>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</si>
  <si>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</si>
  <si>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</si>
  <si>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</si>
  <si>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</si>
  <si>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</si>
  <si>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</si>
  <si>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</si>
  <si>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</si>
  <si>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</si>
  <si>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</si>
  <si>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</si>
  <si>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</si>
  <si>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</si>
  <si>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</si>
  <si>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</si>
  <si>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</si>
  <si>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</si>
  <si>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</si>
  <si>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</si>
  <si>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</si>
  <si>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</si>
  <si>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</si>
  <si>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</si>
  <si>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</si>
  <si>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</si>
  <si>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</si>
  <si>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</si>
  <si>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</si>
  <si>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</si>
  <si>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</si>
  <si>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</si>
  <si>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</si>
  <si>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</si>
  <si>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</si>
  <si>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</si>
  <si>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</si>
  <si>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</si>
  <si>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</si>
  <si>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</si>
  <si>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</si>
  <si>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</si>
  <si>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</si>
  <si>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</si>
  <si>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</si>
  <si>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</si>
  <si>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</si>
  <si>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</si>
  <si>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</si>
  <si>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</si>
  <si>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</si>
  <si>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</si>
  <si>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</si>
  <si>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</si>
  <si>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</si>
  <si>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</si>
  <si>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</si>
  <si>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</si>
  <si>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</si>
  <si>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</si>
  <si>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</si>
  <si>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</si>
  <si>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</si>
  <si>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</si>
  <si>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</si>
  <si>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</si>
  <si>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</si>
  <si>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</si>
  <si>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</si>
  <si>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</si>
  <si>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</si>
  <si>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</si>
  <si>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</si>
  <si>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</si>
  <si>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</si>
  <si>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</si>
  <si>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</si>
  <si>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</si>
  <si>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</si>
  <si>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</si>
  <si>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</si>
  <si>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</si>
  <si>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</si>
  <si>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</si>
  <si>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</si>
  <si>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</si>
  <si>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</si>
  <si>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</si>
  <si>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</si>
  <si>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</si>
  <si>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</si>
  <si>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</si>
  <si>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</si>
  <si>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</si>
  <si>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</si>
  <si>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</si>
  <si>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</si>
  <si>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</si>
  <si>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</si>
  <si>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</si>
  <si>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</si>
  <si>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</si>
  <si>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</si>
  <si>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</si>
  <si>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</si>
  <si>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</si>
  <si>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</si>
  <si>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</si>
  <si>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</si>
  <si>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</si>
  <si>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</si>
  <si>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</si>
  <si>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</si>
  <si>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</si>
  <si>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</si>
  <si>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</si>
  <si>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</si>
  <si>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</si>
  <si>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</si>
  <si>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</si>
  <si>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</si>
  <si>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</si>
  <si>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</si>
  <si>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</si>
  <si>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</si>
  <si>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</si>
  <si>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</si>
  <si>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</si>
  <si>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</si>
  <si>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</si>
  <si>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</si>
  <si>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</si>
  <si>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</si>
  <si>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</si>
  <si>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</si>
  <si>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</si>
  <si>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</si>
  <si>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</si>
  <si>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</si>
  <si>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</si>
  <si>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</si>
  <si>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</si>
  <si>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</si>
  <si>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</si>
  <si>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</si>
  <si>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</si>
  <si>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</si>
  <si>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</si>
  <si>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</si>
  <si>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</si>
  <si>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</si>
  <si>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</si>
  <si>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</si>
  <si>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</si>
  <si>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</si>
  <si>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</si>
  <si>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</si>
  <si>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</si>
  <si>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</si>
  <si>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</si>
  <si>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</si>
  <si>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</si>
  <si>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</si>
  <si>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</si>
  <si>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</si>
  <si>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</si>
  <si>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</si>
  <si>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</si>
  <si>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</si>
  <si>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</si>
  <si>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</si>
  <si>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</si>
  <si>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</si>
  <si>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</si>
  <si>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</si>
  <si>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</si>
  <si>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</si>
  <si>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</si>
  <si>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</si>
  <si>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</si>
  <si>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</si>
  <si>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</si>
  <si>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</si>
  <si>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</si>
  <si>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</si>
  <si>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</si>
  <si>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</si>
  <si>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</si>
  <si>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</si>
  <si>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</si>
  <si>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</si>
  <si>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</si>
  <si>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</si>
  <si>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</si>
  <si>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</si>
  <si>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</si>
  <si>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</si>
  <si>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</si>
  <si>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</si>
  <si>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</si>
  <si>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</si>
  <si>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</si>
  <si>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</si>
  <si>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</si>
  <si>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</si>
  <si>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</si>
  <si>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</si>
  <si>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</si>
  <si>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</si>
  <si>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</si>
  <si>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</si>
  <si>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</si>
  <si>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</si>
  <si>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</si>
  <si>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</si>
  <si>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</si>
  <si>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</si>
  <si>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</si>
  <si>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</si>
  <si>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</si>
  <si>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</si>
  <si>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</si>
  <si>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</si>
  <si>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</si>
  <si>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</si>
  <si>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</si>
  <si>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</si>
  <si>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</si>
  <si>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</si>
  <si>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</si>
  <si>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</si>
  <si>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</si>
  <si>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</si>
  <si>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</si>
  <si>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</si>
  <si>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</si>
  <si>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</si>
  <si>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</si>
  <si>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</si>
  <si>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</si>
  <si>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</si>
  <si>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</si>
  <si>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</si>
  <si>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</si>
  <si>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</si>
  <si>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</si>
  <si>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</si>
  <si>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</si>
  <si>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</si>
  <si>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</si>
  <si>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</si>
  <si>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</si>
  <si>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</si>
  <si>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</si>
  <si>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</si>
  <si>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</si>
  <si>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Cayman Islands</t>
  </si>
  <si>
    <t>Kazbegi</t>
  </si>
  <si>
    <t>2019: October</t>
  </si>
  <si>
    <t>2020: October</t>
  </si>
  <si>
    <t>2021: October</t>
  </si>
  <si>
    <t>2022: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</si>
</sst>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4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</cellStyleXfs>
  <cellXfs count="17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0" fillId="0" borderId="0" xfId="0" applyAlignment="1"/>
    <xf numFmtId="3" fontId="13" fillId="0" borderId="7" xfId="2" applyNumberFormat="1" applyFont="1" applyFill="1" applyBorder="1" applyAlignment="1">
      <alignment horizont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164" fontId="14" fillId="0" borderId="0" xfId="4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23" fillId="8" borderId="21" xfId="7" applyNumberFormat="1" applyFont="1" applyFill="1" applyBorder="1" applyAlignment="1">
      <alignment horizontal="center" vertical="center" wrapText="1"/>
    </xf>
    <xf numFmtId="3" fontId="26" fillId="11" borderId="22" xfId="9" applyNumberFormat="1" applyFont="1" applyFill="1" applyBorder="1" applyAlignment="1">
      <alignment horizontal="center" vertical="center"/>
    </xf>
    <xf numFmtId="0" fontId="23" fillId="8" borderId="6" xfId="7" applyNumberFormat="1" applyFont="1" applyFill="1" applyBorder="1" applyAlignment="1">
      <alignment horizontal="center" vertical="center" wrapText="1"/>
    </xf>
    <xf numFmtId="0" fontId="23" fillId="8" borderId="5" xfId="7" applyNumberFormat="1" applyFont="1" applyFill="1" applyBorder="1" applyAlignment="1">
      <alignment horizontal="center" vertical="center" wrapText="1"/>
    </xf>
    <xf numFmtId="0" fontId="22" fillId="9" borderId="15" xfId="6" applyNumberFormat="1" applyFont="1" applyFill="1" applyBorder="1" applyAlignment="1">
      <alignment horizontal="center" vertical="center"/>
    </xf>
    <xf numFmtId="3" fontId="22" fillId="9" borderId="14" xfId="6" applyNumberFormat="1" applyFont="1" applyFill="1" applyBorder="1" applyAlignment="1">
      <alignment horizontal="center" vertical="center"/>
    </xf>
    <xf numFmtId="9" fontId="22" fillId="9" borderId="18" xfId="6" applyNumberFormat="1" applyFont="1" applyFill="1" applyBorder="1" applyAlignment="1">
      <alignment horizontal="center" vertical="center"/>
    </xf>
    <xf numFmtId="0" fontId="23" fillId="8" borderId="23" xfId="7" applyNumberFormat="1" applyFont="1" applyFill="1" applyBorder="1" applyAlignment="1">
      <alignment horizontal="center" vertical="center" wrapText="1"/>
    </xf>
    <xf numFmtId="3" fontId="27" fillId="0" borderId="2" xfId="2" applyNumberFormat="1" applyFont="1" applyBorder="1" applyAlignment="1">
      <alignment horizontal="left" vertical="center" wrapText="1"/>
    </xf>
    <xf numFmtId="3" fontId="27" fillId="0" borderId="1" xfId="2" applyNumberFormat="1" applyFont="1" applyBorder="1" applyAlignment="1">
      <alignment horizontal="center" vertical="center"/>
    </xf>
    <xf numFmtId="164" fontId="27" fillId="0" borderId="1" xfId="3" applyNumberFormat="1" applyFont="1" applyBorder="1" applyAlignment="1">
      <alignment horizontal="center" vertical="center"/>
    </xf>
    <xf numFmtId="3" fontId="27" fillId="0" borderId="3" xfId="2" applyNumberFormat="1" applyFont="1" applyBorder="1" applyAlignment="1">
      <alignment horizontal="left" vertical="center"/>
    </xf>
    <xf numFmtId="3" fontId="27" fillId="0" borderId="4" xfId="2" applyNumberFormat="1" applyFont="1" applyBorder="1" applyAlignment="1">
      <alignment horizontal="center" vertical="center"/>
    </xf>
    <xf numFmtId="164" fontId="27" fillId="0" borderId="4" xfId="3" applyNumberFormat="1" applyFont="1" applyBorder="1" applyAlignment="1">
      <alignment horizontal="center" vertical="center"/>
    </xf>
    <xf numFmtId="164" fontId="27" fillId="0" borderId="0" xfId="3" applyNumberFormat="1" applyFont="1" applyBorder="1" applyAlignment="1">
      <alignment horizontal="center" vertical="center"/>
    </xf>
    <xf numFmtId="3" fontId="23" fillId="8" borderId="22" xfId="7" applyNumberFormat="1" applyFont="1" applyFill="1" applyBorder="1" applyAlignment="1">
      <alignment horizontal="center" vertical="center" wrapText="1"/>
    </xf>
    <xf numFmtId="164" fontId="10" fillId="0" borderId="19" xfId="3" applyNumberFormat="1" applyFont="1" applyFill="1" applyBorder="1" applyAlignment="1">
      <alignment horizontal="center" vertical="center"/>
    </xf>
    <xf numFmtId="164" fontId="10" fillId="0" borderId="20" xfId="3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3" fontId="27" fillId="0" borderId="22" xfId="2" applyNumberFormat="1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top" wrapText="1"/>
    </xf>
    <xf numFmtId="3" fontId="14" fillId="0" borderId="22" xfId="2" applyNumberFormat="1" applyFont="1" applyBorder="1" applyAlignment="1">
      <alignment horizontal="center" vertical="center"/>
    </xf>
    <xf numFmtId="3" fontId="27" fillId="0" borderId="22" xfId="2" applyNumberFormat="1" applyFont="1" applyBorder="1" applyAlignment="1">
      <alignment horizontal="left" vertical="center"/>
    </xf>
    <xf numFmtId="0" fontId="30" fillId="0" borderId="22" xfId="0" applyFont="1" applyBorder="1" applyAlignment="1">
      <alignment horizontal="justify" vertical="center"/>
    </xf>
    <xf numFmtId="0" fontId="30" fillId="0" borderId="22" xfId="0" applyFont="1" applyBorder="1" applyAlignment="1">
      <alignment vertical="center" wrapText="1"/>
    </xf>
    <xf numFmtId="164" fontId="23" fillId="8" borderId="24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9" fillId="8" borderId="26" xfId="7" applyNumberFormat="1" applyFill="1" applyBorder="1" applyAlignment="1">
      <alignment horizontal="center" vertical="center" wrapText="1"/>
    </xf>
    <xf numFmtId="3" fontId="23" fillId="8" borderId="23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14" fillId="0" borderId="8" xfId="2" applyNumberFormat="1" applyFont="1" applyBorder="1" applyAlignment="1">
      <alignment horizontal="center" vertical="center"/>
    </xf>
    <xf numFmtId="3" fontId="23" fillId="9" borderId="25" xfId="4" applyNumberFormat="1" applyFont="1" applyFill="1" applyBorder="1" applyAlignment="1">
      <alignment horizontal="center" vertical="center"/>
    </xf>
    <xf numFmtId="3" fontId="23" fillId="9" borderId="22" xfId="4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3" fontId="14" fillId="0" borderId="8" xfId="4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9" fillId="8" borderId="30" xfId="7" applyNumberFormat="1" applyFill="1" applyBorder="1" applyAlignment="1">
      <alignment horizontal="center" vertical="center" wrapText="1"/>
    </xf>
    <xf numFmtId="0" fontId="23" fillId="8" borderId="22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8" borderId="31" xfId="3" applyNumberFormat="1" applyFont="1" applyFill="1" applyBorder="1" applyAlignment="1">
      <alignment horizontal="center" vertical="center" wrapText="1"/>
    </xf>
    <xf numFmtId="164" fontId="12" fillId="0" borderId="0" xfId="3" applyNumberFormat="1" applyFont="1">
      <alignment vertical="center"/>
    </xf>
    <xf numFmtId="164" fontId="14" fillId="0" borderId="19" xfId="3" applyNumberFormat="1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/>
    </xf>
    <xf numFmtId="164" fontId="14" fillId="0" borderId="20" xfId="3" applyNumberFormat="1" applyFont="1" applyBorder="1" applyAlignment="1">
      <alignment horizontal="center" vertical="center"/>
    </xf>
    <xf numFmtId="3" fontId="27" fillId="0" borderId="1" xfId="4" applyNumberFormat="1" applyFont="1" applyBorder="1" applyAlignment="1">
      <alignment horizontal="center" vertical="center"/>
    </xf>
    <xf numFmtId="164" fontId="27" fillId="0" borderId="19" xfId="3" applyNumberFormat="1" applyFont="1" applyBorder="1" applyAlignment="1">
      <alignment horizontal="center" vertical="center"/>
    </xf>
    <xf numFmtId="3" fontId="27" fillId="0" borderId="4" xfId="4" applyNumberFormat="1" applyFont="1" applyBorder="1" applyAlignment="1">
      <alignment horizontal="center" vertical="center"/>
    </xf>
    <xf numFmtId="164" fontId="27" fillId="0" borderId="20" xfId="3" applyNumberFormat="1" applyFont="1" applyBorder="1" applyAlignment="1">
      <alignment horizontal="center" vertical="center"/>
    </xf>
    <xf numFmtId="164" fontId="22" fillId="9" borderId="35" xfId="3" applyNumberFormat="1" applyFont="1" applyFill="1" applyBorder="1" applyAlignment="1">
      <alignment horizontal="center" vertical="center"/>
    </xf>
    <xf numFmtId="3" fontId="22" fillId="9" borderId="17" xfId="6" applyNumberFormat="1" applyFont="1" applyFill="1" applyBorder="1" applyAlignment="1">
      <alignment horizontal="center" vertical="center"/>
    </xf>
    <xf numFmtId="3" fontId="22" fillId="9" borderId="38" xfId="6" applyNumberFormat="1" applyFont="1" applyFill="1" applyBorder="1" applyAlignment="1">
      <alignment horizontal="center" vertical="center"/>
    </xf>
    <xf numFmtId="3" fontId="14" fillId="0" borderId="39" xfId="4" applyNumberFormat="1" applyFont="1" applyBorder="1" applyAlignment="1">
      <alignment horizontal="center" vertical="center"/>
    </xf>
    <xf numFmtId="3" fontId="14" fillId="0" borderId="36" xfId="4" applyNumberFormat="1" applyFont="1" applyBorder="1" applyAlignment="1">
      <alignment horizontal="center" vertical="center"/>
    </xf>
    <xf numFmtId="3" fontId="14" fillId="0" borderId="37" xfId="4" applyNumberFormat="1" applyFont="1" applyBorder="1" applyAlignment="1">
      <alignment horizontal="center" vertical="center"/>
    </xf>
    <xf numFmtId="164" fontId="23" fillId="9" borderId="22" xfId="3" applyNumberFormat="1" applyFont="1" applyFill="1" applyBorder="1" applyAlignment="1">
      <alignment horizontal="center" vertical="center"/>
    </xf>
    <xf numFmtId="164" fontId="22" fillId="9" borderId="17" xfId="3" applyNumberFormat="1" applyFont="1" applyFill="1" applyBorder="1" applyAlignment="1">
      <alignment horizontal="center" vertical="center"/>
    </xf>
    <xf numFmtId="164" fontId="14" fillId="0" borderId="8" xfId="3" applyNumberFormat="1" applyFont="1" applyBorder="1" applyAlignment="1">
      <alignment horizontal="center" vertical="center"/>
    </xf>
    <xf numFmtId="164" fontId="10" fillId="0" borderId="41" xfId="3" applyNumberFormat="1" applyFont="1" applyFill="1" applyBorder="1" applyAlignment="1">
      <alignment horizontal="center" vertical="center"/>
    </xf>
    <xf numFmtId="0" fontId="23" fillId="8" borderId="24" xfId="7" applyNumberFormat="1" applyFont="1" applyFill="1" applyBorder="1" applyAlignment="1">
      <alignment horizontal="center" vertical="center" wrapText="1"/>
    </xf>
    <xf numFmtId="3" fontId="14" fillId="0" borderId="42" xfId="4" applyNumberFormat="1" applyFont="1" applyBorder="1" applyAlignment="1">
      <alignment horizontal="center" vertical="center"/>
    </xf>
    <xf numFmtId="164" fontId="14" fillId="0" borderId="42" xfId="3" applyNumberFormat="1" applyFont="1" applyBorder="1" applyAlignment="1">
      <alignment horizontal="center" vertical="center"/>
    </xf>
    <xf numFmtId="164" fontId="10" fillId="0" borderId="43" xfId="3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3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23" fillId="8" borderId="44" xfId="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23" fillId="9" borderId="45" xfId="3" applyNumberFormat="1" applyFont="1" applyFill="1" applyBorder="1" applyAlignment="1">
      <alignment horizontal="center" vertical="center"/>
    </xf>
    <xf numFmtId="3" fontId="22" fillId="9" borderId="22" xfId="6" applyNumberFormat="1" applyFont="1" applyFill="1" applyBorder="1" applyAlignment="1">
      <alignment horizontal="center" vertical="center"/>
    </xf>
    <xf numFmtId="3" fontId="19" fillId="10" borderId="22" xfId="8" applyNumberForma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center" vertical="center"/>
    </xf>
    <xf numFmtId="3" fontId="25" fillId="10" borderId="22" xfId="0" applyNumberFormat="1" applyFont="1" applyFill="1" applyBorder="1" applyAlignment="1">
      <alignment horizontal="center" vertical="center"/>
    </xf>
    <xf numFmtId="3" fontId="19" fillId="10" borderId="22" xfId="8" applyNumberFormat="1" applyFill="1" applyBorder="1" applyAlignment="1">
      <alignment horizontal="center" vertical="center"/>
    </xf>
    <xf numFmtId="3" fontId="26" fillId="11" borderId="22" xfId="0" applyNumberFormat="1" applyFont="1" applyFill="1" applyBorder="1" applyAlignment="1">
      <alignment horizontal="center" vertical="center"/>
    </xf>
    <xf numFmtId="3" fontId="23" fillId="8" borderId="22" xfId="7" applyNumberFormat="1" applyFont="1" applyFill="1" applyBorder="1" applyAlignment="1">
      <alignment horizontal="center" vertical="center" wrapText="1"/>
    </xf>
    <xf numFmtId="3" fontId="23" fillId="12" borderId="22" xfId="7" applyNumberFormat="1" applyFont="1" applyFill="1" applyBorder="1" applyAlignment="1">
      <alignment horizontal="center" vertical="center" wrapText="1"/>
    </xf>
    <xf numFmtId="164" fontId="23" fillId="8" borderId="22" xfId="3" applyNumberFormat="1" applyFont="1" applyFill="1" applyBorder="1" applyAlignment="1">
      <alignment horizontal="center" vertical="center" wrapText="1"/>
    </xf>
    <xf numFmtId="3" fontId="23" fillId="8" borderId="22" xfId="3" applyNumberFormat="1" applyFont="1" applyFill="1" applyBorder="1" applyAlignment="1">
      <alignment horizontal="center" vertical="center" wrapText="1"/>
    </xf>
    <xf numFmtId="164" fontId="23" fillId="8" borderId="22" xfId="7" applyNumberFormat="1" applyFont="1" applyFill="1" applyBorder="1" applyAlignment="1">
      <alignment horizontal="center" vertical="center" wrapText="1"/>
    </xf>
    <xf numFmtId="3" fontId="23" fillId="12" borderId="22" xfId="3" applyNumberFormat="1" applyFont="1" applyFill="1" applyBorder="1" applyAlignment="1">
      <alignment horizontal="center" vertical="center" wrapText="1"/>
    </xf>
    <xf numFmtId="164" fontId="23" fillId="12" borderId="22" xfId="7" applyNumberFormat="1" applyFont="1" applyFill="1" applyBorder="1" applyAlignment="1">
      <alignment horizontal="center" vertical="center" wrapText="1"/>
    </xf>
    <xf numFmtId="3" fontId="22" fillId="9" borderId="22" xfId="3" applyNumberFormat="1" applyFont="1" applyFill="1" applyBorder="1" applyAlignment="1">
      <alignment horizontal="center" vertical="center"/>
    </xf>
    <xf numFmtId="164" fontId="22" fillId="9" borderId="22" xfId="6" applyNumberFormat="1" applyFont="1" applyFill="1" applyBorder="1" applyAlignment="1">
      <alignment horizontal="center" vertical="center"/>
    </xf>
    <xf numFmtId="3" fontId="22" fillId="10" borderId="22" xfId="6" applyNumberFormat="1" applyFont="1" applyFill="1" applyBorder="1" applyAlignment="1">
      <alignment horizontal="center" vertical="center"/>
    </xf>
    <xf numFmtId="164" fontId="19" fillId="10" borderId="22" xfId="3" applyNumberFormat="1" applyFont="1" applyFill="1" applyBorder="1" applyAlignment="1">
      <alignment horizontal="center" vertical="center" wrapText="1"/>
    </xf>
    <xf numFmtId="164" fontId="22" fillId="10" borderId="22" xfId="3" applyNumberFormat="1" applyFont="1" applyFill="1" applyBorder="1" applyAlignment="1">
      <alignment horizontal="center" vertical="center"/>
    </xf>
    <xf numFmtId="164" fontId="16" fillId="2" borderId="22" xfId="3" applyNumberFormat="1" applyFont="1" applyFill="1" applyBorder="1" applyAlignment="1">
      <alignment horizontal="center" vertical="center"/>
    </xf>
    <xf numFmtId="164" fontId="25" fillId="10" borderId="22" xfId="3" applyNumberFormat="1" applyFont="1" applyFill="1" applyBorder="1" applyAlignment="1">
      <alignment horizontal="center" vertical="center"/>
    </xf>
    <xf numFmtId="164" fontId="26" fillId="11" borderId="22" xfId="3" applyNumberFormat="1" applyFont="1" applyFill="1" applyBorder="1" applyAlignment="1">
      <alignment horizontal="center" vertical="center"/>
    </xf>
    <xf numFmtId="164" fontId="19" fillId="10" borderId="22" xfId="3" applyNumberFormat="1" applyFont="1" applyFill="1" applyBorder="1" applyAlignment="1">
      <alignment horizontal="center" vertical="center"/>
    </xf>
    <xf numFmtId="3" fontId="22" fillId="9" borderId="25" xfId="6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46" xfId="0" applyNumberFormat="1" applyFont="1" applyFill="1" applyBorder="1" applyAlignment="1">
      <alignment horizontal="center" vertical="center"/>
    </xf>
    <xf numFmtId="164" fontId="16" fillId="2" borderId="46" xfId="3" applyNumberFormat="1" applyFont="1" applyFill="1" applyBorder="1" applyAlignment="1">
      <alignment horizontal="center" vertical="center"/>
    </xf>
    <xf numFmtId="0" fontId="23" fillId="8" borderId="25" xfId="7" applyNumberFormat="1" applyFont="1" applyFill="1" applyBorder="1" applyAlignment="1">
      <alignment horizontal="center" vertical="center" wrapText="1"/>
    </xf>
    <xf numFmtId="3" fontId="23" fillId="12" borderId="25" xfId="7" applyNumberFormat="1" applyFont="1" applyFill="1" applyBorder="1" applyAlignment="1">
      <alignment horizontal="center" vertical="center" wrapText="1"/>
    </xf>
    <xf numFmtId="3" fontId="22" fillId="9" borderId="25" xfId="6" applyNumberFormat="1" applyFont="1" applyFill="1" applyBorder="1" applyAlignment="1">
      <alignment horizontal="center" vertical="center"/>
    </xf>
    <xf numFmtId="0" fontId="19" fillId="10" borderId="15" xfId="8" applyNumberFormat="1" applyFill="1" applyBorder="1" applyAlignment="1">
      <alignment horizontal="center" vertical="center"/>
    </xf>
    <xf numFmtId="0" fontId="28" fillId="11" borderId="2" xfId="1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3" fontId="14" fillId="0" borderId="2" xfId="4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11" borderId="22" xfId="9" applyNumberFormat="1" applyFont="1" applyFill="1" applyBorder="1" applyAlignment="1">
      <alignment horizontal="center" vertical="center"/>
    </xf>
    <xf numFmtId="164" fontId="1" fillId="11" borderId="22" xfId="3" applyNumberFormat="1" applyFont="1" applyFill="1" applyBorder="1" applyAlignment="1">
      <alignment horizontal="center" vertical="center"/>
    </xf>
    <xf numFmtId="0" fontId="1" fillId="11" borderId="22" xfId="9" applyNumberFormat="1" applyFont="1" applyFill="1" applyBorder="1" applyAlignment="1">
      <alignment horizontal="center" vertical="center"/>
    </xf>
    <xf numFmtId="0" fontId="1" fillId="11" borderId="2" xfId="11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3" fontId="14" fillId="0" borderId="28" xfId="2" applyNumberFormat="1" applyFont="1" applyBorder="1" applyAlignment="1">
      <alignment horizontal="center" vertical="center"/>
    </xf>
    <xf numFmtId="3" fontId="14" fillId="0" borderId="9" xfId="2" applyNumberFormat="1" applyFont="1" applyBorder="1" applyAlignment="1">
      <alignment horizontal="center" vertical="center"/>
    </xf>
    <xf numFmtId="3" fontId="14" fillId="0" borderId="29" xfId="2" applyNumberFormat="1" applyFont="1" applyBorder="1" applyAlignment="1">
      <alignment horizontal="center" vertical="center"/>
    </xf>
    <xf numFmtId="3" fontId="14" fillId="0" borderId="16" xfId="2" applyNumberFormat="1" applyFont="1" applyBorder="1" applyAlignment="1">
      <alignment horizontal="center" vertical="center"/>
    </xf>
    <xf numFmtId="0" fontId="23" fillId="8" borderId="30" xfId="7" applyNumberFormat="1" applyFont="1" applyFill="1" applyBorder="1" applyAlignment="1">
      <alignment horizontal="center" vertical="center" wrapText="1"/>
    </xf>
    <xf numFmtId="0" fontId="23" fillId="8" borderId="40" xfId="7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/>
    </xf>
  </cellXfs>
  <cellStyles count="12">
    <cellStyle name="20% - Accent6" xfId="9" builtinId="50"/>
    <cellStyle name="20% - Accent6 2" xfId="10"/>
    <cellStyle name="20% - Accent6 3" xfId="11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4</xdr:row>
      <xdr:rowOff>114300</xdr:rowOff>
    </xdr:from>
    <xdr:to>
      <xdr:col>3</xdr:col>
      <xdr:colOff>685800</xdr:colOff>
      <xdr:row>4</xdr:row>
      <xdr:rowOff>285750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438150</xdr:colOff>
      <xdr:row>4</xdr:row>
      <xdr:rowOff>95250</xdr:rowOff>
    </xdr:from>
    <xdr:to>
      <xdr:col>4</xdr:col>
      <xdr:colOff>628650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333375</xdr:colOff>
      <xdr:row>4</xdr:row>
      <xdr:rowOff>95250</xdr:rowOff>
    </xdr:from>
    <xdr:to>
      <xdr:col>6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352425</xdr:colOff>
      <xdr:row>4</xdr:row>
      <xdr:rowOff>95250</xdr:rowOff>
    </xdr:from>
    <xdr:to>
      <xdr:col>7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352425</xdr:colOff>
      <xdr:row>4</xdr:row>
      <xdr:rowOff>85725</xdr:rowOff>
    </xdr:from>
    <xdr:to>
      <xdr:col>9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95250</xdr:rowOff>
    </xdr:from>
    <xdr:to>
      <xdr:col>10</xdr:col>
      <xdr:colOff>561975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85725</xdr:rowOff>
    </xdr:from>
    <xdr:to>
      <xdr:col>11</xdr:col>
      <xdr:colOff>552450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361950</xdr:colOff>
      <xdr:row>4</xdr:row>
      <xdr:rowOff>66675</xdr:rowOff>
    </xdr:from>
    <xdr:to>
      <xdr:col>12</xdr:col>
      <xdr:colOff>552450</xdr:colOff>
      <xdr:row>4</xdr:row>
      <xdr:rowOff>238125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495300</xdr:colOff>
      <xdr:row>4</xdr:row>
      <xdr:rowOff>114300</xdr:rowOff>
    </xdr:from>
    <xdr:to>
      <xdr:col>3</xdr:col>
      <xdr:colOff>685800</xdr:colOff>
      <xdr:row>4</xdr:row>
      <xdr:rowOff>285750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438150</xdr:colOff>
      <xdr:row>4</xdr:row>
      <xdr:rowOff>95250</xdr:rowOff>
    </xdr:from>
    <xdr:to>
      <xdr:col>4</xdr:col>
      <xdr:colOff>628650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333375</xdr:colOff>
      <xdr:row>4</xdr:row>
      <xdr:rowOff>95250</xdr:rowOff>
    </xdr:from>
    <xdr:to>
      <xdr:col>6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352425</xdr:colOff>
      <xdr:row>4</xdr:row>
      <xdr:rowOff>95250</xdr:rowOff>
    </xdr:from>
    <xdr:to>
      <xdr:col>7</xdr:col>
      <xdr:colOff>542925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352425</xdr:colOff>
      <xdr:row>4</xdr:row>
      <xdr:rowOff>85725</xdr:rowOff>
    </xdr:from>
    <xdr:to>
      <xdr:col>9</xdr:col>
      <xdr:colOff>542925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95250</xdr:rowOff>
    </xdr:from>
    <xdr:to>
      <xdr:col>10</xdr:col>
      <xdr:colOff>561975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85725</xdr:rowOff>
    </xdr:from>
    <xdr:to>
      <xdr:col>11</xdr:col>
      <xdr:colOff>552450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361950</xdr:colOff>
      <xdr:row>4</xdr:row>
      <xdr:rowOff>66675</xdr:rowOff>
    </xdr:from>
    <xdr:to>
      <xdr:col>12</xdr:col>
      <xdr:colOff>552450</xdr:colOff>
      <xdr:row>4</xdr:row>
      <xdr:rowOff>238125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333375</xdr:colOff>
      <xdr:row>4</xdr:row>
      <xdr:rowOff>95250</xdr:rowOff>
    </xdr:from>
    <xdr:to>
      <xdr:col>6</xdr:col>
      <xdr:colOff>523875</xdr:colOff>
      <xdr:row>4</xdr:row>
      <xdr:rowOff>266700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352425</xdr:colOff>
      <xdr:row>4</xdr:row>
      <xdr:rowOff>95250</xdr:rowOff>
    </xdr:from>
    <xdr:to>
      <xdr:col>7</xdr:col>
      <xdr:colOff>542925</xdr:colOff>
      <xdr:row>4</xdr:row>
      <xdr:rowOff>266700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352425</xdr:colOff>
      <xdr:row>4</xdr:row>
      <xdr:rowOff>85725</xdr:rowOff>
    </xdr:from>
    <xdr:to>
      <xdr:col>9</xdr:col>
      <xdr:colOff>542925</xdr:colOff>
      <xdr:row>4</xdr:row>
      <xdr:rowOff>257175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95250</xdr:rowOff>
    </xdr:from>
    <xdr:to>
      <xdr:col>10</xdr:col>
      <xdr:colOff>561975</xdr:colOff>
      <xdr:row>4</xdr:row>
      <xdr:rowOff>266700</xdr:rowOff>
    </xdr:to>
    <xdr:sp macro="" textlink="">
      <xdr:nvSpPr>
        <xdr:cNvPr id="2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85725</xdr:rowOff>
    </xdr:from>
    <xdr:to>
      <xdr:col>11</xdr:col>
      <xdr:colOff>552450</xdr:colOff>
      <xdr:row>4</xdr:row>
      <xdr:rowOff>257175</xdr:rowOff>
    </xdr:to>
    <xdr:sp macro="" textlink="">
      <xdr:nvSpPr>
        <xdr:cNvPr id="3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361950</xdr:colOff>
      <xdr:row>4</xdr:row>
      <xdr:rowOff>66675</xdr:rowOff>
    </xdr:from>
    <xdr:to>
      <xdr:col>12</xdr:col>
      <xdr:colOff>552450</xdr:colOff>
      <xdr:row>4</xdr:row>
      <xdr:rowOff>238125</xdr:rowOff>
    </xdr:to>
    <xdr:sp macro="" textlink="">
      <xdr:nvSpPr>
        <xdr:cNvPr id="3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3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333375</xdr:colOff>
      <xdr:row>4</xdr:row>
      <xdr:rowOff>95250</xdr:rowOff>
    </xdr:from>
    <xdr:to>
      <xdr:col>6</xdr:col>
      <xdr:colOff>523875</xdr:colOff>
      <xdr:row>4</xdr:row>
      <xdr:rowOff>266700</xdr:rowOff>
    </xdr:to>
    <xdr:sp macro="" textlink="">
      <xdr:nvSpPr>
        <xdr:cNvPr id="3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352425</xdr:colOff>
      <xdr:row>4</xdr:row>
      <xdr:rowOff>95250</xdr:rowOff>
    </xdr:from>
    <xdr:to>
      <xdr:col>7</xdr:col>
      <xdr:colOff>542925</xdr:colOff>
      <xdr:row>4</xdr:row>
      <xdr:rowOff>266700</xdr:rowOff>
    </xdr:to>
    <xdr:sp macro="" textlink="">
      <xdr:nvSpPr>
        <xdr:cNvPr id="3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3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352425</xdr:colOff>
      <xdr:row>4</xdr:row>
      <xdr:rowOff>85725</xdr:rowOff>
    </xdr:from>
    <xdr:to>
      <xdr:col>9</xdr:col>
      <xdr:colOff>542925</xdr:colOff>
      <xdr:row>4</xdr:row>
      <xdr:rowOff>257175</xdr:rowOff>
    </xdr:to>
    <xdr:sp macro="" textlink="">
      <xdr:nvSpPr>
        <xdr:cNvPr id="3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95250</xdr:rowOff>
    </xdr:from>
    <xdr:to>
      <xdr:col>10</xdr:col>
      <xdr:colOff>561975</xdr:colOff>
      <xdr:row>4</xdr:row>
      <xdr:rowOff>266700</xdr:rowOff>
    </xdr:to>
    <xdr:sp macro="" textlink="">
      <xdr:nvSpPr>
        <xdr:cNvPr id="3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85725</xdr:rowOff>
    </xdr:from>
    <xdr:to>
      <xdr:col>11</xdr:col>
      <xdr:colOff>552450</xdr:colOff>
      <xdr:row>4</xdr:row>
      <xdr:rowOff>257175</xdr:rowOff>
    </xdr:to>
    <xdr:sp macro="" textlink="">
      <xdr:nvSpPr>
        <xdr:cNvPr id="4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361950</xdr:colOff>
      <xdr:row>4</xdr:row>
      <xdr:rowOff>66675</xdr:rowOff>
    </xdr:from>
    <xdr:to>
      <xdr:col>12</xdr:col>
      <xdr:colOff>552450</xdr:colOff>
      <xdr:row>4</xdr:row>
      <xdr:rowOff>238125</xdr:rowOff>
    </xdr:to>
    <xdr:sp macro="" textlink="">
      <xdr:nvSpPr>
        <xdr:cNvPr id="4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390525</xdr:colOff>
      <xdr:row>4</xdr:row>
      <xdr:rowOff>85725</xdr:rowOff>
    </xdr:from>
    <xdr:to>
      <xdr:col>3</xdr:col>
      <xdr:colOff>581025</xdr:colOff>
      <xdr:row>4</xdr:row>
      <xdr:rowOff>257175</xdr:rowOff>
    </xdr:to>
    <xdr:sp macro="" textlink="">
      <xdr:nvSpPr>
        <xdr:cNvPr id="42" name="AutoShape 68"/>
        <xdr:cNvSpPr>
          <a:spLocks noChangeArrowheads="1"/>
        </xdr:cNvSpPr>
      </xdr:nvSpPr>
      <xdr:spPr bwMode="auto">
        <a:xfrm>
          <a:off x="35433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333375</xdr:colOff>
      <xdr:row>4</xdr:row>
      <xdr:rowOff>95250</xdr:rowOff>
    </xdr:from>
    <xdr:to>
      <xdr:col>4</xdr:col>
      <xdr:colOff>523875</xdr:colOff>
      <xdr:row>4</xdr:row>
      <xdr:rowOff>266700</xdr:rowOff>
    </xdr:to>
    <xdr:sp macro="" textlink="">
      <xdr:nvSpPr>
        <xdr:cNvPr id="43" name="AutoShape 68"/>
        <xdr:cNvSpPr>
          <a:spLocks noChangeArrowheads="1"/>
        </xdr:cNvSpPr>
      </xdr:nvSpPr>
      <xdr:spPr bwMode="auto">
        <a:xfrm>
          <a:off x="4476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4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333375</xdr:colOff>
      <xdr:row>4</xdr:row>
      <xdr:rowOff>95250</xdr:rowOff>
    </xdr:from>
    <xdr:to>
      <xdr:col>6</xdr:col>
      <xdr:colOff>523875</xdr:colOff>
      <xdr:row>4</xdr:row>
      <xdr:rowOff>266700</xdr:rowOff>
    </xdr:to>
    <xdr:sp macro="" textlink="">
      <xdr:nvSpPr>
        <xdr:cNvPr id="4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352425</xdr:colOff>
      <xdr:row>4</xdr:row>
      <xdr:rowOff>95250</xdr:rowOff>
    </xdr:from>
    <xdr:to>
      <xdr:col>7</xdr:col>
      <xdr:colOff>542925</xdr:colOff>
      <xdr:row>4</xdr:row>
      <xdr:rowOff>266700</xdr:rowOff>
    </xdr:to>
    <xdr:sp macro="" textlink="">
      <xdr:nvSpPr>
        <xdr:cNvPr id="4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4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352425</xdr:colOff>
      <xdr:row>4</xdr:row>
      <xdr:rowOff>85725</xdr:rowOff>
    </xdr:from>
    <xdr:to>
      <xdr:col>9</xdr:col>
      <xdr:colOff>542925</xdr:colOff>
      <xdr:row>4</xdr:row>
      <xdr:rowOff>257175</xdr:rowOff>
    </xdr:to>
    <xdr:sp macro="" textlink="">
      <xdr:nvSpPr>
        <xdr:cNvPr id="4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95250</xdr:rowOff>
    </xdr:from>
    <xdr:to>
      <xdr:col>10</xdr:col>
      <xdr:colOff>561975</xdr:colOff>
      <xdr:row>4</xdr:row>
      <xdr:rowOff>266700</xdr:rowOff>
    </xdr:to>
    <xdr:sp macro="" textlink="">
      <xdr:nvSpPr>
        <xdr:cNvPr id="4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85725</xdr:rowOff>
    </xdr:from>
    <xdr:to>
      <xdr:col>11</xdr:col>
      <xdr:colOff>552450</xdr:colOff>
      <xdr:row>4</xdr:row>
      <xdr:rowOff>257175</xdr:rowOff>
    </xdr:to>
    <xdr:sp macro="" textlink="">
      <xdr:nvSpPr>
        <xdr:cNvPr id="5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361950</xdr:colOff>
      <xdr:row>4</xdr:row>
      <xdr:rowOff>66675</xdr:rowOff>
    </xdr:from>
    <xdr:to>
      <xdr:col>12</xdr:col>
      <xdr:colOff>552450</xdr:colOff>
      <xdr:row>4</xdr:row>
      <xdr:rowOff>238125</xdr:rowOff>
    </xdr:to>
    <xdr:sp macro="" textlink="">
      <xdr:nvSpPr>
        <xdr:cNvPr id="5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abSelected="1" topLeftCell="B1" workbookViewId="0">
      <pane xSplit="2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C1" sqref="C1"/>
    </sheetView>
  </sheetViews>
  <sheetFormatPr defaultRowHeight="15" customHeight="1" x14ac:dyDescent="0.2"/>
  <cols>
    <col min="1" max="2" width="3.28515625" style="22" customWidth="1"/>
    <col min="3" max="3" width="44" style="22" customWidth="1"/>
    <col min="4" max="4" width="14.85546875" style="22" customWidth="1"/>
    <col min="5" max="5" width="13.7109375" style="22" customWidth="1"/>
    <col min="6" max="6" width="14.140625" style="22" customWidth="1"/>
    <col min="7" max="7" width="12.85546875" style="22" customWidth="1"/>
    <col min="8" max="9" width="13.28515625" style="22" customWidth="1"/>
    <col min="10" max="10" width="13.28515625" style="103" customWidth="1"/>
    <col min="11" max="11" width="13.28515625" style="102" customWidth="1"/>
    <col min="12" max="13" width="13.28515625" style="58" customWidth="1"/>
    <col min="14" max="16384" width="9.140625" style="22"/>
  </cols>
  <sheetData>
    <row r="1" spans="3:14" ht="35.25" customHeight="1" x14ac:dyDescent="0.2">
      <c r="C1" s="71" t="s">
        <v>0</v>
      </c>
      <c r="D1" s="114" t="s">
        <v>303</v>
      </c>
      <c r="E1" s="114" t="s">
        <v>304</v>
      </c>
      <c r="F1" s="114" t="s">
        <v>305</v>
      </c>
      <c r="G1" s="114" t="s">
        <v>306</v>
      </c>
      <c r="H1" s="71" t="s">
        <v>295</v>
      </c>
      <c r="I1" s="71" t="s">
        <v>296</v>
      </c>
      <c r="J1" s="71" t="s">
        <v>297</v>
      </c>
      <c r="K1" s="71" t="s">
        <v>298</v>
      </c>
      <c r="L1" s="116" t="s">
        <v>299</v>
      </c>
      <c r="M1" s="116" t="s">
        <v>300</v>
      </c>
    </row>
    <row r="2" spans="3:14" ht="31.5" customHeight="1" x14ac:dyDescent="0.2">
      <c r="C2" s="136" t="s">
        <v>262</v>
      </c>
      <c r="D2" s="114">
        <v>782670</v>
      </c>
      <c r="E2" s="114">
        <v>52019</v>
      </c>
      <c r="F2" s="114">
        <v>220705</v>
      </c>
      <c r="G2" s="114">
        <v>498477</v>
      </c>
      <c r="H2" s="114">
        <f>G2-D2</f>
        <v>-284193</v>
      </c>
      <c r="I2" s="114">
        <f>G2-E2</f>
        <v>446458</v>
      </c>
      <c r="J2" s="117">
        <f>G2-F2</f>
        <v>277772</v>
      </c>
      <c r="K2" s="118">
        <f>G2/D2-1</f>
        <v>-0.36310705661389853</v>
      </c>
      <c r="L2" s="116">
        <f>G2/E2-1</f>
        <v>8.5825948211230507</v>
      </c>
      <c r="M2" s="116">
        <f>G2/F2-1</f>
        <v>1.2585668652726492</v>
      </c>
    </row>
    <row r="3" spans="3:14" ht="19.5" customHeight="1" x14ac:dyDescent="0.2">
      <c r="C3" s="137" t="s">
        <v>257</v>
      </c>
      <c r="D3" s="115">
        <v>117615</v>
      </c>
      <c r="E3" s="115">
        <v>2307</v>
      </c>
      <c r="F3" s="115">
        <v>15025</v>
      </c>
      <c r="G3" s="115">
        <v>55874</v>
      </c>
      <c r="H3" s="115">
        <f>G3-D3</f>
        <v>-61741</v>
      </c>
      <c r="I3" s="115">
        <f>G3-E3</f>
        <v>53567</v>
      </c>
      <c r="J3" s="119">
        <f>G3-F3</f>
        <v>40849</v>
      </c>
      <c r="K3" s="120">
        <f>G3/D3-1</f>
        <v>-0.52494154657144065</v>
      </c>
      <c r="L3" s="120">
        <f t="shared" ref="L3:L66" si="0">G3/E3-1</f>
        <v>23.219332466406588</v>
      </c>
      <c r="M3" s="120">
        <f t="shared" ref="M3:M66" si="1">G3/F3-1</f>
        <v>2.7187354409317805</v>
      </c>
    </row>
    <row r="4" spans="3:14" ht="30.75" customHeight="1" x14ac:dyDescent="0.2">
      <c r="C4" s="138" t="s">
        <v>263</v>
      </c>
      <c r="D4" s="108">
        <v>665055</v>
      </c>
      <c r="E4" s="108">
        <v>49712</v>
      </c>
      <c r="F4" s="108">
        <v>205680</v>
      </c>
      <c r="G4" s="108">
        <v>442603</v>
      </c>
      <c r="H4" s="108">
        <f>G4-D4</f>
        <v>-222452</v>
      </c>
      <c r="I4" s="108">
        <f>G4-E4</f>
        <v>392891</v>
      </c>
      <c r="J4" s="121">
        <f>G4-F4</f>
        <v>236923</v>
      </c>
      <c r="K4" s="122">
        <f>G4/D4-1</f>
        <v>-0.33448662140725205</v>
      </c>
      <c r="L4" s="122">
        <f t="shared" si="0"/>
        <v>7.9033432571612483</v>
      </c>
      <c r="M4" s="122">
        <f t="shared" si="1"/>
        <v>1.1519010112796577</v>
      </c>
    </row>
    <row r="5" spans="3:14" ht="30.75" customHeight="1" x14ac:dyDescent="0.2">
      <c r="C5" s="130" t="s">
        <v>259</v>
      </c>
      <c r="D5" s="108"/>
      <c r="E5" s="108"/>
      <c r="F5" s="108"/>
      <c r="G5" s="108"/>
      <c r="H5" s="108"/>
      <c r="I5" s="108"/>
      <c r="J5" s="121"/>
      <c r="K5" s="122"/>
      <c r="L5" s="122"/>
      <c r="M5" s="122"/>
      <c r="N5" s="59"/>
    </row>
    <row r="6" spans="3:14" ht="15" customHeight="1" x14ac:dyDescent="0.2">
      <c r="C6" s="139" t="s">
        <v>3</v>
      </c>
      <c r="D6" s="109">
        <v>571960</v>
      </c>
      <c r="E6" s="109">
        <v>44208</v>
      </c>
      <c r="F6" s="123">
        <v>161583</v>
      </c>
      <c r="G6" s="123">
        <v>373184</v>
      </c>
      <c r="H6" s="109">
        <f t="shared" ref="H6:H67" si="2">G6-D6</f>
        <v>-198776</v>
      </c>
      <c r="I6" s="109">
        <f t="shared" ref="I6:I67" si="3">G6-E6</f>
        <v>328976</v>
      </c>
      <c r="J6" s="123">
        <f t="shared" ref="J6:J67" si="4">G6-F6</f>
        <v>211601</v>
      </c>
      <c r="K6" s="124">
        <f t="shared" ref="K6:K67" si="5">G6/D6-1</f>
        <v>-0.34753479264284215</v>
      </c>
      <c r="L6" s="124">
        <f t="shared" si="0"/>
        <v>7.4415490408975753</v>
      </c>
      <c r="M6" s="125">
        <f t="shared" si="1"/>
        <v>1.3095498907682122</v>
      </c>
    </row>
    <row r="7" spans="3:14" x14ac:dyDescent="0.2">
      <c r="C7" s="140" t="s">
        <v>217</v>
      </c>
      <c r="D7" s="150">
        <v>421968</v>
      </c>
      <c r="E7" s="150">
        <v>23710</v>
      </c>
      <c r="F7" s="150">
        <v>101473</v>
      </c>
      <c r="G7" s="150">
        <v>248785</v>
      </c>
      <c r="H7" s="150">
        <f t="shared" si="2"/>
        <v>-173183</v>
      </c>
      <c r="I7" s="150">
        <f t="shared" si="3"/>
        <v>225075</v>
      </c>
      <c r="J7" s="150">
        <f t="shared" si="4"/>
        <v>147312</v>
      </c>
      <c r="K7" s="151">
        <f t="shared" si="5"/>
        <v>-0.41041737762105179</v>
      </c>
      <c r="L7" s="151">
        <f t="shared" si="0"/>
        <v>9.4928300295234074</v>
      </c>
      <c r="M7" s="151">
        <f t="shared" si="1"/>
        <v>1.451735929754713</v>
      </c>
    </row>
    <row r="8" spans="3:14" ht="14.25" customHeight="1" x14ac:dyDescent="0.2">
      <c r="C8" s="132" t="s">
        <v>144</v>
      </c>
      <c r="D8" s="110">
        <v>120978</v>
      </c>
      <c r="E8" s="110">
        <v>9428</v>
      </c>
      <c r="F8" s="110">
        <v>19301</v>
      </c>
      <c r="G8" s="110">
        <v>72877</v>
      </c>
      <c r="H8" s="110">
        <f t="shared" ref="H8:H27" si="6">G8-D8</f>
        <v>-48101</v>
      </c>
      <c r="I8" s="110">
        <f t="shared" ref="I8:I27" si="7">G8-E8</f>
        <v>63449</v>
      </c>
      <c r="J8" s="110">
        <f t="shared" ref="J8:J27" si="8">G8-F8</f>
        <v>53576</v>
      </c>
      <c r="K8" s="126">
        <f t="shared" ref="K8:K27" si="9">G8/D8-1</f>
        <v>-0.39760121675015292</v>
      </c>
      <c r="L8" s="126">
        <f t="shared" ref="L8:L27" si="10">G8/E8-1</f>
        <v>6.7298472634705133</v>
      </c>
      <c r="M8" s="126">
        <f t="shared" ref="M8:M27" si="11">G8/F8-1</f>
        <v>2.775814724625667</v>
      </c>
    </row>
    <row r="9" spans="3:14" ht="12" x14ac:dyDescent="0.2">
      <c r="C9" s="131" t="s">
        <v>139</v>
      </c>
      <c r="D9" s="110">
        <v>119540</v>
      </c>
      <c r="E9" s="110">
        <v>3924</v>
      </c>
      <c r="F9" s="110">
        <v>8358</v>
      </c>
      <c r="G9" s="110">
        <v>13719</v>
      </c>
      <c r="H9" s="110">
        <f t="shared" si="6"/>
        <v>-105821</v>
      </c>
      <c r="I9" s="110">
        <f t="shared" si="7"/>
        <v>9795</v>
      </c>
      <c r="J9" s="110">
        <f t="shared" si="8"/>
        <v>5361</v>
      </c>
      <c r="K9" s="126">
        <f t="shared" si="9"/>
        <v>-0.8852350677597457</v>
      </c>
      <c r="L9" s="126">
        <f t="shared" si="10"/>
        <v>2.4961773700305812</v>
      </c>
      <c r="M9" s="126">
        <f t="shared" si="11"/>
        <v>0.64142139267767417</v>
      </c>
    </row>
    <row r="10" spans="3:14" ht="12" x14ac:dyDescent="0.2">
      <c r="C10" s="131" t="s">
        <v>140</v>
      </c>
      <c r="D10" s="110">
        <v>4088</v>
      </c>
      <c r="E10" s="110">
        <v>881</v>
      </c>
      <c r="F10" s="110">
        <v>4792</v>
      </c>
      <c r="G10" s="110">
        <v>9066</v>
      </c>
      <c r="H10" s="110">
        <f t="shared" si="6"/>
        <v>4978</v>
      </c>
      <c r="I10" s="110">
        <f t="shared" si="7"/>
        <v>8185</v>
      </c>
      <c r="J10" s="110">
        <f t="shared" si="8"/>
        <v>4274</v>
      </c>
      <c r="K10" s="126">
        <f t="shared" si="9"/>
        <v>1.2177103718199609</v>
      </c>
      <c r="L10" s="126">
        <f t="shared" si="10"/>
        <v>9.2905788876276958</v>
      </c>
      <c r="M10" s="126">
        <f t="shared" si="11"/>
        <v>0.89190317195325552</v>
      </c>
    </row>
    <row r="11" spans="3:14" ht="15" customHeight="1" x14ac:dyDescent="0.2">
      <c r="C11" s="131" t="s">
        <v>2</v>
      </c>
      <c r="D11" s="110">
        <v>1059</v>
      </c>
      <c r="E11" s="110">
        <v>251</v>
      </c>
      <c r="F11" s="110">
        <v>377</v>
      </c>
      <c r="G11" s="110">
        <v>761</v>
      </c>
      <c r="H11" s="110">
        <f t="shared" si="6"/>
        <v>-298</v>
      </c>
      <c r="I11" s="110">
        <f t="shared" si="7"/>
        <v>510</v>
      </c>
      <c r="J11" s="110">
        <f t="shared" si="8"/>
        <v>384</v>
      </c>
      <c r="K11" s="126">
        <f t="shared" si="9"/>
        <v>-0.28139754485363555</v>
      </c>
      <c r="L11" s="126">
        <f t="shared" si="10"/>
        <v>2.0318725099601593</v>
      </c>
      <c r="M11" s="126">
        <f t="shared" si="11"/>
        <v>1.0185676392572942</v>
      </c>
    </row>
    <row r="12" spans="3:14" ht="15" customHeight="1" x14ac:dyDescent="0.2">
      <c r="C12" s="145" t="s">
        <v>11</v>
      </c>
      <c r="D12" s="110">
        <v>1330</v>
      </c>
      <c r="E12" s="110">
        <v>42</v>
      </c>
      <c r="F12" s="110">
        <v>772</v>
      </c>
      <c r="G12" s="110">
        <v>682</v>
      </c>
      <c r="H12" s="110">
        <f t="shared" si="6"/>
        <v>-648</v>
      </c>
      <c r="I12" s="110">
        <f t="shared" si="7"/>
        <v>640</v>
      </c>
      <c r="J12" s="110">
        <f t="shared" si="8"/>
        <v>-90</v>
      </c>
      <c r="K12" s="126">
        <f t="shared" si="9"/>
        <v>-0.48721804511278199</v>
      </c>
      <c r="L12" s="126">
        <f t="shared" si="10"/>
        <v>15.238095238095237</v>
      </c>
      <c r="M12" s="126">
        <f t="shared" si="11"/>
        <v>-0.11658031088082899</v>
      </c>
    </row>
    <row r="13" spans="3:14" ht="15" customHeight="1" x14ac:dyDescent="0.2">
      <c r="C13" s="132" t="s">
        <v>4</v>
      </c>
      <c r="D13" s="110">
        <v>2117</v>
      </c>
      <c r="E13" s="110">
        <v>126</v>
      </c>
      <c r="F13" s="110">
        <v>627</v>
      </c>
      <c r="G13" s="110">
        <v>1124</v>
      </c>
      <c r="H13" s="110">
        <f t="shared" si="6"/>
        <v>-993</v>
      </c>
      <c r="I13" s="110">
        <f t="shared" si="7"/>
        <v>998</v>
      </c>
      <c r="J13" s="110">
        <f t="shared" si="8"/>
        <v>497</v>
      </c>
      <c r="K13" s="126">
        <f t="shared" si="9"/>
        <v>-0.46905999055266889</v>
      </c>
      <c r="L13" s="126">
        <f t="shared" si="10"/>
        <v>7.9206349206349209</v>
      </c>
      <c r="M13" s="126">
        <f t="shared" si="11"/>
        <v>0.79266347687400329</v>
      </c>
    </row>
    <row r="14" spans="3:14" ht="15" customHeight="1" x14ac:dyDescent="0.2">
      <c r="C14" s="131" t="s">
        <v>10</v>
      </c>
      <c r="D14" s="110">
        <v>1037</v>
      </c>
      <c r="E14" s="110">
        <v>5</v>
      </c>
      <c r="F14" s="110">
        <v>445</v>
      </c>
      <c r="G14" s="110">
        <v>388</v>
      </c>
      <c r="H14" s="110">
        <f t="shared" si="6"/>
        <v>-649</v>
      </c>
      <c r="I14" s="110">
        <f t="shared" si="7"/>
        <v>383</v>
      </c>
      <c r="J14" s="110">
        <f t="shared" si="8"/>
        <v>-57</v>
      </c>
      <c r="K14" s="126">
        <f t="shared" si="9"/>
        <v>-0.62584378013500475</v>
      </c>
      <c r="L14" s="126">
        <f t="shared" si="10"/>
        <v>76.599999999999994</v>
      </c>
      <c r="M14" s="126">
        <f t="shared" si="11"/>
        <v>-0.12808988764044948</v>
      </c>
    </row>
    <row r="15" spans="3:14" ht="15" customHeight="1" x14ac:dyDescent="0.2">
      <c r="C15" s="132" t="s">
        <v>148</v>
      </c>
      <c r="D15" s="110">
        <v>11367</v>
      </c>
      <c r="E15" s="110">
        <v>655</v>
      </c>
      <c r="F15" s="110">
        <v>8843</v>
      </c>
      <c r="G15" s="110">
        <v>9461</v>
      </c>
      <c r="H15" s="110">
        <f t="shared" si="6"/>
        <v>-1906</v>
      </c>
      <c r="I15" s="110">
        <f t="shared" si="7"/>
        <v>8806</v>
      </c>
      <c r="J15" s="110">
        <f t="shared" si="8"/>
        <v>618</v>
      </c>
      <c r="K15" s="126">
        <f t="shared" si="9"/>
        <v>-0.16767836720330787</v>
      </c>
      <c r="L15" s="126">
        <f t="shared" si="10"/>
        <v>13.444274809160305</v>
      </c>
      <c r="M15" s="126">
        <f t="shared" si="11"/>
        <v>6.9885785366956998E-2</v>
      </c>
    </row>
    <row r="16" spans="3:14" ht="15" customHeight="1" x14ac:dyDescent="0.2">
      <c r="C16" s="131" t="s">
        <v>241</v>
      </c>
      <c r="D16" s="110">
        <v>1397</v>
      </c>
      <c r="E16" s="110">
        <v>277</v>
      </c>
      <c r="F16" s="110">
        <v>865</v>
      </c>
      <c r="G16" s="110">
        <v>1280</v>
      </c>
      <c r="H16" s="110">
        <f t="shared" si="6"/>
        <v>-117</v>
      </c>
      <c r="I16" s="110">
        <f t="shared" si="7"/>
        <v>1003</v>
      </c>
      <c r="J16" s="110">
        <f t="shared" si="8"/>
        <v>415</v>
      </c>
      <c r="K16" s="126">
        <f t="shared" si="9"/>
        <v>-8.3750894774516804E-2</v>
      </c>
      <c r="L16" s="126">
        <f t="shared" si="10"/>
        <v>3.6209386281588447</v>
      </c>
      <c r="M16" s="126">
        <f t="shared" si="11"/>
        <v>0.47976878612716756</v>
      </c>
    </row>
    <row r="17" spans="3:13" ht="12" x14ac:dyDescent="0.2">
      <c r="C17" s="132" t="s">
        <v>5</v>
      </c>
      <c r="D17" s="110">
        <v>2825</v>
      </c>
      <c r="E17" s="110">
        <v>281</v>
      </c>
      <c r="F17" s="110">
        <v>1688</v>
      </c>
      <c r="G17" s="110">
        <v>2071</v>
      </c>
      <c r="H17" s="110">
        <f t="shared" si="6"/>
        <v>-754</v>
      </c>
      <c r="I17" s="110">
        <f t="shared" si="7"/>
        <v>1790</v>
      </c>
      <c r="J17" s="110">
        <f t="shared" si="8"/>
        <v>383</v>
      </c>
      <c r="K17" s="126">
        <f t="shared" si="9"/>
        <v>-0.26690265486725662</v>
      </c>
      <c r="L17" s="126">
        <f t="shared" si="10"/>
        <v>6.370106761565836</v>
      </c>
      <c r="M17" s="126">
        <f t="shared" si="11"/>
        <v>0.22689573459715651</v>
      </c>
    </row>
    <row r="18" spans="3:13" ht="12" x14ac:dyDescent="0.2">
      <c r="C18" s="132" t="s">
        <v>6</v>
      </c>
      <c r="D18" s="110">
        <v>2377</v>
      </c>
      <c r="E18" s="110">
        <v>76</v>
      </c>
      <c r="F18" s="110">
        <v>1434</v>
      </c>
      <c r="G18" s="110">
        <v>1784</v>
      </c>
      <c r="H18" s="110">
        <f t="shared" si="6"/>
        <v>-593</v>
      </c>
      <c r="I18" s="110">
        <f t="shared" si="7"/>
        <v>1708</v>
      </c>
      <c r="J18" s="110">
        <f t="shared" si="8"/>
        <v>350</v>
      </c>
      <c r="K18" s="126">
        <f t="shared" si="9"/>
        <v>-0.24947412705090455</v>
      </c>
      <c r="L18" s="126">
        <f t="shared" si="10"/>
        <v>22.473684210526315</v>
      </c>
      <c r="M18" s="126">
        <f t="shared" si="11"/>
        <v>0.24407252440725236</v>
      </c>
    </row>
    <row r="19" spans="3:13" ht="12" x14ac:dyDescent="0.2">
      <c r="C19" s="131" t="s">
        <v>142</v>
      </c>
      <c r="D19" s="110">
        <v>721</v>
      </c>
      <c r="E19" s="110">
        <v>126</v>
      </c>
      <c r="F19" s="110">
        <v>262</v>
      </c>
      <c r="G19" s="110">
        <v>938</v>
      </c>
      <c r="H19" s="110">
        <f t="shared" si="6"/>
        <v>217</v>
      </c>
      <c r="I19" s="110">
        <f t="shared" si="7"/>
        <v>812</v>
      </c>
      <c r="J19" s="110">
        <f t="shared" si="8"/>
        <v>676</v>
      </c>
      <c r="K19" s="126">
        <f t="shared" si="9"/>
        <v>0.30097087378640786</v>
      </c>
      <c r="L19" s="126">
        <f t="shared" si="10"/>
        <v>6.4444444444444446</v>
      </c>
      <c r="M19" s="126">
        <f t="shared" si="11"/>
        <v>2.5801526717557253</v>
      </c>
    </row>
    <row r="20" spans="3:13" ht="12" x14ac:dyDescent="0.2">
      <c r="C20" s="131" t="s">
        <v>7</v>
      </c>
      <c r="D20" s="110">
        <v>10994</v>
      </c>
      <c r="E20" s="110">
        <v>57</v>
      </c>
      <c r="F20" s="110">
        <v>5398</v>
      </c>
      <c r="G20" s="110">
        <v>5269</v>
      </c>
      <c r="H20" s="110">
        <f t="shared" si="6"/>
        <v>-5725</v>
      </c>
      <c r="I20" s="110">
        <f t="shared" si="7"/>
        <v>5212</v>
      </c>
      <c r="J20" s="110">
        <f t="shared" si="8"/>
        <v>-129</v>
      </c>
      <c r="K20" s="126">
        <f t="shared" si="9"/>
        <v>-0.52073858468255407</v>
      </c>
      <c r="L20" s="126">
        <f t="shared" si="10"/>
        <v>91.438596491228068</v>
      </c>
      <c r="M20" s="126">
        <f t="shared" si="11"/>
        <v>-2.3897739903668058E-2</v>
      </c>
    </row>
    <row r="21" spans="3:13" ht="12" x14ac:dyDescent="0.2">
      <c r="C21" s="132" t="s">
        <v>8</v>
      </c>
      <c r="D21" s="110">
        <v>665</v>
      </c>
      <c r="E21" s="110">
        <v>26</v>
      </c>
      <c r="F21" s="110">
        <v>244</v>
      </c>
      <c r="G21" s="110">
        <v>496</v>
      </c>
      <c r="H21" s="110">
        <f t="shared" si="6"/>
        <v>-169</v>
      </c>
      <c r="I21" s="110">
        <f t="shared" si="7"/>
        <v>470</v>
      </c>
      <c r="J21" s="110">
        <f t="shared" si="8"/>
        <v>252</v>
      </c>
      <c r="K21" s="126">
        <f t="shared" si="9"/>
        <v>-0.25413533834586466</v>
      </c>
      <c r="L21" s="126">
        <f t="shared" si="10"/>
        <v>18.076923076923077</v>
      </c>
      <c r="M21" s="126">
        <f t="shared" si="11"/>
        <v>1.0327868852459017</v>
      </c>
    </row>
    <row r="22" spans="3:13" ht="12" x14ac:dyDescent="0.2">
      <c r="C22" s="132" t="s">
        <v>143</v>
      </c>
      <c r="D22" s="110">
        <v>118252</v>
      </c>
      <c r="E22" s="110">
        <v>4346</v>
      </c>
      <c r="F22" s="110">
        <v>29159</v>
      </c>
      <c r="G22" s="110">
        <v>109158</v>
      </c>
      <c r="H22" s="110">
        <f t="shared" si="6"/>
        <v>-9094</v>
      </c>
      <c r="I22" s="110">
        <f t="shared" si="7"/>
        <v>104812</v>
      </c>
      <c r="J22" s="110">
        <f t="shared" si="8"/>
        <v>79999</v>
      </c>
      <c r="K22" s="126">
        <f t="shared" si="9"/>
        <v>-7.6903561884788418E-2</v>
      </c>
      <c r="L22" s="126">
        <f t="shared" si="10"/>
        <v>24.116889093419235</v>
      </c>
      <c r="M22" s="126">
        <f t="shared" si="11"/>
        <v>2.7435440172845436</v>
      </c>
    </row>
    <row r="23" spans="3:13" ht="12" x14ac:dyDescent="0.2">
      <c r="C23" s="106" t="s">
        <v>9</v>
      </c>
      <c r="D23" s="110">
        <v>561</v>
      </c>
      <c r="E23" s="110">
        <v>10</v>
      </c>
      <c r="F23" s="110">
        <v>194</v>
      </c>
      <c r="G23" s="110">
        <v>302</v>
      </c>
      <c r="H23" s="110">
        <f t="shared" si="6"/>
        <v>-259</v>
      </c>
      <c r="I23" s="110">
        <f t="shared" si="7"/>
        <v>292</v>
      </c>
      <c r="J23" s="110">
        <f t="shared" si="8"/>
        <v>108</v>
      </c>
      <c r="K23" s="126">
        <f t="shared" si="9"/>
        <v>-0.46167557932263814</v>
      </c>
      <c r="L23" s="126">
        <f t="shared" si="10"/>
        <v>29.2</v>
      </c>
      <c r="M23" s="126">
        <f t="shared" si="11"/>
        <v>0.55670103092783507</v>
      </c>
    </row>
    <row r="24" spans="3:13" ht="12" x14ac:dyDescent="0.2">
      <c r="C24" s="132" t="s">
        <v>145</v>
      </c>
      <c r="D24" s="110">
        <v>539</v>
      </c>
      <c r="E24" s="110">
        <v>339</v>
      </c>
      <c r="F24" s="110">
        <v>540</v>
      </c>
      <c r="G24" s="110">
        <v>467</v>
      </c>
      <c r="H24" s="110">
        <f t="shared" si="6"/>
        <v>-72</v>
      </c>
      <c r="I24" s="110">
        <f t="shared" si="7"/>
        <v>128</v>
      </c>
      <c r="J24" s="110">
        <f t="shared" si="8"/>
        <v>-73</v>
      </c>
      <c r="K24" s="126">
        <f t="shared" si="9"/>
        <v>-0.13358070500927643</v>
      </c>
      <c r="L24" s="126">
        <f t="shared" si="10"/>
        <v>0.3775811209439528</v>
      </c>
      <c r="M24" s="126">
        <f t="shared" si="11"/>
        <v>-0.13518518518518519</v>
      </c>
    </row>
    <row r="25" spans="3:13" ht="12" x14ac:dyDescent="0.2">
      <c r="C25" s="132" t="s">
        <v>141</v>
      </c>
      <c r="D25" s="110">
        <v>1312</v>
      </c>
      <c r="E25" s="110">
        <v>12</v>
      </c>
      <c r="F25" s="110">
        <v>83</v>
      </c>
      <c r="G25" s="110">
        <v>491</v>
      </c>
      <c r="H25" s="110">
        <f t="shared" si="6"/>
        <v>-821</v>
      </c>
      <c r="I25" s="110">
        <f t="shared" si="7"/>
        <v>479</v>
      </c>
      <c r="J25" s="110">
        <f t="shared" si="8"/>
        <v>408</v>
      </c>
      <c r="K25" s="126">
        <f t="shared" si="9"/>
        <v>-0.62576219512195119</v>
      </c>
      <c r="L25" s="126">
        <f t="shared" si="10"/>
        <v>39.916666666666664</v>
      </c>
      <c r="M25" s="126">
        <f t="shared" si="11"/>
        <v>4.9156626506024095</v>
      </c>
    </row>
    <row r="26" spans="3:13" ht="12" x14ac:dyDescent="0.2">
      <c r="C26" s="132" t="s">
        <v>147</v>
      </c>
      <c r="D26" s="110">
        <v>19452</v>
      </c>
      <c r="E26" s="110">
        <v>1095</v>
      </c>
      <c r="F26" s="110">
        <v>14567</v>
      </c>
      <c r="G26" s="110">
        <v>15133</v>
      </c>
      <c r="H26" s="110">
        <f t="shared" si="6"/>
        <v>-4319</v>
      </c>
      <c r="I26" s="110">
        <f t="shared" si="7"/>
        <v>14038</v>
      </c>
      <c r="J26" s="110">
        <f t="shared" si="8"/>
        <v>566</v>
      </c>
      <c r="K26" s="126">
        <f t="shared" si="9"/>
        <v>-0.22203372403865929</v>
      </c>
      <c r="L26" s="126">
        <f t="shared" si="10"/>
        <v>12.820091324200913</v>
      </c>
      <c r="M26" s="126">
        <f t="shared" si="11"/>
        <v>3.8854946111072985E-2</v>
      </c>
    </row>
    <row r="27" spans="3:13" ht="12" x14ac:dyDescent="0.2">
      <c r="C27" s="131" t="s">
        <v>146</v>
      </c>
      <c r="D27" s="110">
        <v>1357</v>
      </c>
      <c r="E27" s="110">
        <v>1753</v>
      </c>
      <c r="F27" s="110">
        <v>3524</v>
      </c>
      <c r="G27" s="110">
        <v>3318</v>
      </c>
      <c r="H27" s="110">
        <f t="shared" si="6"/>
        <v>1961</v>
      </c>
      <c r="I27" s="110">
        <f t="shared" si="7"/>
        <v>1565</v>
      </c>
      <c r="J27" s="110">
        <f t="shared" si="8"/>
        <v>-206</v>
      </c>
      <c r="K27" s="126">
        <f t="shared" si="9"/>
        <v>1.445099484156227</v>
      </c>
      <c r="L27" s="126">
        <f t="shared" si="10"/>
        <v>0.89275527666856824</v>
      </c>
      <c r="M27" s="126">
        <f t="shared" si="11"/>
        <v>-5.8456299659477851E-2</v>
      </c>
    </row>
    <row r="28" spans="3:13" x14ac:dyDescent="0.2">
      <c r="C28" s="153" t="s">
        <v>12</v>
      </c>
      <c r="D28" s="150">
        <v>9787</v>
      </c>
      <c r="E28" s="150">
        <v>132</v>
      </c>
      <c r="F28" s="150">
        <v>1918</v>
      </c>
      <c r="G28" s="150">
        <v>4491</v>
      </c>
      <c r="H28" s="150">
        <f t="shared" si="2"/>
        <v>-5296</v>
      </c>
      <c r="I28" s="150">
        <f t="shared" si="3"/>
        <v>4359</v>
      </c>
      <c r="J28" s="150">
        <f t="shared" si="4"/>
        <v>2573</v>
      </c>
      <c r="K28" s="151">
        <f t="shared" si="5"/>
        <v>-0.54112598344743024</v>
      </c>
      <c r="L28" s="151">
        <f t="shared" si="0"/>
        <v>33.022727272727273</v>
      </c>
      <c r="M28" s="151">
        <f t="shared" si="1"/>
        <v>1.3415015641293015</v>
      </c>
    </row>
    <row r="29" spans="3:13" ht="12" x14ac:dyDescent="0.2">
      <c r="C29" s="132" t="s">
        <v>13</v>
      </c>
      <c r="D29" s="110">
        <v>998</v>
      </c>
      <c r="E29" s="110">
        <v>13</v>
      </c>
      <c r="F29" s="110">
        <v>228</v>
      </c>
      <c r="G29" s="110">
        <v>412</v>
      </c>
      <c r="H29" s="110">
        <f t="shared" ref="H29:H35" si="12">G29-D29</f>
        <v>-586</v>
      </c>
      <c r="I29" s="110">
        <f t="shared" ref="I29:I35" si="13">G29-E29</f>
        <v>399</v>
      </c>
      <c r="J29" s="110">
        <f t="shared" ref="J29:J35" si="14">G29-F29</f>
        <v>184</v>
      </c>
      <c r="K29" s="126">
        <f t="shared" ref="K29:K35" si="15">G29/D29-1</f>
        <v>-0.58717434869739482</v>
      </c>
      <c r="L29" s="126">
        <f>G29/E29-1</f>
        <v>30.692307692307693</v>
      </c>
      <c r="M29" s="126">
        <f t="shared" ref="M29:M35" si="16">G29/F29-1</f>
        <v>0.80701754385964919</v>
      </c>
    </row>
    <row r="30" spans="3:13" ht="12" x14ac:dyDescent="0.2">
      <c r="C30" s="132" t="s">
        <v>17</v>
      </c>
      <c r="D30" s="110">
        <v>640</v>
      </c>
      <c r="E30" s="110">
        <v>5</v>
      </c>
      <c r="F30" s="110">
        <v>219</v>
      </c>
      <c r="G30" s="110">
        <v>292</v>
      </c>
      <c r="H30" s="110">
        <f t="shared" si="12"/>
        <v>-348</v>
      </c>
      <c r="I30" s="110">
        <f t="shared" si="13"/>
        <v>287</v>
      </c>
      <c r="J30" s="110">
        <f t="shared" si="14"/>
        <v>73</v>
      </c>
      <c r="K30" s="126">
        <f t="shared" si="15"/>
        <v>-0.54374999999999996</v>
      </c>
      <c r="L30" s="126">
        <f>G30/E30-1</f>
        <v>57.4</v>
      </c>
      <c r="M30" s="126">
        <f t="shared" si="16"/>
        <v>0.33333333333333326</v>
      </c>
    </row>
    <row r="31" spans="3:13" ht="12" x14ac:dyDescent="0.2">
      <c r="C31" s="132" t="s">
        <v>15</v>
      </c>
      <c r="D31" s="110">
        <v>52</v>
      </c>
      <c r="E31" s="110">
        <v>1</v>
      </c>
      <c r="F31" s="110">
        <v>11</v>
      </c>
      <c r="G31" s="110">
        <v>21</v>
      </c>
      <c r="H31" s="110">
        <f t="shared" si="12"/>
        <v>-31</v>
      </c>
      <c r="I31" s="110">
        <f t="shared" si="13"/>
        <v>20</v>
      </c>
      <c r="J31" s="110">
        <f t="shared" si="14"/>
        <v>10</v>
      </c>
      <c r="K31" s="126">
        <f t="shared" si="15"/>
        <v>-0.59615384615384615</v>
      </c>
      <c r="L31" s="126">
        <f>G31/E31-1</f>
        <v>20</v>
      </c>
      <c r="M31" s="126">
        <f t="shared" si="16"/>
        <v>0.90909090909090917</v>
      </c>
    </row>
    <row r="32" spans="3:13" ht="12" x14ac:dyDescent="0.2">
      <c r="C32" s="132" t="s">
        <v>14</v>
      </c>
      <c r="D32" s="110">
        <v>1561</v>
      </c>
      <c r="E32" s="110">
        <v>10</v>
      </c>
      <c r="F32" s="110">
        <v>255</v>
      </c>
      <c r="G32" s="110">
        <v>342</v>
      </c>
      <c r="H32" s="110">
        <f t="shared" si="12"/>
        <v>-1219</v>
      </c>
      <c r="I32" s="110">
        <f t="shared" si="13"/>
        <v>332</v>
      </c>
      <c r="J32" s="110">
        <f t="shared" si="14"/>
        <v>87</v>
      </c>
      <c r="K32" s="126">
        <f t="shared" si="15"/>
        <v>-0.78090967328635497</v>
      </c>
      <c r="L32" s="126">
        <f>G32/E32-1</f>
        <v>33.200000000000003</v>
      </c>
      <c r="M32" s="126">
        <f t="shared" si="16"/>
        <v>0.34117647058823519</v>
      </c>
    </row>
    <row r="33" spans="3:13" ht="12" x14ac:dyDescent="0.2">
      <c r="C33" s="132" t="s">
        <v>16</v>
      </c>
      <c r="D33" s="110">
        <v>1212</v>
      </c>
      <c r="E33" s="110">
        <v>0</v>
      </c>
      <c r="F33" s="110">
        <v>167</v>
      </c>
      <c r="G33" s="110">
        <v>510</v>
      </c>
      <c r="H33" s="110">
        <f t="shared" si="12"/>
        <v>-702</v>
      </c>
      <c r="I33" s="110">
        <f t="shared" si="13"/>
        <v>510</v>
      </c>
      <c r="J33" s="110">
        <f t="shared" si="14"/>
        <v>343</v>
      </c>
      <c r="K33" s="126">
        <f t="shared" si="15"/>
        <v>-0.57920792079207928</v>
      </c>
      <c r="L33" s="126"/>
      <c r="M33" s="126">
        <f t="shared" si="16"/>
        <v>2.0538922155688621</v>
      </c>
    </row>
    <row r="34" spans="3:13" ht="12" x14ac:dyDescent="0.2">
      <c r="C34" s="131" t="s">
        <v>18</v>
      </c>
      <c r="D34" s="110">
        <v>1360</v>
      </c>
      <c r="E34" s="110">
        <v>32</v>
      </c>
      <c r="F34" s="110">
        <v>206</v>
      </c>
      <c r="G34" s="110">
        <v>585</v>
      </c>
      <c r="H34" s="110">
        <f t="shared" si="12"/>
        <v>-775</v>
      </c>
      <c r="I34" s="110">
        <f t="shared" si="13"/>
        <v>553</v>
      </c>
      <c r="J34" s="110">
        <f t="shared" si="14"/>
        <v>379</v>
      </c>
      <c r="K34" s="126">
        <f t="shared" si="15"/>
        <v>-0.56985294117647056</v>
      </c>
      <c r="L34" s="126">
        <f>G34/E34-1</f>
        <v>17.28125</v>
      </c>
      <c r="M34" s="126">
        <f t="shared" si="16"/>
        <v>1.8398058252427183</v>
      </c>
    </row>
    <row r="35" spans="3:13" ht="12" x14ac:dyDescent="0.2">
      <c r="C35" s="131" t="s">
        <v>198</v>
      </c>
      <c r="D35" s="110">
        <v>3964</v>
      </c>
      <c r="E35" s="110">
        <v>71</v>
      </c>
      <c r="F35" s="110">
        <v>832</v>
      </c>
      <c r="G35" s="110">
        <v>2329</v>
      </c>
      <c r="H35" s="110">
        <f t="shared" si="12"/>
        <v>-1635</v>
      </c>
      <c r="I35" s="110">
        <f t="shared" si="13"/>
        <v>2258</v>
      </c>
      <c r="J35" s="110">
        <f t="shared" si="14"/>
        <v>1497</v>
      </c>
      <c r="K35" s="126">
        <f t="shared" si="15"/>
        <v>-0.41246215943491427</v>
      </c>
      <c r="L35" s="126">
        <f>G35/E35-1</f>
        <v>31.802816901408448</v>
      </c>
      <c r="M35" s="126">
        <f t="shared" si="16"/>
        <v>1.7992788461538463</v>
      </c>
    </row>
    <row r="36" spans="3:13" x14ac:dyDescent="0.2">
      <c r="C36" s="153" t="s">
        <v>19</v>
      </c>
      <c r="D36" s="150">
        <v>6299</v>
      </c>
      <c r="E36" s="150">
        <v>206</v>
      </c>
      <c r="F36" s="150">
        <v>2594</v>
      </c>
      <c r="G36" s="150">
        <v>4531</v>
      </c>
      <c r="H36" s="150">
        <f t="shared" si="2"/>
        <v>-1768</v>
      </c>
      <c r="I36" s="150">
        <f t="shared" si="3"/>
        <v>4325</v>
      </c>
      <c r="J36" s="150">
        <f t="shared" si="4"/>
        <v>1937</v>
      </c>
      <c r="K36" s="151">
        <f t="shared" si="5"/>
        <v>-0.28067947293221152</v>
      </c>
      <c r="L36" s="151">
        <f t="shared" si="0"/>
        <v>20.99514563106796</v>
      </c>
      <c r="M36" s="151">
        <f t="shared" si="1"/>
        <v>0.74672320740169629</v>
      </c>
    </row>
    <row r="37" spans="3:13" ht="12" x14ac:dyDescent="0.2">
      <c r="C37" s="141" t="s">
        <v>20</v>
      </c>
      <c r="D37" s="110">
        <v>65</v>
      </c>
      <c r="E37" s="110">
        <v>1</v>
      </c>
      <c r="F37" s="110">
        <v>31</v>
      </c>
      <c r="G37" s="110">
        <v>61</v>
      </c>
      <c r="H37" s="110">
        <f t="shared" ref="H37:H51" si="17">G37-D37</f>
        <v>-4</v>
      </c>
      <c r="I37" s="110">
        <f t="shared" ref="I37:I51" si="18">G37-E37</f>
        <v>60</v>
      </c>
      <c r="J37" s="110">
        <f t="shared" ref="J37:J51" si="19">G37-F37</f>
        <v>30</v>
      </c>
      <c r="K37" s="126">
        <f t="shared" ref="K37:K51" si="20">G37/D37-1</f>
        <v>-6.1538461538461542E-2</v>
      </c>
      <c r="L37" s="126">
        <f>G37/E37-1</f>
        <v>60</v>
      </c>
      <c r="M37" s="126">
        <f>G37/F37-1</f>
        <v>0.967741935483871</v>
      </c>
    </row>
    <row r="38" spans="3:13" ht="12" x14ac:dyDescent="0.2">
      <c r="C38" s="141" t="s">
        <v>21</v>
      </c>
      <c r="D38" s="110">
        <v>1</v>
      </c>
      <c r="E38" s="110">
        <v>0</v>
      </c>
      <c r="F38" s="110">
        <v>1</v>
      </c>
      <c r="G38" s="110">
        <v>0</v>
      </c>
      <c r="H38" s="110">
        <f t="shared" si="17"/>
        <v>-1</v>
      </c>
      <c r="I38" s="110">
        <f t="shared" si="18"/>
        <v>0</v>
      </c>
      <c r="J38" s="110">
        <f t="shared" si="19"/>
        <v>-1</v>
      </c>
      <c r="K38" s="126">
        <f t="shared" si="20"/>
        <v>-1</v>
      </c>
      <c r="L38" s="126"/>
      <c r="M38" s="126">
        <f>G38/F38-1</f>
        <v>-1</v>
      </c>
    </row>
    <row r="39" spans="3:13" ht="12" x14ac:dyDescent="0.2">
      <c r="C39" s="141" t="s">
        <v>212</v>
      </c>
      <c r="D39" s="110">
        <v>89</v>
      </c>
      <c r="E39" s="110">
        <v>14</v>
      </c>
      <c r="F39" s="110">
        <v>36</v>
      </c>
      <c r="G39" s="110">
        <v>66</v>
      </c>
      <c r="H39" s="110">
        <f t="shared" si="17"/>
        <v>-23</v>
      </c>
      <c r="I39" s="110">
        <f t="shared" si="18"/>
        <v>52</v>
      </c>
      <c r="J39" s="110">
        <f t="shared" si="19"/>
        <v>30</v>
      </c>
      <c r="K39" s="126">
        <f t="shared" si="20"/>
        <v>-0.2584269662921348</v>
      </c>
      <c r="L39" s="126">
        <f>G39/E39-1</f>
        <v>3.7142857142857144</v>
      </c>
      <c r="M39" s="126">
        <f>G39/F39-1</f>
        <v>0.83333333333333326</v>
      </c>
    </row>
    <row r="40" spans="3:13" ht="12" x14ac:dyDescent="0.2">
      <c r="C40" s="131" t="s">
        <v>33</v>
      </c>
      <c r="D40" s="110">
        <v>241</v>
      </c>
      <c r="E40" s="110">
        <v>2</v>
      </c>
      <c r="F40" s="110">
        <v>86</v>
      </c>
      <c r="G40" s="110">
        <v>126</v>
      </c>
      <c r="H40" s="110">
        <f t="shared" si="17"/>
        <v>-115</v>
      </c>
      <c r="I40" s="110">
        <f t="shared" si="18"/>
        <v>124</v>
      </c>
      <c r="J40" s="110">
        <f t="shared" si="19"/>
        <v>40</v>
      </c>
      <c r="K40" s="126">
        <f t="shared" si="20"/>
        <v>-0.47717842323651449</v>
      </c>
      <c r="L40" s="126">
        <f>G40/E40-1</f>
        <v>62</v>
      </c>
      <c r="M40" s="126">
        <f>G40/F40-1</f>
        <v>0.46511627906976738</v>
      </c>
    </row>
    <row r="41" spans="3:13" ht="12" x14ac:dyDescent="0.2">
      <c r="C41" s="131" t="s">
        <v>29</v>
      </c>
      <c r="D41" s="110">
        <v>1967</v>
      </c>
      <c r="E41" s="110">
        <v>49</v>
      </c>
      <c r="F41" s="110">
        <v>801</v>
      </c>
      <c r="G41" s="110">
        <v>1576</v>
      </c>
      <c r="H41" s="110">
        <f t="shared" si="17"/>
        <v>-391</v>
      </c>
      <c r="I41" s="110">
        <f t="shared" si="18"/>
        <v>1527</v>
      </c>
      <c r="J41" s="110">
        <f t="shared" si="19"/>
        <v>775</v>
      </c>
      <c r="K41" s="126">
        <f t="shared" si="20"/>
        <v>-0.19877986781901369</v>
      </c>
      <c r="L41" s="126">
        <f>G41/E41-1</f>
        <v>31.163265306122447</v>
      </c>
      <c r="M41" s="126">
        <f>G41/F41-1</f>
        <v>0.96754057428214724</v>
      </c>
    </row>
    <row r="42" spans="3:13" ht="12" x14ac:dyDescent="0.2">
      <c r="C42" s="131" t="s">
        <v>23</v>
      </c>
      <c r="D42" s="110">
        <v>2</v>
      </c>
      <c r="E42" s="110">
        <v>0</v>
      </c>
      <c r="F42" s="110">
        <v>0</v>
      </c>
      <c r="G42" s="110">
        <v>0</v>
      </c>
      <c r="H42" s="110">
        <f t="shared" si="17"/>
        <v>-2</v>
      </c>
      <c r="I42" s="110">
        <f t="shared" si="18"/>
        <v>0</v>
      </c>
      <c r="J42" s="110">
        <f t="shared" si="19"/>
        <v>0</v>
      </c>
      <c r="K42" s="126">
        <f t="shared" si="20"/>
        <v>-1</v>
      </c>
      <c r="L42" s="126"/>
      <c r="M42" s="126"/>
    </row>
    <row r="43" spans="3:13" ht="12" x14ac:dyDescent="0.2">
      <c r="C43" s="106" t="s">
        <v>24</v>
      </c>
      <c r="D43" s="110">
        <v>1593</v>
      </c>
      <c r="E43" s="110">
        <v>44</v>
      </c>
      <c r="F43" s="110">
        <v>476</v>
      </c>
      <c r="G43" s="110">
        <v>985</v>
      </c>
      <c r="H43" s="110">
        <f t="shared" si="17"/>
        <v>-608</v>
      </c>
      <c r="I43" s="110">
        <f t="shared" si="18"/>
        <v>941</v>
      </c>
      <c r="J43" s="110">
        <f t="shared" si="19"/>
        <v>509</v>
      </c>
      <c r="K43" s="126">
        <f t="shared" si="20"/>
        <v>-0.38166980539861894</v>
      </c>
      <c r="L43" s="126">
        <f>G43/E43-1</f>
        <v>21.386363636363637</v>
      </c>
      <c r="M43" s="126">
        <f>G43/F43-1</f>
        <v>1.0693277310924372</v>
      </c>
    </row>
    <row r="44" spans="3:13" ht="12" x14ac:dyDescent="0.2">
      <c r="C44" s="106" t="s">
        <v>25</v>
      </c>
      <c r="D44" s="110">
        <v>76</v>
      </c>
      <c r="E44" s="110">
        <v>0</v>
      </c>
      <c r="F44" s="110">
        <v>23</v>
      </c>
      <c r="G44" s="110">
        <v>110</v>
      </c>
      <c r="H44" s="110">
        <f t="shared" si="17"/>
        <v>34</v>
      </c>
      <c r="I44" s="110">
        <f t="shared" si="18"/>
        <v>110</v>
      </c>
      <c r="J44" s="110">
        <f t="shared" si="19"/>
        <v>87</v>
      </c>
      <c r="K44" s="126">
        <f t="shared" si="20"/>
        <v>0.44736842105263164</v>
      </c>
      <c r="L44" s="126"/>
      <c r="M44" s="126">
        <f>G44/F44-1</f>
        <v>3.7826086956521738</v>
      </c>
    </row>
    <row r="45" spans="3:13" ht="12" x14ac:dyDescent="0.2">
      <c r="C45" s="106" t="s">
        <v>26</v>
      </c>
      <c r="D45" s="110">
        <v>44</v>
      </c>
      <c r="E45" s="110">
        <v>0</v>
      </c>
      <c r="F45" s="110">
        <v>11</v>
      </c>
      <c r="G45" s="110">
        <v>33</v>
      </c>
      <c r="H45" s="110">
        <f t="shared" si="17"/>
        <v>-11</v>
      </c>
      <c r="I45" s="110">
        <f t="shared" si="18"/>
        <v>33</v>
      </c>
      <c r="J45" s="110">
        <f t="shared" si="19"/>
        <v>22</v>
      </c>
      <c r="K45" s="126">
        <f t="shared" si="20"/>
        <v>-0.25</v>
      </c>
      <c r="L45" s="126"/>
      <c r="M45" s="126">
        <f>G45/F45-1</f>
        <v>2</v>
      </c>
    </row>
    <row r="46" spans="3:13" ht="12" x14ac:dyDescent="0.2">
      <c r="C46" s="131" t="s">
        <v>27</v>
      </c>
      <c r="D46" s="110">
        <v>26</v>
      </c>
      <c r="E46" s="110">
        <v>0</v>
      </c>
      <c r="F46" s="110">
        <v>29</v>
      </c>
      <c r="G46" s="110">
        <v>51</v>
      </c>
      <c r="H46" s="110">
        <f t="shared" si="17"/>
        <v>25</v>
      </c>
      <c r="I46" s="110">
        <f t="shared" si="18"/>
        <v>51</v>
      </c>
      <c r="J46" s="110">
        <f t="shared" si="19"/>
        <v>22</v>
      </c>
      <c r="K46" s="126">
        <f t="shared" si="20"/>
        <v>0.96153846153846145</v>
      </c>
      <c r="L46" s="126"/>
      <c r="M46" s="126">
        <f>G46/F46-1</f>
        <v>0.75862068965517238</v>
      </c>
    </row>
    <row r="47" spans="3:13" ht="12" x14ac:dyDescent="0.2">
      <c r="C47" s="106" t="s">
        <v>28</v>
      </c>
      <c r="D47" s="110">
        <v>352</v>
      </c>
      <c r="E47" s="110">
        <v>19</v>
      </c>
      <c r="F47" s="110">
        <v>229</v>
      </c>
      <c r="G47" s="110">
        <v>300</v>
      </c>
      <c r="H47" s="110">
        <f t="shared" si="17"/>
        <v>-52</v>
      </c>
      <c r="I47" s="110">
        <f t="shared" si="18"/>
        <v>281</v>
      </c>
      <c r="J47" s="110">
        <f t="shared" si="19"/>
        <v>71</v>
      </c>
      <c r="K47" s="126">
        <f t="shared" si="20"/>
        <v>-0.14772727272727271</v>
      </c>
      <c r="L47" s="126">
        <f>G47/E47-1</f>
        <v>14.789473684210526</v>
      </c>
      <c r="M47" s="126">
        <f>G47/F47-1</f>
        <v>0.31004366812227069</v>
      </c>
    </row>
    <row r="48" spans="3:13" ht="12" x14ac:dyDescent="0.2">
      <c r="C48" s="106" t="s">
        <v>30</v>
      </c>
      <c r="D48" s="110">
        <v>24</v>
      </c>
      <c r="E48" s="110">
        <v>0</v>
      </c>
      <c r="F48" s="110">
        <v>0</v>
      </c>
      <c r="G48" s="110">
        <v>1</v>
      </c>
      <c r="H48" s="110">
        <f t="shared" si="17"/>
        <v>-23</v>
      </c>
      <c r="I48" s="110">
        <f t="shared" si="18"/>
        <v>1</v>
      </c>
      <c r="J48" s="110">
        <f t="shared" si="19"/>
        <v>1</v>
      </c>
      <c r="K48" s="126">
        <f t="shared" si="20"/>
        <v>-0.95833333333333337</v>
      </c>
      <c r="L48" s="126"/>
      <c r="M48" s="126"/>
    </row>
    <row r="49" spans="1:13" ht="12" x14ac:dyDescent="0.2">
      <c r="C49" s="106" t="s">
        <v>31</v>
      </c>
      <c r="D49" s="110">
        <v>266</v>
      </c>
      <c r="E49" s="110">
        <v>33</v>
      </c>
      <c r="F49" s="110">
        <v>119</v>
      </c>
      <c r="G49" s="110">
        <v>215</v>
      </c>
      <c r="H49" s="110">
        <f t="shared" si="17"/>
        <v>-51</v>
      </c>
      <c r="I49" s="110">
        <f t="shared" si="18"/>
        <v>182</v>
      </c>
      <c r="J49" s="110">
        <f t="shared" si="19"/>
        <v>96</v>
      </c>
      <c r="K49" s="126">
        <f t="shared" si="20"/>
        <v>-0.19172932330827064</v>
      </c>
      <c r="L49" s="126">
        <f>G49/E49-1</f>
        <v>5.5151515151515156</v>
      </c>
      <c r="M49" s="126">
        <f>G49/F49-1</f>
        <v>0.80672268907563027</v>
      </c>
    </row>
    <row r="50" spans="1:13" ht="12" x14ac:dyDescent="0.2">
      <c r="C50" s="106" t="s">
        <v>32</v>
      </c>
      <c r="D50" s="110">
        <v>233</v>
      </c>
      <c r="E50" s="110">
        <v>6</v>
      </c>
      <c r="F50" s="110">
        <v>117</v>
      </c>
      <c r="G50" s="110">
        <v>131</v>
      </c>
      <c r="H50" s="110">
        <f t="shared" si="17"/>
        <v>-102</v>
      </c>
      <c r="I50" s="110">
        <f t="shared" si="18"/>
        <v>125</v>
      </c>
      <c r="J50" s="110">
        <f t="shared" si="19"/>
        <v>14</v>
      </c>
      <c r="K50" s="126">
        <f t="shared" si="20"/>
        <v>-0.4377682403433476</v>
      </c>
      <c r="L50" s="126">
        <f>G50/E50-1</f>
        <v>20.833333333333332</v>
      </c>
      <c r="M50" s="126">
        <f>G50/F50-1</f>
        <v>0.11965811965811968</v>
      </c>
    </row>
    <row r="51" spans="1:13" ht="12" x14ac:dyDescent="0.2">
      <c r="C51" s="131" t="s">
        <v>22</v>
      </c>
      <c r="D51" s="110">
        <v>1320</v>
      </c>
      <c r="E51" s="110">
        <v>38</v>
      </c>
      <c r="F51" s="110">
        <v>635</v>
      </c>
      <c r="G51" s="110">
        <v>876</v>
      </c>
      <c r="H51" s="110">
        <f t="shared" si="17"/>
        <v>-444</v>
      </c>
      <c r="I51" s="110">
        <f t="shared" si="18"/>
        <v>838</v>
      </c>
      <c r="J51" s="110">
        <f t="shared" si="19"/>
        <v>241</v>
      </c>
      <c r="K51" s="126">
        <f t="shared" si="20"/>
        <v>-0.33636363636363631</v>
      </c>
      <c r="L51" s="126">
        <f>G51/E51-1</f>
        <v>22.05263157894737</v>
      </c>
      <c r="M51" s="126">
        <f>G51/F51-1</f>
        <v>0.37952755905511815</v>
      </c>
    </row>
    <row r="52" spans="1:13" x14ac:dyDescent="0.2">
      <c r="C52" s="153" t="s">
        <v>34</v>
      </c>
      <c r="D52" s="150">
        <v>19723</v>
      </c>
      <c r="E52" s="150">
        <v>1044</v>
      </c>
      <c r="F52" s="150">
        <v>5781</v>
      </c>
      <c r="G52" s="150">
        <v>10459</v>
      </c>
      <c r="H52" s="150">
        <f t="shared" si="2"/>
        <v>-9264</v>
      </c>
      <c r="I52" s="150">
        <f t="shared" si="3"/>
        <v>9415</v>
      </c>
      <c r="J52" s="150">
        <f t="shared" si="4"/>
        <v>4678</v>
      </c>
      <c r="K52" s="151">
        <f t="shared" si="5"/>
        <v>-0.46970542006794103</v>
      </c>
      <c r="L52" s="151">
        <f t="shared" si="0"/>
        <v>9.0181992337164747</v>
      </c>
      <c r="M52" s="151">
        <f t="shared" si="1"/>
        <v>0.80920256011070757</v>
      </c>
    </row>
    <row r="53" spans="1:13" ht="12.75" x14ac:dyDescent="0.2">
      <c r="A53" s="8"/>
      <c r="B53" s="8"/>
      <c r="C53" s="141" t="s">
        <v>35</v>
      </c>
      <c r="D53" s="110">
        <v>1171</v>
      </c>
      <c r="E53" s="110">
        <v>48</v>
      </c>
      <c r="F53" s="110">
        <v>222</v>
      </c>
      <c r="G53" s="110">
        <v>508</v>
      </c>
      <c r="H53" s="110">
        <f t="shared" ref="H53:H61" si="21">G53-D53</f>
        <v>-663</v>
      </c>
      <c r="I53" s="110">
        <f t="shared" ref="I53:I61" si="22">G53-E53</f>
        <v>460</v>
      </c>
      <c r="J53" s="110">
        <f t="shared" ref="J53:J61" si="23">G53-F53</f>
        <v>286</v>
      </c>
      <c r="K53" s="126">
        <f t="shared" ref="K53:K61" si="24">G53/D53-1</f>
        <v>-0.56618274978650729</v>
      </c>
      <c r="L53" s="126">
        <f>G53/E53-1</f>
        <v>9.5833333333333339</v>
      </c>
      <c r="M53" s="126">
        <f t="shared" ref="M53:M58" si="25">G53/F53-1</f>
        <v>1.2882882882882885</v>
      </c>
    </row>
    <row r="54" spans="1:13" ht="12.75" x14ac:dyDescent="0.2">
      <c r="A54" s="8"/>
      <c r="B54" s="8"/>
      <c r="C54" s="141" t="s">
        <v>36</v>
      </c>
      <c r="D54" s="110">
        <v>964</v>
      </c>
      <c r="E54" s="110">
        <v>24</v>
      </c>
      <c r="F54" s="110">
        <v>347</v>
      </c>
      <c r="G54" s="110">
        <v>597</v>
      </c>
      <c r="H54" s="110">
        <f t="shared" si="21"/>
        <v>-367</v>
      </c>
      <c r="I54" s="110">
        <f t="shared" si="22"/>
        <v>573</v>
      </c>
      <c r="J54" s="110">
        <f t="shared" si="23"/>
        <v>250</v>
      </c>
      <c r="K54" s="126">
        <f t="shared" si="24"/>
        <v>-0.38070539419087135</v>
      </c>
      <c r="L54" s="126">
        <f>G54/E54-1</f>
        <v>23.875</v>
      </c>
      <c r="M54" s="126">
        <f t="shared" si="25"/>
        <v>0.72046109510086453</v>
      </c>
    </row>
    <row r="55" spans="1:13" ht="12.75" x14ac:dyDescent="0.2">
      <c r="A55" s="8"/>
      <c r="B55" s="8"/>
      <c r="C55" s="106" t="s">
        <v>41</v>
      </c>
      <c r="D55" s="110">
        <v>2593</v>
      </c>
      <c r="E55" s="110">
        <v>368</v>
      </c>
      <c r="F55" s="110">
        <v>1245</v>
      </c>
      <c r="G55" s="110">
        <v>1636</v>
      </c>
      <c r="H55" s="110">
        <f t="shared" si="21"/>
        <v>-957</v>
      </c>
      <c r="I55" s="110">
        <f t="shared" si="22"/>
        <v>1268</v>
      </c>
      <c r="J55" s="110">
        <f t="shared" si="23"/>
        <v>391</v>
      </c>
      <c r="K55" s="126">
        <f t="shared" si="24"/>
        <v>-0.36907057462398762</v>
      </c>
      <c r="L55" s="126">
        <f>G55/E55-1</f>
        <v>3.4456521739130439</v>
      </c>
      <c r="M55" s="126">
        <f t="shared" si="25"/>
        <v>0.31405622489959839</v>
      </c>
    </row>
    <row r="56" spans="1:13" ht="12.75" x14ac:dyDescent="0.2">
      <c r="A56" s="8"/>
      <c r="B56" s="8"/>
      <c r="C56" s="106" t="s">
        <v>37</v>
      </c>
      <c r="D56" s="110">
        <v>11187</v>
      </c>
      <c r="E56" s="110">
        <v>493</v>
      </c>
      <c r="F56" s="110">
        <v>3005</v>
      </c>
      <c r="G56" s="110">
        <v>5679</v>
      </c>
      <c r="H56" s="110">
        <f t="shared" si="21"/>
        <v>-5508</v>
      </c>
      <c r="I56" s="110">
        <f t="shared" si="22"/>
        <v>5186</v>
      </c>
      <c r="J56" s="110">
        <f t="shared" si="23"/>
        <v>2674</v>
      </c>
      <c r="K56" s="126">
        <f t="shared" si="24"/>
        <v>-0.49235720032180208</v>
      </c>
      <c r="L56" s="126">
        <f>G56/E56-1</f>
        <v>10.519269776876268</v>
      </c>
      <c r="M56" s="126">
        <f t="shared" si="25"/>
        <v>0.88985024958402659</v>
      </c>
    </row>
    <row r="57" spans="1:13" ht="12.75" x14ac:dyDescent="0.2">
      <c r="A57" s="8"/>
      <c r="B57" s="8"/>
      <c r="C57" s="106" t="s">
        <v>246</v>
      </c>
      <c r="D57" s="110">
        <v>10</v>
      </c>
      <c r="E57" s="110">
        <v>0</v>
      </c>
      <c r="F57" s="110">
        <v>3</v>
      </c>
      <c r="G57" s="110">
        <v>1</v>
      </c>
      <c r="H57" s="110">
        <f t="shared" si="21"/>
        <v>-9</v>
      </c>
      <c r="I57" s="110">
        <f t="shared" si="22"/>
        <v>1</v>
      </c>
      <c r="J57" s="110">
        <f t="shared" si="23"/>
        <v>-2</v>
      </c>
      <c r="K57" s="126">
        <f t="shared" si="24"/>
        <v>-0.9</v>
      </c>
      <c r="L57" s="126"/>
      <c r="M57" s="126">
        <f t="shared" si="25"/>
        <v>-0.66666666666666674</v>
      </c>
    </row>
    <row r="58" spans="1:13" ht="12.75" x14ac:dyDescent="0.2">
      <c r="A58" s="8"/>
      <c r="B58" s="8"/>
      <c r="C58" s="106" t="s">
        <v>38</v>
      </c>
      <c r="D58" s="110">
        <v>42</v>
      </c>
      <c r="E58" s="110">
        <v>5</v>
      </c>
      <c r="F58" s="110">
        <v>17</v>
      </c>
      <c r="G58" s="110">
        <v>37</v>
      </c>
      <c r="H58" s="110">
        <f t="shared" si="21"/>
        <v>-5</v>
      </c>
      <c r="I58" s="110">
        <f t="shared" si="22"/>
        <v>32</v>
      </c>
      <c r="J58" s="110">
        <f t="shared" si="23"/>
        <v>20</v>
      </c>
      <c r="K58" s="126">
        <f t="shared" si="24"/>
        <v>-0.11904761904761907</v>
      </c>
      <c r="L58" s="126">
        <f>G58/E58-1</f>
        <v>6.4</v>
      </c>
      <c r="M58" s="126">
        <f t="shared" si="25"/>
        <v>1.1764705882352939</v>
      </c>
    </row>
    <row r="59" spans="1:13" ht="12.75" x14ac:dyDescent="0.2">
      <c r="A59" s="8"/>
      <c r="B59" s="8"/>
      <c r="C59" s="131" t="s">
        <v>251</v>
      </c>
      <c r="D59" s="110">
        <v>2</v>
      </c>
      <c r="E59" s="110">
        <v>4</v>
      </c>
      <c r="F59" s="110">
        <v>0</v>
      </c>
      <c r="G59" s="110">
        <v>2</v>
      </c>
      <c r="H59" s="110">
        <f t="shared" si="21"/>
        <v>0</v>
      </c>
      <c r="I59" s="110">
        <f t="shared" si="22"/>
        <v>-2</v>
      </c>
      <c r="J59" s="110">
        <f t="shared" si="23"/>
        <v>2</v>
      </c>
      <c r="K59" s="126">
        <f t="shared" si="24"/>
        <v>0</v>
      </c>
      <c r="L59" s="126">
        <f>G59/E59-1</f>
        <v>-0.5</v>
      </c>
      <c r="M59" s="126"/>
    </row>
    <row r="60" spans="1:13" ht="12.75" x14ac:dyDescent="0.2">
      <c r="A60" s="8"/>
      <c r="B60" s="8"/>
      <c r="C60" s="106" t="s">
        <v>39</v>
      </c>
      <c r="D60" s="110">
        <v>2441</v>
      </c>
      <c r="E60" s="110">
        <v>52</v>
      </c>
      <c r="F60" s="110">
        <v>557</v>
      </c>
      <c r="G60" s="110">
        <v>1392</v>
      </c>
      <c r="H60" s="110">
        <f t="shared" si="21"/>
        <v>-1049</v>
      </c>
      <c r="I60" s="110">
        <f t="shared" si="22"/>
        <v>1340</v>
      </c>
      <c r="J60" s="110">
        <f t="shared" si="23"/>
        <v>835</v>
      </c>
      <c r="K60" s="126">
        <f t="shared" si="24"/>
        <v>-0.42974190905366649</v>
      </c>
      <c r="L60" s="126">
        <f>G60/E60-1</f>
        <v>25.76923076923077</v>
      </c>
      <c r="M60" s="126">
        <f>G60/F60-1</f>
        <v>1.4991023339317775</v>
      </c>
    </row>
    <row r="61" spans="1:13" ht="12.75" x14ac:dyDescent="0.2">
      <c r="A61" s="8"/>
      <c r="B61" s="8"/>
      <c r="C61" s="131" t="s">
        <v>40</v>
      </c>
      <c r="D61" s="110">
        <v>1313</v>
      </c>
      <c r="E61" s="110">
        <v>50</v>
      </c>
      <c r="F61" s="110">
        <v>385</v>
      </c>
      <c r="G61" s="110">
        <v>607</v>
      </c>
      <c r="H61" s="110">
        <f t="shared" si="21"/>
        <v>-706</v>
      </c>
      <c r="I61" s="110">
        <f t="shared" si="22"/>
        <v>557</v>
      </c>
      <c r="J61" s="110">
        <f t="shared" si="23"/>
        <v>222</v>
      </c>
      <c r="K61" s="126">
        <f t="shared" si="24"/>
        <v>-0.53769992383853771</v>
      </c>
      <c r="L61" s="126">
        <f>G61/E61-1</f>
        <v>11.14</v>
      </c>
      <c r="M61" s="126">
        <f>G61/F61-1</f>
        <v>0.57662337662337659</v>
      </c>
    </row>
    <row r="62" spans="1:13" x14ac:dyDescent="0.2">
      <c r="C62" s="153" t="s">
        <v>42</v>
      </c>
      <c r="D62" s="150">
        <v>114183</v>
      </c>
      <c r="E62" s="150">
        <v>19116</v>
      </c>
      <c r="F62" s="150">
        <v>49817</v>
      </c>
      <c r="G62" s="150">
        <v>104918</v>
      </c>
      <c r="H62" s="150">
        <f t="shared" si="2"/>
        <v>-9265</v>
      </c>
      <c r="I62" s="150">
        <f t="shared" si="3"/>
        <v>85802</v>
      </c>
      <c r="J62" s="150">
        <f t="shared" si="4"/>
        <v>55101</v>
      </c>
      <c r="K62" s="151">
        <f t="shared" si="5"/>
        <v>-8.1141676081378122E-2</v>
      </c>
      <c r="L62" s="151">
        <f t="shared" si="0"/>
        <v>4.4884913161749322</v>
      </c>
      <c r="M62" s="151">
        <f t="shared" si="1"/>
        <v>1.1060682096473093</v>
      </c>
    </row>
    <row r="63" spans="1:13" ht="12" x14ac:dyDescent="0.2">
      <c r="C63" s="131" t="s">
        <v>43</v>
      </c>
      <c r="D63" s="110">
        <v>86726</v>
      </c>
      <c r="E63" s="110">
        <v>18960</v>
      </c>
      <c r="F63" s="110">
        <v>35829</v>
      </c>
      <c r="G63" s="110">
        <v>81033</v>
      </c>
      <c r="H63" s="110">
        <f t="shared" si="2"/>
        <v>-5693</v>
      </c>
      <c r="I63" s="110">
        <f t="shared" si="3"/>
        <v>62073</v>
      </c>
      <c r="J63" s="110">
        <f t="shared" si="4"/>
        <v>45204</v>
      </c>
      <c r="K63" s="126">
        <f t="shared" si="5"/>
        <v>-6.564352097410231E-2</v>
      </c>
      <c r="L63" s="126">
        <f t="shared" si="0"/>
        <v>3.2738924050632914</v>
      </c>
      <c r="M63" s="126">
        <f t="shared" si="1"/>
        <v>1.2616595495269194</v>
      </c>
    </row>
    <row r="64" spans="1:13" ht="12" x14ac:dyDescent="0.2">
      <c r="C64" s="131" t="s">
        <v>44</v>
      </c>
      <c r="D64" s="110">
        <v>27319</v>
      </c>
      <c r="E64" s="110">
        <v>151</v>
      </c>
      <c r="F64" s="110">
        <v>13944</v>
      </c>
      <c r="G64" s="110">
        <v>23761</v>
      </c>
      <c r="H64" s="110">
        <f t="shared" si="2"/>
        <v>-3558</v>
      </c>
      <c r="I64" s="110">
        <f t="shared" si="3"/>
        <v>23610</v>
      </c>
      <c r="J64" s="110">
        <f t="shared" si="4"/>
        <v>9817</v>
      </c>
      <c r="K64" s="126">
        <f t="shared" si="5"/>
        <v>-0.13023902778286178</v>
      </c>
      <c r="L64" s="126">
        <f t="shared" si="0"/>
        <v>156.35761589403972</v>
      </c>
      <c r="M64" s="126">
        <f t="shared" si="1"/>
        <v>0.70403040734366029</v>
      </c>
    </row>
    <row r="65" spans="1:13" ht="12" x14ac:dyDescent="0.2">
      <c r="C65" s="131" t="s">
        <v>45</v>
      </c>
      <c r="D65" s="110">
        <v>138</v>
      </c>
      <c r="E65" s="110">
        <v>5</v>
      </c>
      <c r="F65" s="110">
        <v>44</v>
      </c>
      <c r="G65" s="110">
        <v>124</v>
      </c>
      <c r="H65" s="110">
        <f t="shared" si="2"/>
        <v>-14</v>
      </c>
      <c r="I65" s="110">
        <f t="shared" si="3"/>
        <v>119</v>
      </c>
      <c r="J65" s="110">
        <f t="shared" si="4"/>
        <v>80</v>
      </c>
      <c r="K65" s="126">
        <f t="shared" si="5"/>
        <v>-0.10144927536231885</v>
      </c>
      <c r="L65" s="126">
        <f t="shared" si="0"/>
        <v>23.8</v>
      </c>
      <c r="M65" s="126">
        <f t="shared" si="1"/>
        <v>1.8181818181818183</v>
      </c>
    </row>
    <row r="66" spans="1:13" x14ac:dyDescent="0.2">
      <c r="C66" s="139" t="s">
        <v>152</v>
      </c>
      <c r="D66" s="111">
        <v>6866</v>
      </c>
      <c r="E66" s="111">
        <v>391</v>
      </c>
      <c r="F66" s="111">
        <v>3324</v>
      </c>
      <c r="G66" s="111">
        <v>5339</v>
      </c>
      <c r="H66" s="111">
        <f t="shared" si="2"/>
        <v>-1527</v>
      </c>
      <c r="I66" s="111">
        <f t="shared" si="3"/>
        <v>4948</v>
      </c>
      <c r="J66" s="111">
        <f t="shared" si="4"/>
        <v>2015</v>
      </c>
      <c r="K66" s="127">
        <f t="shared" si="5"/>
        <v>-0.22240023303233325</v>
      </c>
      <c r="L66" s="127">
        <f t="shared" si="0"/>
        <v>12.654731457800512</v>
      </c>
      <c r="M66" s="127">
        <f t="shared" si="1"/>
        <v>0.60619735258724439</v>
      </c>
    </row>
    <row r="67" spans="1:13" x14ac:dyDescent="0.2">
      <c r="C67" s="153" t="s">
        <v>46</v>
      </c>
      <c r="D67" s="31">
        <v>32</v>
      </c>
      <c r="E67" s="31">
        <v>1</v>
      </c>
      <c r="F67" s="150">
        <v>44</v>
      </c>
      <c r="G67" s="150">
        <v>55</v>
      </c>
      <c r="H67" s="31">
        <f t="shared" si="2"/>
        <v>23</v>
      </c>
      <c r="I67" s="31">
        <f t="shared" si="3"/>
        <v>54</v>
      </c>
      <c r="J67" s="150">
        <f t="shared" si="4"/>
        <v>11</v>
      </c>
      <c r="K67" s="151">
        <f t="shared" si="5"/>
        <v>0.71875</v>
      </c>
      <c r="L67" s="151">
        <f t="shared" ref="L67:L115" si="26">G67/E67-1</f>
        <v>54</v>
      </c>
      <c r="M67" s="151">
        <f t="shared" ref="M67:M115" si="27">G67/F67-1</f>
        <v>0.25</v>
      </c>
    </row>
    <row r="68" spans="1:13" ht="12.75" x14ac:dyDescent="0.2">
      <c r="A68" s="8"/>
      <c r="B68" s="8"/>
      <c r="C68" s="142" t="s">
        <v>195</v>
      </c>
      <c r="D68" s="110">
        <v>0</v>
      </c>
      <c r="E68" s="110">
        <v>0</v>
      </c>
      <c r="F68" s="110">
        <v>0</v>
      </c>
      <c r="G68" s="110">
        <v>0</v>
      </c>
      <c r="H68" s="110">
        <f t="shared" ref="H68:H87" si="28">G68-D68</f>
        <v>0</v>
      </c>
      <c r="I68" s="110">
        <f t="shared" ref="I68:I87" si="29">G68-E68</f>
        <v>0</v>
      </c>
      <c r="J68" s="110">
        <f t="shared" ref="J68:J87" si="30">G68-F68</f>
        <v>0</v>
      </c>
      <c r="K68" s="126"/>
      <c r="L68" s="126"/>
      <c r="M68" s="126"/>
    </row>
    <row r="69" spans="1:13" ht="12.75" x14ac:dyDescent="0.2">
      <c r="A69" s="8"/>
      <c r="B69" s="8"/>
      <c r="C69" s="143" t="s">
        <v>47</v>
      </c>
      <c r="D69" s="110">
        <v>3</v>
      </c>
      <c r="E69" s="110">
        <v>0</v>
      </c>
      <c r="F69" s="110">
        <v>5</v>
      </c>
      <c r="G69" s="110">
        <v>2</v>
      </c>
      <c r="H69" s="110">
        <f t="shared" si="28"/>
        <v>-1</v>
      </c>
      <c r="I69" s="110">
        <f t="shared" si="29"/>
        <v>2</v>
      </c>
      <c r="J69" s="110">
        <f t="shared" si="30"/>
        <v>-3</v>
      </c>
      <c r="K69" s="126">
        <f>G69/D69-1</f>
        <v>-0.33333333333333337</v>
      </c>
      <c r="L69" s="126"/>
      <c r="M69" s="126">
        <f>G69/F69-1</f>
        <v>-0.6</v>
      </c>
    </row>
    <row r="70" spans="1:13" ht="12.75" x14ac:dyDescent="0.2">
      <c r="A70" s="8"/>
      <c r="B70" s="8"/>
      <c r="C70" s="143" t="s">
        <v>247</v>
      </c>
      <c r="D70" s="110">
        <v>0</v>
      </c>
      <c r="E70" s="110">
        <v>0</v>
      </c>
      <c r="F70" s="110">
        <v>0</v>
      </c>
      <c r="G70" s="110">
        <v>0</v>
      </c>
      <c r="H70" s="110">
        <f t="shared" si="28"/>
        <v>0</v>
      </c>
      <c r="I70" s="110">
        <f t="shared" si="29"/>
        <v>0</v>
      </c>
      <c r="J70" s="110">
        <f t="shared" si="30"/>
        <v>0</v>
      </c>
      <c r="K70" s="126"/>
      <c r="L70" s="126"/>
      <c r="M70" s="126"/>
    </row>
    <row r="71" spans="1:13" ht="12.75" x14ac:dyDescent="0.2">
      <c r="A71" s="8"/>
      <c r="B71" s="8"/>
      <c r="C71" s="143" t="s">
        <v>154</v>
      </c>
      <c r="D71" s="110">
        <v>1</v>
      </c>
      <c r="E71" s="110">
        <v>0</v>
      </c>
      <c r="F71" s="110">
        <v>0</v>
      </c>
      <c r="G71" s="110">
        <v>1</v>
      </c>
      <c r="H71" s="110">
        <f t="shared" si="28"/>
        <v>0</v>
      </c>
      <c r="I71" s="110">
        <f t="shared" si="29"/>
        <v>1</v>
      </c>
      <c r="J71" s="110">
        <f t="shared" si="30"/>
        <v>1</v>
      </c>
      <c r="K71" s="126">
        <f>G71/D71-1</f>
        <v>0</v>
      </c>
      <c r="L71" s="126"/>
      <c r="M71" s="126"/>
    </row>
    <row r="72" spans="1:13" ht="12.75" x14ac:dyDescent="0.2">
      <c r="A72" s="8"/>
      <c r="B72" s="8"/>
      <c r="C72" s="133" t="s">
        <v>51</v>
      </c>
      <c r="D72" s="110">
        <v>0</v>
      </c>
      <c r="E72" s="110">
        <v>0</v>
      </c>
      <c r="F72" s="110">
        <v>0</v>
      </c>
      <c r="G72" s="110">
        <v>0</v>
      </c>
      <c r="H72" s="110">
        <f t="shared" si="28"/>
        <v>0</v>
      </c>
      <c r="I72" s="110">
        <f t="shared" si="29"/>
        <v>0</v>
      </c>
      <c r="J72" s="110">
        <f t="shared" si="30"/>
        <v>0</v>
      </c>
      <c r="K72" s="126"/>
      <c r="L72" s="126"/>
      <c r="M72" s="126"/>
    </row>
    <row r="73" spans="1:13" ht="12.75" x14ac:dyDescent="0.2">
      <c r="A73" s="8"/>
      <c r="B73" s="8"/>
      <c r="C73" s="143" t="s">
        <v>301</v>
      </c>
      <c r="D73" s="110">
        <v>0</v>
      </c>
      <c r="E73" s="110">
        <v>0</v>
      </c>
      <c r="F73" s="110">
        <v>0</v>
      </c>
      <c r="G73" s="110">
        <v>0</v>
      </c>
      <c r="H73" s="110">
        <f t="shared" si="28"/>
        <v>0</v>
      </c>
      <c r="I73" s="110">
        <f t="shared" si="29"/>
        <v>0</v>
      </c>
      <c r="J73" s="110">
        <f t="shared" si="30"/>
        <v>0</v>
      </c>
      <c r="K73" s="126"/>
      <c r="L73" s="126"/>
      <c r="M73" s="126"/>
    </row>
    <row r="74" spans="1:13" ht="12.75" x14ac:dyDescent="0.2">
      <c r="A74" s="8"/>
      <c r="B74" s="8"/>
      <c r="C74" s="143" t="s">
        <v>48</v>
      </c>
      <c r="D74" s="110">
        <v>7</v>
      </c>
      <c r="E74" s="110">
        <v>0</v>
      </c>
      <c r="F74" s="110">
        <v>5</v>
      </c>
      <c r="G74" s="110">
        <v>10</v>
      </c>
      <c r="H74" s="110">
        <f t="shared" si="28"/>
        <v>3</v>
      </c>
      <c r="I74" s="110">
        <f t="shared" si="29"/>
        <v>10</v>
      </c>
      <c r="J74" s="110">
        <f t="shared" si="30"/>
        <v>5</v>
      </c>
      <c r="K74" s="126">
        <f>G74/D74-1</f>
        <v>0.4285714285714286</v>
      </c>
      <c r="L74" s="126"/>
      <c r="M74" s="126">
        <f>G74/F74-1</f>
        <v>1</v>
      </c>
    </row>
    <row r="75" spans="1:13" ht="12.75" x14ac:dyDescent="0.2">
      <c r="A75" s="8"/>
      <c r="B75" s="8"/>
      <c r="C75" s="143" t="s">
        <v>196</v>
      </c>
      <c r="D75" s="110">
        <v>6</v>
      </c>
      <c r="E75" s="110">
        <v>1</v>
      </c>
      <c r="F75" s="110">
        <v>19</v>
      </c>
      <c r="G75" s="110">
        <v>8</v>
      </c>
      <c r="H75" s="110">
        <f t="shared" si="28"/>
        <v>2</v>
      </c>
      <c r="I75" s="110">
        <f t="shared" si="29"/>
        <v>7</v>
      </c>
      <c r="J75" s="110">
        <f t="shared" si="30"/>
        <v>-11</v>
      </c>
      <c r="K75" s="126">
        <f>G75/D75-1</f>
        <v>0.33333333333333326</v>
      </c>
      <c r="L75" s="126">
        <f>G75/E75-1</f>
        <v>7</v>
      </c>
      <c r="M75" s="126">
        <f>G75/F75-1</f>
        <v>-0.57894736842105265</v>
      </c>
    </row>
    <row r="76" spans="1:13" ht="12.75" x14ac:dyDescent="0.2">
      <c r="A76" s="8"/>
      <c r="B76" s="8"/>
      <c r="C76" s="142" t="s">
        <v>52</v>
      </c>
      <c r="D76" s="110">
        <v>5</v>
      </c>
      <c r="E76" s="110">
        <v>0</v>
      </c>
      <c r="F76" s="110">
        <v>3</v>
      </c>
      <c r="G76" s="110">
        <v>6</v>
      </c>
      <c r="H76" s="110">
        <f t="shared" si="28"/>
        <v>1</v>
      </c>
      <c r="I76" s="110">
        <f t="shared" si="29"/>
        <v>6</v>
      </c>
      <c r="J76" s="110">
        <f t="shared" si="30"/>
        <v>3</v>
      </c>
      <c r="K76" s="126">
        <f>G76/D76-1</f>
        <v>0.19999999999999996</v>
      </c>
      <c r="L76" s="126"/>
      <c r="M76" s="126">
        <f>G76/F76-1</f>
        <v>1</v>
      </c>
    </row>
    <row r="77" spans="1:13" ht="12.75" x14ac:dyDescent="0.2">
      <c r="A77" s="8"/>
      <c r="B77" s="8"/>
      <c r="C77" s="143" t="s">
        <v>213</v>
      </c>
      <c r="D77" s="110">
        <v>4</v>
      </c>
      <c r="E77" s="110">
        <v>0</v>
      </c>
      <c r="F77" s="110">
        <v>8</v>
      </c>
      <c r="G77" s="110">
        <v>16</v>
      </c>
      <c r="H77" s="110">
        <f t="shared" si="28"/>
        <v>12</v>
      </c>
      <c r="I77" s="110">
        <f t="shared" si="29"/>
        <v>16</v>
      </c>
      <c r="J77" s="110">
        <f t="shared" si="30"/>
        <v>8</v>
      </c>
      <c r="K77" s="126">
        <f>G77/D77-1</f>
        <v>3</v>
      </c>
      <c r="L77" s="126"/>
      <c r="M77" s="126">
        <f>G77/F77-1</f>
        <v>1</v>
      </c>
    </row>
    <row r="78" spans="1:13" ht="12.75" x14ac:dyDescent="0.2">
      <c r="A78" s="8"/>
      <c r="B78" s="8"/>
      <c r="C78" s="143" t="s">
        <v>206</v>
      </c>
      <c r="D78" s="110">
        <v>0</v>
      </c>
      <c r="E78" s="110">
        <v>0</v>
      </c>
      <c r="F78" s="110">
        <v>2</v>
      </c>
      <c r="G78" s="110">
        <v>1</v>
      </c>
      <c r="H78" s="110">
        <f t="shared" si="28"/>
        <v>1</v>
      </c>
      <c r="I78" s="110">
        <f t="shared" si="29"/>
        <v>1</v>
      </c>
      <c r="J78" s="110">
        <f t="shared" si="30"/>
        <v>-1</v>
      </c>
      <c r="K78" s="126"/>
      <c r="L78" s="126"/>
      <c r="M78" s="126">
        <f>G78/F78-1</f>
        <v>-0.5</v>
      </c>
    </row>
    <row r="79" spans="1:13" ht="12.75" x14ac:dyDescent="0.2">
      <c r="A79" s="8"/>
      <c r="B79" s="8"/>
      <c r="C79" s="143" t="s">
        <v>50</v>
      </c>
      <c r="D79" s="110">
        <v>0</v>
      </c>
      <c r="E79" s="110">
        <v>0</v>
      </c>
      <c r="F79" s="110">
        <v>0</v>
      </c>
      <c r="G79" s="110">
        <v>3</v>
      </c>
      <c r="H79" s="110">
        <f t="shared" si="28"/>
        <v>3</v>
      </c>
      <c r="I79" s="110">
        <f t="shared" si="29"/>
        <v>3</v>
      </c>
      <c r="J79" s="110">
        <f t="shared" si="30"/>
        <v>3</v>
      </c>
      <c r="K79" s="126"/>
      <c r="L79" s="126"/>
      <c r="M79" s="126"/>
    </row>
    <row r="80" spans="1:13" ht="12.75" x14ac:dyDescent="0.2">
      <c r="A80" s="8"/>
      <c r="B80" s="8"/>
      <c r="C80" s="143" t="s">
        <v>155</v>
      </c>
      <c r="D80" s="110">
        <v>4</v>
      </c>
      <c r="E80" s="110">
        <v>0</v>
      </c>
      <c r="F80" s="110">
        <v>1</v>
      </c>
      <c r="G80" s="110">
        <v>6</v>
      </c>
      <c r="H80" s="110">
        <f t="shared" si="28"/>
        <v>2</v>
      </c>
      <c r="I80" s="110">
        <f t="shared" si="29"/>
        <v>6</v>
      </c>
      <c r="J80" s="110">
        <f t="shared" si="30"/>
        <v>5</v>
      </c>
      <c r="K80" s="126">
        <f>G80/D80-1</f>
        <v>0.5</v>
      </c>
      <c r="L80" s="126"/>
      <c r="M80" s="126">
        <f>G80/F80-1</f>
        <v>5</v>
      </c>
    </row>
    <row r="81" spans="1:13" ht="12.75" x14ac:dyDescent="0.2">
      <c r="A81" s="8"/>
      <c r="B81" s="8"/>
      <c r="C81" s="143" t="s">
        <v>156</v>
      </c>
      <c r="D81" s="110">
        <v>0</v>
      </c>
      <c r="E81" s="110">
        <v>0</v>
      </c>
      <c r="F81" s="110">
        <v>0</v>
      </c>
      <c r="G81" s="110">
        <v>0</v>
      </c>
      <c r="H81" s="110">
        <f t="shared" si="28"/>
        <v>0</v>
      </c>
      <c r="I81" s="110">
        <f t="shared" si="29"/>
        <v>0</v>
      </c>
      <c r="J81" s="110">
        <f t="shared" si="30"/>
        <v>0</v>
      </c>
      <c r="K81" s="126"/>
      <c r="L81" s="126"/>
      <c r="M81" s="126"/>
    </row>
    <row r="82" spans="1:13" ht="12.75" x14ac:dyDescent="0.2">
      <c r="A82" s="8"/>
      <c r="B82" s="8"/>
      <c r="C82" s="143" t="s">
        <v>157</v>
      </c>
      <c r="D82" s="110">
        <v>0</v>
      </c>
      <c r="E82" s="110">
        <v>0</v>
      </c>
      <c r="F82" s="110">
        <v>0</v>
      </c>
      <c r="G82" s="110">
        <v>0</v>
      </c>
      <c r="H82" s="110">
        <f t="shared" si="28"/>
        <v>0</v>
      </c>
      <c r="I82" s="110">
        <f t="shared" si="29"/>
        <v>0</v>
      </c>
      <c r="J82" s="110">
        <f t="shared" si="30"/>
        <v>0</v>
      </c>
      <c r="K82" s="126"/>
      <c r="L82" s="126"/>
      <c r="M82" s="126"/>
    </row>
    <row r="83" spans="1:13" ht="12.75" x14ac:dyDescent="0.2">
      <c r="A83" s="8"/>
      <c r="B83" s="8"/>
      <c r="C83" s="143" t="s">
        <v>207</v>
      </c>
      <c r="D83" s="110">
        <v>0</v>
      </c>
      <c r="E83" s="110">
        <v>0</v>
      </c>
      <c r="F83" s="110">
        <v>0</v>
      </c>
      <c r="G83" s="110">
        <v>0</v>
      </c>
      <c r="H83" s="110">
        <f t="shared" si="28"/>
        <v>0</v>
      </c>
      <c r="I83" s="110">
        <f t="shared" si="29"/>
        <v>0</v>
      </c>
      <c r="J83" s="110">
        <f t="shared" si="30"/>
        <v>0</v>
      </c>
      <c r="K83" s="126"/>
      <c r="L83" s="126"/>
      <c r="M83" s="126"/>
    </row>
    <row r="84" spans="1:13" ht="12.75" x14ac:dyDescent="0.2">
      <c r="A84" s="8"/>
      <c r="B84" s="8"/>
      <c r="C84" s="143" t="s">
        <v>215</v>
      </c>
      <c r="D84" s="110">
        <v>1</v>
      </c>
      <c r="E84" s="110">
        <v>0</v>
      </c>
      <c r="F84" s="110">
        <v>0</v>
      </c>
      <c r="G84" s="110">
        <v>0</v>
      </c>
      <c r="H84" s="110">
        <f t="shared" si="28"/>
        <v>-1</v>
      </c>
      <c r="I84" s="110">
        <f t="shared" si="29"/>
        <v>0</v>
      </c>
      <c r="J84" s="110">
        <f t="shared" si="30"/>
        <v>0</v>
      </c>
      <c r="K84" s="126">
        <f>G84/D84-1</f>
        <v>-1</v>
      </c>
      <c r="L84" s="126"/>
      <c r="M84" s="126"/>
    </row>
    <row r="85" spans="1:13" ht="12.75" x14ac:dyDescent="0.2">
      <c r="A85" s="8"/>
      <c r="B85" s="8"/>
      <c r="C85" s="143" t="s">
        <v>49</v>
      </c>
      <c r="D85" s="110">
        <v>1</v>
      </c>
      <c r="E85" s="110">
        <v>0</v>
      </c>
      <c r="F85" s="110">
        <v>1</v>
      </c>
      <c r="G85" s="110">
        <v>2</v>
      </c>
      <c r="H85" s="110">
        <f t="shared" si="28"/>
        <v>1</v>
      </c>
      <c r="I85" s="110">
        <f t="shared" si="29"/>
        <v>2</v>
      </c>
      <c r="J85" s="110">
        <f t="shared" si="30"/>
        <v>1</v>
      </c>
      <c r="K85" s="126">
        <f>G85/D85-1</f>
        <v>1</v>
      </c>
      <c r="L85" s="126"/>
      <c r="M85" s="126">
        <f>G85/F85-1</f>
        <v>1</v>
      </c>
    </row>
    <row r="86" spans="1:13" ht="12.75" x14ac:dyDescent="0.2">
      <c r="A86" s="8"/>
      <c r="B86" s="8"/>
      <c r="C86" s="143" t="s">
        <v>216</v>
      </c>
      <c r="D86" s="110">
        <v>0</v>
      </c>
      <c r="E86" s="110">
        <v>0</v>
      </c>
      <c r="F86" s="110">
        <v>0</v>
      </c>
      <c r="G86" s="110">
        <v>0</v>
      </c>
      <c r="H86" s="110">
        <f t="shared" si="28"/>
        <v>0</v>
      </c>
      <c r="I86" s="110">
        <f t="shared" si="29"/>
        <v>0</v>
      </c>
      <c r="J86" s="110">
        <f t="shared" si="30"/>
        <v>0</v>
      </c>
      <c r="K86" s="126"/>
      <c r="L86" s="126"/>
      <c r="M86" s="126"/>
    </row>
    <row r="87" spans="1:13" ht="12.75" x14ac:dyDescent="0.2">
      <c r="A87" s="8"/>
      <c r="B87" s="8"/>
      <c r="C87" s="133" t="s">
        <v>158</v>
      </c>
      <c r="D87" s="110">
        <v>0</v>
      </c>
      <c r="E87" s="110">
        <v>0</v>
      </c>
      <c r="F87" s="110">
        <v>0</v>
      </c>
      <c r="G87" s="110">
        <v>0</v>
      </c>
      <c r="H87" s="110">
        <f t="shared" si="28"/>
        <v>0</v>
      </c>
      <c r="I87" s="110">
        <f t="shared" si="29"/>
        <v>0</v>
      </c>
      <c r="J87" s="110">
        <f t="shared" si="30"/>
        <v>0</v>
      </c>
      <c r="K87" s="126"/>
      <c r="L87" s="126"/>
      <c r="M87" s="126"/>
    </row>
    <row r="88" spans="1:13" x14ac:dyDescent="0.2">
      <c r="C88" s="153" t="s">
        <v>53</v>
      </c>
      <c r="D88" s="150">
        <v>28</v>
      </c>
      <c r="E88" s="150">
        <v>0</v>
      </c>
      <c r="F88" s="150">
        <v>15</v>
      </c>
      <c r="G88" s="150">
        <v>27</v>
      </c>
      <c r="H88" s="150">
        <f t="shared" ref="H88:H123" si="31">G88-D88</f>
        <v>-1</v>
      </c>
      <c r="I88" s="150">
        <f t="shared" ref="I88:I123" si="32">G88-E88</f>
        <v>27</v>
      </c>
      <c r="J88" s="150">
        <f t="shared" ref="J88:J123" si="33">G88-F88</f>
        <v>12</v>
      </c>
      <c r="K88" s="151">
        <f t="shared" ref="K88:K149" si="34">G88/D88-1</f>
        <v>-3.5714285714285698E-2</v>
      </c>
      <c r="L88" s="151"/>
      <c r="M88" s="151">
        <f t="shared" ref="M88" si="35">G88/F88-1</f>
        <v>0.8</v>
      </c>
    </row>
    <row r="89" spans="1:13" ht="12" x14ac:dyDescent="0.2">
      <c r="C89" s="143" t="s">
        <v>159</v>
      </c>
      <c r="D89" s="110">
        <v>0</v>
      </c>
      <c r="E89" s="110">
        <v>0</v>
      </c>
      <c r="F89" s="110">
        <v>0</v>
      </c>
      <c r="G89" s="110">
        <v>0</v>
      </c>
      <c r="H89" s="110">
        <f t="shared" ref="H89:H95" si="36">G89-D89</f>
        <v>0</v>
      </c>
      <c r="I89" s="110">
        <f t="shared" ref="I89:I95" si="37">G89-E89</f>
        <v>0</v>
      </c>
      <c r="J89" s="110">
        <f t="shared" ref="J89:J95" si="38">G89-F89</f>
        <v>0</v>
      </c>
      <c r="K89" s="126"/>
      <c r="L89" s="126"/>
      <c r="M89" s="126"/>
    </row>
    <row r="90" spans="1:13" ht="12" x14ac:dyDescent="0.2">
      <c r="C90" s="143" t="s">
        <v>208</v>
      </c>
      <c r="D90" s="110">
        <v>7</v>
      </c>
      <c r="E90" s="110">
        <v>0</v>
      </c>
      <c r="F90" s="110">
        <v>4</v>
      </c>
      <c r="G90" s="110">
        <v>7</v>
      </c>
      <c r="H90" s="110">
        <f t="shared" si="36"/>
        <v>0</v>
      </c>
      <c r="I90" s="110">
        <f t="shared" si="37"/>
        <v>7</v>
      </c>
      <c r="J90" s="110">
        <f t="shared" si="38"/>
        <v>3</v>
      </c>
      <c r="K90" s="126">
        <f t="shared" ref="K90:K95" si="39">G90/D90-1</f>
        <v>0</v>
      </c>
      <c r="L90" s="126"/>
      <c r="M90" s="126">
        <f>G90/F90-1</f>
        <v>0.75</v>
      </c>
    </row>
    <row r="91" spans="1:13" ht="12" x14ac:dyDescent="0.2">
      <c r="C91" s="143" t="s">
        <v>209</v>
      </c>
      <c r="D91" s="110">
        <v>4</v>
      </c>
      <c r="E91" s="110">
        <v>0</v>
      </c>
      <c r="F91" s="110">
        <v>0</v>
      </c>
      <c r="G91" s="110">
        <v>3</v>
      </c>
      <c r="H91" s="110">
        <f t="shared" si="36"/>
        <v>-1</v>
      </c>
      <c r="I91" s="110">
        <f t="shared" si="37"/>
        <v>3</v>
      </c>
      <c r="J91" s="110">
        <f t="shared" si="38"/>
        <v>3</v>
      </c>
      <c r="K91" s="126">
        <f t="shared" si="39"/>
        <v>-0.25</v>
      </c>
      <c r="L91" s="126"/>
      <c r="M91" s="126"/>
    </row>
    <row r="92" spans="1:13" ht="12" x14ac:dyDescent="0.2">
      <c r="C92" s="143" t="s">
        <v>54</v>
      </c>
      <c r="D92" s="110">
        <v>4</v>
      </c>
      <c r="E92" s="110">
        <v>0</v>
      </c>
      <c r="F92" s="110">
        <v>4</v>
      </c>
      <c r="G92" s="110">
        <v>4</v>
      </c>
      <c r="H92" s="110">
        <f t="shared" si="36"/>
        <v>0</v>
      </c>
      <c r="I92" s="110">
        <f t="shared" si="37"/>
        <v>4</v>
      </c>
      <c r="J92" s="110">
        <f t="shared" si="38"/>
        <v>0</v>
      </c>
      <c r="K92" s="126">
        <f t="shared" si="39"/>
        <v>0</v>
      </c>
      <c r="L92" s="126"/>
      <c r="M92" s="126">
        <f>G92/F92-1</f>
        <v>0</v>
      </c>
    </row>
    <row r="93" spans="1:13" ht="12" x14ac:dyDescent="0.2">
      <c r="C93" s="143" t="s">
        <v>56</v>
      </c>
      <c r="D93" s="110">
        <v>2</v>
      </c>
      <c r="E93" s="110">
        <v>0</v>
      </c>
      <c r="F93" s="110">
        <v>3</v>
      </c>
      <c r="G93" s="110">
        <v>3</v>
      </c>
      <c r="H93" s="110">
        <f t="shared" si="36"/>
        <v>1</v>
      </c>
      <c r="I93" s="110">
        <f t="shared" si="37"/>
        <v>3</v>
      </c>
      <c r="J93" s="110">
        <f t="shared" si="38"/>
        <v>0</v>
      </c>
      <c r="K93" s="126">
        <f t="shared" si="39"/>
        <v>0.5</v>
      </c>
      <c r="L93" s="126"/>
      <c r="M93" s="126">
        <f>G93/F93-1</f>
        <v>0</v>
      </c>
    </row>
    <row r="94" spans="1:13" ht="12" x14ac:dyDescent="0.2">
      <c r="C94" s="143" t="s">
        <v>160</v>
      </c>
      <c r="D94" s="110">
        <v>1</v>
      </c>
      <c r="E94" s="110">
        <v>0</v>
      </c>
      <c r="F94" s="110">
        <v>0</v>
      </c>
      <c r="G94" s="110">
        <v>0</v>
      </c>
      <c r="H94" s="110">
        <f t="shared" si="36"/>
        <v>-1</v>
      </c>
      <c r="I94" s="110">
        <f t="shared" si="37"/>
        <v>0</v>
      </c>
      <c r="J94" s="110">
        <f t="shared" si="38"/>
        <v>0</v>
      </c>
      <c r="K94" s="126">
        <f t="shared" si="39"/>
        <v>-1</v>
      </c>
      <c r="L94" s="126"/>
      <c r="M94" s="126"/>
    </row>
    <row r="95" spans="1:13" ht="12" x14ac:dyDescent="0.2">
      <c r="C95" s="143" t="s">
        <v>55</v>
      </c>
      <c r="D95" s="110">
        <v>10</v>
      </c>
      <c r="E95" s="110">
        <v>0</v>
      </c>
      <c r="F95" s="110">
        <v>4</v>
      </c>
      <c r="G95" s="110">
        <v>10</v>
      </c>
      <c r="H95" s="110">
        <f t="shared" si="36"/>
        <v>0</v>
      </c>
      <c r="I95" s="110">
        <f t="shared" si="37"/>
        <v>10</v>
      </c>
      <c r="J95" s="110">
        <f t="shared" si="38"/>
        <v>6</v>
      </c>
      <c r="K95" s="126">
        <f t="shared" si="39"/>
        <v>0</v>
      </c>
      <c r="L95" s="126"/>
      <c r="M95" s="126">
        <f>G95/F95-1</f>
        <v>1.5</v>
      </c>
    </row>
    <row r="96" spans="1:13" x14ac:dyDescent="0.2">
      <c r="A96" s="9"/>
      <c r="B96" s="172"/>
      <c r="C96" s="153" t="s">
        <v>57</v>
      </c>
      <c r="D96" s="150">
        <v>6123</v>
      </c>
      <c r="E96" s="150">
        <v>379</v>
      </c>
      <c r="F96" s="150">
        <v>3045</v>
      </c>
      <c r="G96" s="150">
        <v>4844</v>
      </c>
      <c r="H96" s="150">
        <f t="shared" si="31"/>
        <v>-1279</v>
      </c>
      <c r="I96" s="150">
        <f t="shared" si="32"/>
        <v>4465</v>
      </c>
      <c r="J96" s="150">
        <f t="shared" si="33"/>
        <v>1799</v>
      </c>
      <c r="K96" s="151">
        <f t="shared" si="34"/>
        <v>-0.20888453372529803</v>
      </c>
      <c r="L96" s="151">
        <f t="shared" si="26"/>
        <v>11.781002638522427</v>
      </c>
      <c r="M96" s="151">
        <f t="shared" si="27"/>
        <v>0.59080459770114935</v>
      </c>
    </row>
    <row r="97" spans="3:13" ht="12" x14ac:dyDescent="0.2">
      <c r="C97" s="106" t="s">
        <v>58</v>
      </c>
      <c r="D97" s="110">
        <v>960</v>
      </c>
      <c r="E97" s="110">
        <v>13</v>
      </c>
      <c r="F97" s="110">
        <v>407</v>
      </c>
      <c r="G97" s="110">
        <v>578</v>
      </c>
      <c r="H97" s="110">
        <f>G97-D97</f>
        <v>-382</v>
      </c>
      <c r="I97" s="110">
        <f>G97-E97</f>
        <v>565</v>
      </c>
      <c r="J97" s="110">
        <f>G97-F97</f>
        <v>171</v>
      </c>
      <c r="K97" s="126">
        <f>G97/D97-1</f>
        <v>-0.3979166666666667</v>
      </c>
      <c r="L97" s="126">
        <f>G97/E97-1</f>
        <v>43.46153846153846</v>
      </c>
      <c r="M97" s="126">
        <f>G97/F97-1</f>
        <v>0.42014742014742024</v>
      </c>
    </row>
    <row r="98" spans="3:13" ht="12" x14ac:dyDescent="0.2">
      <c r="C98" s="106" t="s">
        <v>59</v>
      </c>
      <c r="D98" s="110">
        <v>132</v>
      </c>
      <c r="E98" s="110">
        <v>0</v>
      </c>
      <c r="F98" s="110">
        <v>33</v>
      </c>
      <c r="G98" s="110">
        <v>94</v>
      </c>
      <c r="H98" s="110">
        <f>G98-D98</f>
        <v>-38</v>
      </c>
      <c r="I98" s="110">
        <f>G98-E98</f>
        <v>94</v>
      </c>
      <c r="J98" s="110">
        <f>G98-F98</f>
        <v>61</v>
      </c>
      <c r="K98" s="126">
        <f>G98/D98-1</f>
        <v>-0.28787878787878785</v>
      </c>
      <c r="L98" s="126"/>
      <c r="M98" s="126">
        <f>G98/F98-1</f>
        <v>1.8484848484848486</v>
      </c>
    </row>
    <row r="99" spans="3:13" ht="12" x14ac:dyDescent="0.2">
      <c r="C99" s="106" t="s">
        <v>150</v>
      </c>
      <c r="D99" s="110">
        <v>5031</v>
      </c>
      <c r="E99" s="110">
        <v>366</v>
      </c>
      <c r="F99" s="110">
        <v>2605</v>
      </c>
      <c r="G99" s="110">
        <v>4172</v>
      </c>
      <c r="H99" s="110">
        <f>G99-D99</f>
        <v>-859</v>
      </c>
      <c r="I99" s="110">
        <f>G99-E99</f>
        <v>3806</v>
      </c>
      <c r="J99" s="110">
        <f>G99-F99</f>
        <v>1567</v>
      </c>
      <c r="K99" s="126">
        <f>G99/D99-1</f>
        <v>-0.17074140329954279</v>
      </c>
      <c r="L99" s="126">
        <f>G99/E99-1</f>
        <v>10.398907103825136</v>
      </c>
      <c r="M99" s="126">
        <f>G99/F99-1</f>
        <v>0.60153550863723604</v>
      </c>
    </row>
    <row r="100" spans="3:13" x14ac:dyDescent="0.2">
      <c r="C100" s="153" t="s">
        <v>60</v>
      </c>
      <c r="D100" s="150">
        <v>683</v>
      </c>
      <c r="E100" s="150">
        <v>11</v>
      </c>
      <c r="F100" s="150">
        <v>220</v>
      </c>
      <c r="G100" s="150">
        <v>413</v>
      </c>
      <c r="H100" s="150">
        <f t="shared" si="31"/>
        <v>-270</v>
      </c>
      <c r="I100" s="150">
        <f t="shared" si="32"/>
        <v>402</v>
      </c>
      <c r="J100" s="150">
        <f t="shared" si="33"/>
        <v>193</v>
      </c>
      <c r="K100" s="151">
        <f t="shared" si="34"/>
        <v>-0.39531478770131767</v>
      </c>
      <c r="L100" s="151">
        <f t="shared" si="26"/>
        <v>36.545454545454547</v>
      </c>
      <c r="M100" s="151">
        <f t="shared" si="27"/>
        <v>0.8772727272727272</v>
      </c>
    </row>
    <row r="101" spans="3:13" ht="12" x14ac:dyDescent="0.2">
      <c r="C101" s="141" t="s">
        <v>61</v>
      </c>
      <c r="D101" s="110">
        <v>119</v>
      </c>
      <c r="E101" s="110">
        <v>3</v>
      </c>
      <c r="F101" s="110">
        <v>29</v>
      </c>
      <c r="G101" s="110">
        <v>67</v>
      </c>
      <c r="H101" s="110">
        <f t="shared" ref="H101:H113" si="40">G101-D101</f>
        <v>-52</v>
      </c>
      <c r="I101" s="110">
        <f t="shared" ref="I101:I113" si="41">G101-E101</f>
        <v>64</v>
      </c>
      <c r="J101" s="110">
        <f t="shared" ref="J101:J113" si="42">G101-F101</f>
        <v>38</v>
      </c>
      <c r="K101" s="126">
        <f t="shared" ref="K101:K106" si="43">G101/D101-1</f>
        <v>-0.43697478991596639</v>
      </c>
      <c r="L101" s="126">
        <f>G101/E101-1</f>
        <v>21.333333333333332</v>
      </c>
      <c r="M101" s="126">
        <f t="shared" ref="M101:M106" si="44">G101/F101-1</f>
        <v>1.3103448275862069</v>
      </c>
    </row>
    <row r="102" spans="3:13" ht="12" x14ac:dyDescent="0.2">
      <c r="C102" s="141" t="s">
        <v>62</v>
      </c>
      <c r="D102" s="110">
        <v>5</v>
      </c>
      <c r="E102" s="110">
        <v>0</v>
      </c>
      <c r="F102" s="110">
        <v>1</v>
      </c>
      <c r="G102" s="110">
        <v>4</v>
      </c>
      <c r="H102" s="110">
        <f t="shared" si="40"/>
        <v>-1</v>
      </c>
      <c r="I102" s="110">
        <f t="shared" si="41"/>
        <v>4</v>
      </c>
      <c r="J102" s="110">
        <f t="shared" si="42"/>
        <v>3</v>
      </c>
      <c r="K102" s="126">
        <f t="shared" si="43"/>
        <v>-0.19999999999999996</v>
      </c>
      <c r="L102" s="126"/>
      <c r="M102" s="126">
        <f t="shared" si="44"/>
        <v>3</v>
      </c>
    </row>
    <row r="103" spans="3:13" ht="12" x14ac:dyDescent="0.2">
      <c r="C103" s="141" t="s">
        <v>63</v>
      </c>
      <c r="D103" s="110">
        <v>397</v>
      </c>
      <c r="E103" s="110">
        <v>1</v>
      </c>
      <c r="F103" s="110">
        <v>101</v>
      </c>
      <c r="G103" s="110">
        <v>195</v>
      </c>
      <c r="H103" s="110">
        <f t="shared" si="40"/>
        <v>-202</v>
      </c>
      <c r="I103" s="110">
        <f t="shared" si="41"/>
        <v>194</v>
      </c>
      <c r="J103" s="110">
        <f t="shared" si="42"/>
        <v>94</v>
      </c>
      <c r="K103" s="126">
        <f t="shared" si="43"/>
        <v>-0.50881612090680095</v>
      </c>
      <c r="L103" s="126">
        <f>G103/E103-1</f>
        <v>194</v>
      </c>
      <c r="M103" s="126">
        <f t="shared" si="44"/>
        <v>0.93069306930693063</v>
      </c>
    </row>
    <row r="104" spans="3:13" ht="12" x14ac:dyDescent="0.2">
      <c r="C104" s="141" t="s">
        <v>71</v>
      </c>
      <c r="D104" s="110">
        <v>26</v>
      </c>
      <c r="E104" s="110">
        <v>0</v>
      </c>
      <c r="F104" s="110">
        <v>16</v>
      </c>
      <c r="G104" s="110">
        <v>20</v>
      </c>
      <c r="H104" s="110">
        <f t="shared" si="40"/>
        <v>-6</v>
      </c>
      <c r="I104" s="110">
        <f t="shared" si="41"/>
        <v>20</v>
      </c>
      <c r="J104" s="110">
        <f t="shared" si="42"/>
        <v>4</v>
      </c>
      <c r="K104" s="126">
        <f t="shared" si="43"/>
        <v>-0.23076923076923073</v>
      </c>
      <c r="L104" s="126"/>
      <c r="M104" s="126">
        <f t="shared" si="44"/>
        <v>0.25</v>
      </c>
    </row>
    <row r="105" spans="3:13" ht="12" x14ac:dyDescent="0.2">
      <c r="C105" s="141" t="s">
        <v>66</v>
      </c>
      <c r="D105" s="110">
        <v>77</v>
      </c>
      <c r="E105" s="110">
        <v>0</v>
      </c>
      <c r="F105" s="110">
        <v>38</v>
      </c>
      <c r="G105" s="110">
        <v>72</v>
      </c>
      <c r="H105" s="110">
        <f t="shared" si="40"/>
        <v>-5</v>
      </c>
      <c r="I105" s="110">
        <f t="shared" si="41"/>
        <v>72</v>
      </c>
      <c r="J105" s="110">
        <f t="shared" si="42"/>
        <v>34</v>
      </c>
      <c r="K105" s="126">
        <f t="shared" si="43"/>
        <v>-6.4935064935064957E-2</v>
      </c>
      <c r="L105" s="126"/>
      <c r="M105" s="126">
        <f t="shared" si="44"/>
        <v>0.89473684210526305</v>
      </c>
    </row>
    <row r="106" spans="3:13" ht="12" x14ac:dyDescent="0.2">
      <c r="C106" s="141" t="s">
        <v>64</v>
      </c>
      <c r="D106" s="110">
        <v>14</v>
      </c>
      <c r="E106" s="110">
        <v>0</v>
      </c>
      <c r="F106" s="110">
        <v>6</v>
      </c>
      <c r="G106" s="110">
        <v>21</v>
      </c>
      <c r="H106" s="110">
        <f t="shared" si="40"/>
        <v>7</v>
      </c>
      <c r="I106" s="110">
        <f t="shared" si="41"/>
        <v>21</v>
      </c>
      <c r="J106" s="110">
        <f t="shared" si="42"/>
        <v>15</v>
      </c>
      <c r="K106" s="126">
        <f t="shared" si="43"/>
        <v>0.5</v>
      </c>
      <c r="L106" s="126"/>
      <c r="M106" s="126">
        <f t="shared" si="44"/>
        <v>2.5</v>
      </c>
    </row>
    <row r="107" spans="3:13" ht="12" x14ac:dyDescent="0.2">
      <c r="C107" s="143" t="s">
        <v>161</v>
      </c>
      <c r="D107" s="110">
        <v>0</v>
      </c>
      <c r="E107" s="110">
        <v>0</v>
      </c>
      <c r="F107" s="110">
        <v>0</v>
      </c>
      <c r="G107" s="110">
        <v>0</v>
      </c>
      <c r="H107" s="110">
        <f t="shared" si="40"/>
        <v>0</v>
      </c>
      <c r="I107" s="110">
        <f t="shared" si="41"/>
        <v>0</v>
      </c>
      <c r="J107" s="110">
        <f t="shared" si="42"/>
        <v>0</v>
      </c>
      <c r="K107" s="126"/>
      <c r="L107" s="126"/>
      <c r="M107" s="126"/>
    </row>
    <row r="108" spans="3:13" ht="12" x14ac:dyDescent="0.2">
      <c r="C108" s="141" t="s">
        <v>69</v>
      </c>
      <c r="D108" s="110">
        <v>0</v>
      </c>
      <c r="E108" s="110">
        <v>0</v>
      </c>
      <c r="F108" s="110">
        <v>0</v>
      </c>
      <c r="G108" s="110">
        <v>0</v>
      </c>
      <c r="H108" s="110">
        <f t="shared" si="40"/>
        <v>0</v>
      </c>
      <c r="I108" s="110">
        <f t="shared" si="41"/>
        <v>0</v>
      </c>
      <c r="J108" s="110">
        <f t="shared" si="42"/>
        <v>0</v>
      </c>
      <c r="K108" s="126"/>
      <c r="L108" s="126"/>
      <c r="M108" s="126"/>
    </row>
    <row r="109" spans="3:13" ht="12" x14ac:dyDescent="0.2">
      <c r="C109" s="141" t="s">
        <v>67</v>
      </c>
      <c r="D109" s="110">
        <v>5</v>
      </c>
      <c r="E109" s="110">
        <v>0</v>
      </c>
      <c r="F109" s="110">
        <v>0</v>
      </c>
      <c r="G109" s="110">
        <v>1</v>
      </c>
      <c r="H109" s="110">
        <f t="shared" si="40"/>
        <v>-4</v>
      </c>
      <c r="I109" s="110">
        <f t="shared" si="41"/>
        <v>1</v>
      </c>
      <c r="J109" s="110">
        <f t="shared" si="42"/>
        <v>1</v>
      </c>
      <c r="K109" s="126">
        <f>G109/D109-1</f>
        <v>-0.8</v>
      </c>
      <c r="L109" s="126"/>
      <c r="M109" s="126"/>
    </row>
    <row r="110" spans="3:13" ht="12" x14ac:dyDescent="0.2">
      <c r="C110" s="141" t="s">
        <v>68</v>
      </c>
      <c r="D110" s="110">
        <v>13</v>
      </c>
      <c r="E110" s="110">
        <v>7</v>
      </c>
      <c r="F110" s="110">
        <v>8</v>
      </c>
      <c r="G110" s="110">
        <v>17</v>
      </c>
      <c r="H110" s="110">
        <f t="shared" si="40"/>
        <v>4</v>
      </c>
      <c r="I110" s="110">
        <f t="shared" si="41"/>
        <v>10</v>
      </c>
      <c r="J110" s="110">
        <f t="shared" si="42"/>
        <v>9</v>
      </c>
      <c r="K110" s="126">
        <f>G110/D110-1</f>
        <v>0.30769230769230771</v>
      </c>
      <c r="L110" s="126">
        <f>G110/E110-1</f>
        <v>1.4285714285714284</v>
      </c>
      <c r="M110" s="126">
        <f>G110/F110-1</f>
        <v>1.125</v>
      </c>
    </row>
    <row r="111" spans="3:13" ht="12" x14ac:dyDescent="0.2">
      <c r="C111" s="142" t="s">
        <v>199</v>
      </c>
      <c r="D111" s="110">
        <v>0</v>
      </c>
      <c r="E111" s="110">
        <v>0</v>
      </c>
      <c r="F111" s="110">
        <v>1</v>
      </c>
      <c r="G111" s="110">
        <v>1</v>
      </c>
      <c r="H111" s="110">
        <f t="shared" si="40"/>
        <v>1</v>
      </c>
      <c r="I111" s="110">
        <f t="shared" si="41"/>
        <v>1</v>
      </c>
      <c r="J111" s="110">
        <f t="shared" si="42"/>
        <v>0</v>
      </c>
      <c r="K111" s="126"/>
      <c r="L111" s="126"/>
      <c r="M111" s="126">
        <f>G111/F111-1</f>
        <v>0</v>
      </c>
    </row>
    <row r="112" spans="3:13" ht="12" x14ac:dyDescent="0.2">
      <c r="C112" s="141" t="s">
        <v>70</v>
      </c>
      <c r="D112" s="110">
        <v>18</v>
      </c>
      <c r="E112" s="110">
        <v>0</v>
      </c>
      <c r="F112" s="110">
        <v>9</v>
      </c>
      <c r="G112" s="110">
        <v>8</v>
      </c>
      <c r="H112" s="110">
        <f t="shared" si="40"/>
        <v>-10</v>
      </c>
      <c r="I112" s="110">
        <f t="shared" si="41"/>
        <v>8</v>
      </c>
      <c r="J112" s="110">
        <f t="shared" si="42"/>
        <v>-1</v>
      </c>
      <c r="K112" s="126">
        <f>G112/D112-1</f>
        <v>-0.55555555555555558</v>
      </c>
      <c r="L112" s="126"/>
      <c r="M112" s="126">
        <f>G112/F112-1</f>
        <v>-0.11111111111111116</v>
      </c>
    </row>
    <row r="113" spans="3:13" ht="12" x14ac:dyDescent="0.2">
      <c r="C113" s="141" t="s">
        <v>65</v>
      </c>
      <c r="D113" s="110">
        <v>9</v>
      </c>
      <c r="E113" s="110">
        <v>0</v>
      </c>
      <c r="F113" s="110">
        <v>11</v>
      </c>
      <c r="G113" s="110">
        <v>7</v>
      </c>
      <c r="H113" s="110">
        <f t="shared" si="40"/>
        <v>-2</v>
      </c>
      <c r="I113" s="110">
        <f t="shared" si="41"/>
        <v>7</v>
      </c>
      <c r="J113" s="110">
        <f t="shared" si="42"/>
        <v>-4</v>
      </c>
      <c r="K113" s="126">
        <f>G113/D113-1</f>
        <v>-0.22222222222222221</v>
      </c>
      <c r="L113" s="126"/>
      <c r="M113" s="126">
        <f>G113/F113-1</f>
        <v>-0.36363636363636365</v>
      </c>
    </row>
    <row r="114" spans="3:13" x14ac:dyDescent="0.2">
      <c r="C114" s="139" t="s">
        <v>72</v>
      </c>
      <c r="D114" s="111">
        <v>35436</v>
      </c>
      <c r="E114" s="111">
        <v>102</v>
      </c>
      <c r="F114" s="111">
        <v>7898</v>
      </c>
      <c r="G114" s="111">
        <v>23022</v>
      </c>
      <c r="H114" s="111">
        <f t="shared" si="31"/>
        <v>-12414</v>
      </c>
      <c r="I114" s="111">
        <f t="shared" si="32"/>
        <v>22920</v>
      </c>
      <c r="J114" s="111">
        <f t="shared" si="33"/>
        <v>15124</v>
      </c>
      <c r="K114" s="127">
        <f t="shared" si="34"/>
        <v>-0.35032170673890961</v>
      </c>
      <c r="L114" s="127">
        <f t="shared" si="26"/>
        <v>224.70588235294119</v>
      </c>
      <c r="M114" s="127">
        <f t="shared" si="27"/>
        <v>1.9149151683970627</v>
      </c>
    </row>
    <row r="115" spans="3:13" x14ac:dyDescent="0.2">
      <c r="C115" s="153" t="s">
        <v>192</v>
      </c>
      <c r="D115" s="150">
        <v>10677</v>
      </c>
      <c r="E115" s="150">
        <v>59</v>
      </c>
      <c r="F115" s="150">
        <v>772</v>
      </c>
      <c r="G115" s="150">
        <v>1886</v>
      </c>
      <c r="H115" s="150">
        <f t="shared" si="31"/>
        <v>-8791</v>
      </c>
      <c r="I115" s="150">
        <f t="shared" si="32"/>
        <v>1827</v>
      </c>
      <c r="J115" s="150">
        <f t="shared" si="33"/>
        <v>1114</v>
      </c>
      <c r="K115" s="151">
        <f t="shared" si="34"/>
        <v>-0.82335862133558113</v>
      </c>
      <c r="L115" s="151">
        <f t="shared" si="26"/>
        <v>30.966101694915253</v>
      </c>
      <c r="M115" s="151">
        <f t="shared" si="27"/>
        <v>1.4430051813471501</v>
      </c>
    </row>
    <row r="116" spans="3:13" ht="12" x14ac:dyDescent="0.2">
      <c r="C116" s="141" t="s">
        <v>86</v>
      </c>
      <c r="D116" s="110">
        <v>7648</v>
      </c>
      <c r="E116" s="110">
        <v>54</v>
      </c>
      <c r="F116" s="110">
        <v>489</v>
      </c>
      <c r="G116" s="110">
        <v>582</v>
      </c>
      <c r="H116" s="110">
        <f t="shared" ref="H116:H122" si="45">G116-D116</f>
        <v>-7066</v>
      </c>
      <c r="I116" s="110">
        <f t="shared" ref="I116:I122" si="46">G116-E116</f>
        <v>528</v>
      </c>
      <c r="J116" s="110">
        <f t="shared" ref="J116:J122" si="47">G116-F116</f>
        <v>93</v>
      </c>
      <c r="K116" s="126">
        <f t="shared" ref="K116:K121" si="48">G116/D116-1</f>
        <v>-0.9239016736401674</v>
      </c>
      <c r="L116" s="126">
        <f>G116/E116-1</f>
        <v>9.7777777777777786</v>
      </c>
      <c r="M116" s="126">
        <f>G116/F116-1</f>
        <v>0.19018404907975461</v>
      </c>
    </row>
    <row r="117" spans="3:13" ht="12" x14ac:dyDescent="0.2">
      <c r="C117" s="144" t="s">
        <v>248</v>
      </c>
      <c r="D117" s="110">
        <v>12</v>
      </c>
      <c r="E117" s="110">
        <v>0</v>
      </c>
      <c r="F117" s="110">
        <v>0</v>
      </c>
      <c r="G117" s="110">
        <v>0</v>
      </c>
      <c r="H117" s="110">
        <f t="shared" si="45"/>
        <v>-12</v>
      </c>
      <c r="I117" s="110">
        <f t="shared" si="46"/>
        <v>0</v>
      </c>
      <c r="J117" s="110">
        <f t="shared" si="47"/>
        <v>0</v>
      </c>
      <c r="K117" s="126">
        <f t="shared" si="48"/>
        <v>-1</v>
      </c>
      <c r="L117" s="126"/>
      <c r="M117" s="126"/>
    </row>
    <row r="118" spans="3:13" ht="12" x14ac:dyDescent="0.2">
      <c r="C118" s="144" t="s">
        <v>77</v>
      </c>
      <c r="D118" s="110">
        <v>983</v>
      </c>
      <c r="E118" s="110">
        <v>1</v>
      </c>
      <c r="F118" s="110">
        <v>62</v>
      </c>
      <c r="G118" s="110">
        <v>240</v>
      </c>
      <c r="H118" s="110">
        <f t="shared" si="45"/>
        <v>-743</v>
      </c>
      <c r="I118" s="110">
        <f t="shared" si="46"/>
        <v>239</v>
      </c>
      <c r="J118" s="110">
        <f t="shared" si="47"/>
        <v>178</v>
      </c>
      <c r="K118" s="126">
        <f t="shared" si="48"/>
        <v>-0.75584944048830116</v>
      </c>
      <c r="L118" s="126">
        <f>G118/E118-1</f>
        <v>239</v>
      </c>
      <c r="M118" s="126">
        <f>G118/F118-1</f>
        <v>2.870967741935484</v>
      </c>
    </row>
    <row r="119" spans="3:13" ht="12" x14ac:dyDescent="0.2">
      <c r="C119" s="144" t="s">
        <v>81</v>
      </c>
      <c r="D119" s="110">
        <v>66</v>
      </c>
      <c r="E119" s="110">
        <v>0</v>
      </c>
      <c r="F119" s="110">
        <v>8</v>
      </c>
      <c r="G119" s="110">
        <v>75</v>
      </c>
      <c r="H119" s="110">
        <f t="shared" si="45"/>
        <v>9</v>
      </c>
      <c r="I119" s="110">
        <f t="shared" si="46"/>
        <v>75</v>
      </c>
      <c r="J119" s="110">
        <f t="shared" si="47"/>
        <v>67</v>
      </c>
      <c r="K119" s="126">
        <f t="shared" si="48"/>
        <v>0.13636363636363646</v>
      </c>
      <c r="L119" s="126"/>
      <c r="M119" s="126">
        <f>G119/F119-1</f>
        <v>8.375</v>
      </c>
    </row>
    <row r="120" spans="3:13" ht="12" x14ac:dyDescent="0.2">
      <c r="C120" s="145" t="s">
        <v>244</v>
      </c>
      <c r="D120" s="110">
        <v>8</v>
      </c>
      <c r="E120" s="110">
        <v>0</v>
      </c>
      <c r="F120" s="110">
        <v>0</v>
      </c>
      <c r="G120" s="110">
        <v>0</v>
      </c>
      <c r="H120" s="110">
        <f t="shared" si="45"/>
        <v>-8</v>
      </c>
      <c r="I120" s="110">
        <f t="shared" si="46"/>
        <v>0</v>
      </c>
      <c r="J120" s="110">
        <f t="shared" si="47"/>
        <v>0</v>
      </c>
      <c r="K120" s="126">
        <f t="shared" si="48"/>
        <v>-1</v>
      </c>
      <c r="L120" s="126"/>
      <c r="M120" s="126"/>
    </row>
    <row r="121" spans="3:13" ht="12" x14ac:dyDescent="0.2">
      <c r="C121" s="145" t="s">
        <v>162</v>
      </c>
      <c r="D121" s="110">
        <v>1960</v>
      </c>
      <c r="E121" s="110">
        <v>3</v>
      </c>
      <c r="F121" s="110">
        <v>200</v>
      </c>
      <c r="G121" s="110">
        <v>969</v>
      </c>
      <c r="H121" s="110">
        <f t="shared" si="45"/>
        <v>-991</v>
      </c>
      <c r="I121" s="110">
        <f t="shared" si="46"/>
        <v>966</v>
      </c>
      <c r="J121" s="110">
        <f t="shared" si="47"/>
        <v>769</v>
      </c>
      <c r="K121" s="126">
        <f t="shared" si="48"/>
        <v>-0.5056122448979592</v>
      </c>
      <c r="L121" s="126">
        <f>G121/E121-1</f>
        <v>322</v>
      </c>
      <c r="M121" s="126">
        <f>G121/F121-1</f>
        <v>3.8449999999999998</v>
      </c>
    </row>
    <row r="122" spans="3:13" ht="12" x14ac:dyDescent="0.2">
      <c r="C122" s="145" t="s">
        <v>163</v>
      </c>
      <c r="D122" s="110">
        <v>0</v>
      </c>
      <c r="E122" s="110">
        <v>1</v>
      </c>
      <c r="F122" s="110">
        <v>13</v>
      </c>
      <c r="G122" s="110">
        <v>20</v>
      </c>
      <c r="H122" s="110">
        <f t="shared" si="45"/>
        <v>20</v>
      </c>
      <c r="I122" s="110">
        <f t="shared" si="46"/>
        <v>19</v>
      </c>
      <c r="J122" s="110">
        <f t="shared" si="47"/>
        <v>7</v>
      </c>
      <c r="K122" s="126"/>
      <c r="L122" s="126">
        <f>G122/E122-1</f>
        <v>19</v>
      </c>
      <c r="M122" s="126">
        <f>G122/F122-1</f>
        <v>0.53846153846153855</v>
      </c>
    </row>
    <row r="123" spans="3:13" x14ac:dyDescent="0.2">
      <c r="C123" s="153" t="s">
        <v>193</v>
      </c>
      <c r="D123" s="150">
        <v>1352</v>
      </c>
      <c r="E123" s="150">
        <v>5</v>
      </c>
      <c r="F123" s="150">
        <v>183</v>
      </c>
      <c r="G123" s="150">
        <v>626</v>
      </c>
      <c r="H123" s="150">
        <f t="shared" si="31"/>
        <v>-726</v>
      </c>
      <c r="I123" s="150">
        <f t="shared" si="32"/>
        <v>621</v>
      </c>
      <c r="J123" s="150">
        <f t="shared" si="33"/>
        <v>443</v>
      </c>
      <c r="K123" s="151">
        <f t="shared" si="34"/>
        <v>-0.53698224852071008</v>
      </c>
      <c r="L123" s="151">
        <f t="shared" ref="L123:L176" si="49">G123/E123-1</f>
        <v>124.2</v>
      </c>
      <c r="M123" s="151">
        <f t="shared" ref="M123:M176" si="50">G123/F123-1</f>
        <v>2.4207650273224042</v>
      </c>
    </row>
    <row r="124" spans="3:13" ht="12" x14ac:dyDescent="0.2">
      <c r="C124" s="145" t="s">
        <v>153</v>
      </c>
      <c r="D124" s="110">
        <v>0</v>
      </c>
      <c r="E124" s="110">
        <v>0</v>
      </c>
      <c r="F124" s="110">
        <v>0</v>
      </c>
      <c r="G124" s="110">
        <v>0</v>
      </c>
      <c r="H124" s="110">
        <f t="shared" ref="H124:H138" si="51">G124-D124</f>
        <v>0</v>
      </c>
      <c r="I124" s="110">
        <f t="shared" ref="I124:I138" si="52">G124-E124</f>
        <v>0</v>
      </c>
      <c r="J124" s="110">
        <f t="shared" ref="J124:J138" si="53">G124-F124</f>
        <v>0</v>
      </c>
      <c r="K124" s="126"/>
      <c r="L124" s="126"/>
      <c r="M124" s="126"/>
    </row>
    <row r="125" spans="3:13" ht="12" x14ac:dyDescent="0.2">
      <c r="C125" s="145" t="s">
        <v>73</v>
      </c>
      <c r="D125" s="110">
        <v>1152</v>
      </c>
      <c r="E125" s="110">
        <v>3</v>
      </c>
      <c r="F125" s="110">
        <v>141</v>
      </c>
      <c r="G125" s="110">
        <v>510</v>
      </c>
      <c r="H125" s="110">
        <f t="shared" si="51"/>
        <v>-642</v>
      </c>
      <c r="I125" s="110">
        <f t="shared" si="52"/>
        <v>507</v>
      </c>
      <c r="J125" s="110">
        <f t="shared" si="53"/>
        <v>369</v>
      </c>
      <c r="K125" s="126">
        <f>G125/D125-1</f>
        <v>-0.55729166666666674</v>
      </c>
      <c r="L125" s="126">
        <f>G125/E125-1</f>
        <v>169</v>
      </c>
      <c r="M125" s="126">
        <f>G125/F125-1</f>
        <v>2.6170212765957448</v>
      </c>
    </row>
    <row r="126" spans="3:13" ht="12" x14ac:dyDescent="0.2">
      <c r="C126" s="145" t="s">
        <v>85</v>
      </c>
      <c r="D126" s="110">
        <v>1</v>
      </c>
      <c r="E126" s="110">
        <v>0</v>
      </c>
      <c r="F126" s="110">
        <v>7</v>
      </c>
      <c r="G126" s="110">
        <v>0</v>
      </c>
      <c r="H126" s="110">
        <f t="shared" si="51"/>
        <v>-1</v>
      </c>
      <c r="I126" s="110">
        <f t="shared" si="52"/>
        <v>0</v>
      </c>
      <c r="J126" s="110">
        <f t="shared" si="53"/>
        <v>-7</v>
      </c>
      <c r="K126" s="126">
        <f>G126/D126-1</f>
        <v>-1</v>
      </c>
      <c r="L126" s="126"/>
      <c r="M126" s="126">
        <f>G126/F126-1</f>
        <v>-1</v>
      </c>
    </row>
    <row r="127" spans="3:13" ht="12" x14ac:dyDescent="0.2">
      <c r="C127" s="145" t="s">
        <v>164</v>
      </c>
      <c r="D127" s="110">
        <v>0</v>
      </c>
      <c r="E127" s="110">
        <v>0</v>
      </c>
      <c r="F127" s="110">
        <v>0</v>
      </c>
      <c r="G127" s="110">
        <v>0</v>
      </c>
      <c r="H127" s="110">
        <f t="shared" si="51"/>
        <v>0</v>
      </c>
      <c r="I127" s="110">
        <f t="shared" si="52"/>
        <v>0</v>
      </c>
      <c r="J127" s="110">
        <f t="shared" si="53"/>
        <v>0</v>
      </c>
      <c r="K127" s="126"/>
      <c r="L127" s="126"/>
      <c r="M127" s="126"/>
    </row>
    <row r="128" spans="3:13" ht="12" x14ac:dyDescent="0.2">
      <c r="C128" s="145" t="s">
        <v>165</v>
      </c>
      <c r="D128" s="110">
        <v>0</v>
      </c>
      <c r="E128" s="110">
        <v>0</v>
      </c>
      <c r="F128" s="110">
        <v>0</v>
      </c>
      <c r="G128" s="110">
        <v>0</v>
      </c>
      <c r="H128" s="110">
        <f t="shared" si="51"/>
        <v>0</v>
      </c>
      <c r="I128" s="110">
        <f t="shared" si="52"/>
        <v>0</v>
      </c>
      <c r="J128" s="110">
        <f t="shared" si="53"/>
        <v>0</v>
      </c>
      <c r="K128" s="126"/>
      <c r="L128" s="126"/>
      <c r="M128" s="126"/>
    </row>
    <row r="129" spans="1:13" ht="12" x14ac:dyDescent="0.2">
      <c r="C129" s="145" t="s">
        <v>210</v>
      </c>
      <c r="D129" s="110">
        <v>0</v>
      </c>
      <c r="E129" s="110">
        <v>0</v>
      </c>
      <c r="F129" s="110">
        <v>0</v>
      </c>
      <c r="G129" s="110">
        <v>0</v>
      </c>
      <c r="H129" s="110">
        <f t="shared" si="51"/>
        <v>0</v>
      </c>
      <c r="I129" s="110">
        <f t="shared" si="52"/>
        <v>0</v>
      </c>
      <c r="J129" s="110">
        <f t="shared" si="53"/>
        <v>0</v>
      </c>
      <c r="K129" s="126"/>
      <c r="L129" s="126"/>
      <c r="M129" s="126"/>
    </row>
    <row r="130" spans="1:13" ht="12" x14ac:dyDescent="0.2">
      <c r="C130" s="145" t="s">
        <v>75</v>
      </c>
      <c r="D130" s="110">
        <v>199</v>
      </c>
      <c r="E130" s="110">
        <v>2</v>
      </c>
      <c r="F130" s="110">
        <v>33</v>
      </c>
      <c r="G130" s="110">
        <v>105</v>
      </c>
      <c r="H130" s="110">
        <f t="shared" si="51"/>
        <v>-94</v>
      </c>
      <c r="I130" s="110">
        <f t="shared" si="52"/>
        <v>103</v>
      </c>
      <c r="J130" s="110">
        <f t="shared" si="53"/>
        <v>72</v>
      </c>
      <c r="K130" s="126">
        <f>G130/D130-1</f>
        <v>-0.47236180904522618</v>
      </c>
      <c r="L130" s="126">
        <f>G130/E130-1</f>
        <v>51.5</v>
      </c>
      <c r="M130" s="126">
        <f>G130/F130-1</f>
        <v>2.1818181818181817</v>
      </c>
    </row>
    <row r="131" spans="1:13" ht="12" x14ac:dyDescent="0.2">
      <c r="C131" s="145" t="s">
        <v>211</v>
      </c>
      <c r="D131" s="110">
        <v>0</v>
      </c>
      <c r="E131" s="110">
        <v>0</v>
      </c>
      <c r="F131" s="110">
        <v>0</v>
      </c>
      <c r="G131" s="110">
        <v>0</v>
      </c>
      <c r="H131" s="110">
        <f t="shared" si="51"/>
        <v>0</v>
      </c>
      <c r="I131" s="110">
        <f t="shared" si="52"/>
        <v>0</v>
      </c>
      <c r="J131" s="110">
        <f t="shared" si="53"/>
        <v>0</v>
      </c>
      <c r="K131" s="126"/>
      <c r="L131" s="126"/>
      <c r="M131" s="126"/>
    </row>
    <row r="132" spans="1:13" ht="12" x14ac:dyDescent="0.2">
      <c r="C132" s="145" t="s">
        <v>166</v>
      </c>
      <c r="D132" s="110">
        <v>0</v>
      </c>
      <c r="E132" s="110">
        <v>0</v>
      </c>
      <c r="F132" s="110">
        <v>0</v>
      </c>
      <c r="G132" s="110">
        <v>0</v>
      </c>
      <c r="H132" s="110">
        <f t="shared" si="51"/>
        <v>0</v>
      </c>
      <c r="I132" s="110">
        <f t="shared" si="52"/>
        <v>0</v>
      </c>
      <c r="J132" s="110">
        <f t="shared" si="53"/>
        <v>0</v>
      </c>
      <c r="K132" s="126"/>
      <c r="L132" s="126"/>
      <c r="M132" s="126"/>
    </row>
    <row r="133" spans="1:13" ht="12" x14ac:dyDescent="0.2">
      <c r="C133" s="145" t="s">
        <v>74</v>
      </c>
      <c r="D133" s="110">
        <v>0</v>
      </c>
      <c r="E133" s="110">
        <v>0</v>
      </c>
      <c r="F133" s="110">
        <v>0</v>
      </c>
      <c r="G133" s="110">
        <v>0</v>
      </c>
      <c r="H133" s="110">
        <f t="shared" si="51"/>
        <v>0</v>
      </c>
      <c r="I133" s="110">
        <f t="shared" si="52"/>
        <v>0</v>
      </c>
      <c r="J133" s="110">
        <f t="shared" si="53"/>
        <v>0</v>
      </c>
      <c r="K133" s="126"/>
      <c r="L133" s="126"/>
      <c r="M133" s="126"/>
    </row>
    <row r="134" spans="1:13" ht="12" x14ac:dyDescent="0.2">
      <c r="C134" s="145" t="s">
        <v>167</v>
      </c>
      <c r="D134" s="110">
        <v>0</v>
      </c>
      <c r="E134" s="110">
        <v>0</v>
      </c>
      <c r="F134" s="110">
        <v>0</v>
      </c>
      <c r="G134" s="110">
        <v>0</v>
      </c>
      <c r="H134" s="110">
        <f t="shared" si="51"/>
        <v>0</v>
      </c>
      <c r="I134" s="110">
        <f t="shared" si="52"/>
        <v>0</v>
      </c>
      <c r="J134" s="110">
        <f t="shared" si="53"/>
        <v>0</v>
      </c>
      <c r="K134" s="126"/>
      <c r="L134" s="126"/>
      <c r="M134" s="126"/>
    </row>
    <row r="135" spans="1:13" ht="12" x14ac:dyDescent="0.2">
      <c r="C135" s="145" t="s">
        <v>84</v>
      </c>
      <c r="D135" s="110">
        <v>0</v>
      </c>
      <c r="E135" s="110">
        <v>0</v>
      </c>
      <c r="F135" s="110">
        <v>0</v>
      </c>
      <c r="G135" s="110">
        <v>0</v>
      </c>
      <c r="H135" s="110">
        <f t="shared" si="51"/>
        <v>0</v>
      </c>
      <c r="I135" s="110">
        <f t="shared" si="52"/>
        <v>0</v>
      </c>
      <c r="J135" s="110">
        <f t="shared" si="53"/>
        <v>0</v>
      </c>
      <c r="K135" s="126"/>
      <c r="L135" s="126"/>
      <c r="M135" s="126"/>
    </row>
    <row r="136" spans="1:13" ht="12" x14ac:dyDescent="0.2">
      <c r="C136" s="145" t="s">
        <v>168</v>
      </c>
      <c r="D136" s="110">
        <v>0</v>
      </c>
      <c r="E136" s="110">
        <v>0</v>
      </c>
      <c r="F136" s="110">
        <v>0</v>
      </c>
      <c r="G136" s="110">
        <v>0</v>
      </c>
      <c r="H136" s="110">
        <f t="shared" si="51"/>
        <v>0</v>
      </c>
      <c r="I136" s="110">
        <f t="shared" si="52"/>
        <v>0</v>
      </c>
      <c r="J136" s="110">
        <f t="shared" si="53"/>
        <v>0</v>
      </c>
      <c r="K136" s="126"/>
      <c r="L136" s="126"/>
      <c r="M136" s="126"/>
    </row>
    <row r="137" spans="1:13" ht="12" x14ac:dyDescent="0.2">
      <c r="C137" s="145" t="s">
        <v>169</v>
      </c>
      <c r="D137" s="110">
        <v>0</v>
      </c>
      <c r="E137" s="110">
        <v>0</v>
      </c>
      <c r="F137" s="110">
        <v>2</v>
      </c>
      <c r="G137" s="110">
        <v>11</v>
      </c>
      <c r="H137" s="110">
        <f t="shared" si="51"/>
        <v>11</v>
      </c>
      <c r="I137" s="110">
        <f t="shared" si="52"/>
        <v>11</v>
      </c>
      <c r="J137" s="110">
        <f t="shared" si="53"/>
        <v>9</v>
      </c>
      <c r="K137" s="126"/>
      <c r="L137" s="126"/>
      <c r="M137" s="126">
        <f>G137/F137-1</f>
        <v>4.5</v>
      </c>
    </row>
    <row r="138" spans="1:13" ht="12" x14ac:dyDescent="0.2">
      <c r="C138" s="145" t="s">
        <v>170</v>
      </c>
      <c r="D138" s="110">
        <v>0</v>
      </c>
      <c r="E138" s="110">
        <v>0</v>
      </c>
      <c r="F138" s="110">
        <v>0</v>
      </c>
      <c r="G138" s="110">
        <v>0</v>
      </c>
      <c r="H138" s="110">
        <f t="shared" si="51"/>
        <v>0</v>
      </c>
      <c r="I138" s="110">
        <f t="shared" si="52"/>
        <v>0</v>
      </c>
      <c r="J138" s="110">
        <f t="shared" si="53"/>
        <v>0</v>
      </c>
      <c r="K138" s="126"/>
      <c r="L138" s="126"/>
      <c r="M138" s="126"/>
    </row>
    <row r="139" spans="1:13" x14ac:dyDescent="0.2">
      <c r="C139" s="153" t="s">
        <v>203</v>
      </c>
      <c r="D139" s="150">
        <v>17476</v>
      </c>
      <c r="E139" s="150">
        <v>33</v>
      </c>
      <c r="F139" s="150">
        <v>5025</v>
      </c>
      <c r="G139" s="150">
        <v>13546</v>
      </c>
      <c r="H139" s="150">
        <f t="shared" ref="H139:H196" si="54">G139-D139</f>
        <v>-3930</v>
      </c>
      <c r="I139" s="150">
        <f t="shared" ref="I139:I196" si="55">G139-E139</f>
        <v>13513</v>
      </c>
      <c r="J139" s="150">
        <f t="shared" ref="J139:J196" si="56">G139-F139</f>
        <v>8521</v>
      </c>
      <c r="K139" s="151">
        <f t="shared" si="34"/>
        <v>-0.22487983520256349</v>
      </c>
      <c r="L139" s="151">
        <f t="shared" si="49"/>
        <v>409.4848484848485</v>
      </c>
      <c r="M139" s="151">
        <f t="shared" si="50"/>
        <v>1.6957213930348258</v>
      </c>
    </row>
    <row r="140" spans="1:13" ht="12.75" x14ac:dyDescent="0.2">
      <c r="A140" s="8"/>
      <c r="B140" s="8"/>
      <c r="C140" s="141" t="s">
        <v>102</v>
      </c>
      <c r="D140" s="110">
        <v>21</v>
      </c>
      <c r="E140" s="110">
        <v>8</v>
      </c>
      <c r="F140" s="110">
        <v>106</v>
      </c>
      <c r="G140" s="110">
        <v>33</v>
      </c>
      <c r="H140" s="110">
        <f t="shared" ref="H140:H148" si="57">G140-D140</f>
        <v>12</v>
      </c>
      <c r="I140" s="110">
        <f t="shared" ref="I140:I148" si="58">G140-E140</f>
        <v>25</v>
      </c>
      <c r="J140" s="110">
        <f t="shared" ref="J140:J148" si="59">G140-F140</f>
        <v>-73</v>
      </c>
      <c r="K140" s="126">
        <f>G140/D140-1</f>
        <v>0.5714285714285714</v>
      </c>
      <c r="L140" s="126">
        <f>G140/E140-1</f>
        <v>3.125</v>
      </c>
      <c r="M140" s="126">
        <f t="shared" ref="M140:M148" si="60">G140/F140-1</f>
        <v>-0.68867924528301883</v>
      </c>
    </row>
    <row r="141" spans="1:13" ht="12.75" x14ac:dyDescent="0.2">
      <c r="A141" s="8"/>
      <c r="B141" s="8"/>
      <c r="C141" s="141" t="s">
        <v>103</v>
      </c>
      <c r="D141" s="110">
        <v>74</v>
      </c>
      <c r="E141" s="110">
        <v>0</v>
      </c>
      <c r="F141" s="110">
        <v>75</v>
      </c>
      <c r="G141" s="110">
        <v>152</v>
      </c>
      <c r="H141" s="110">
        <f t="shared" si="57"/>
        <v>78</v>
      </c>
      <c r="I141" s="110">
        <f t="shared" si="58"/>
        <v>152</v>
      </c>
      <c r="J141" s="110">
        <f t="shared" si="59"/>
        <v>77</v>
      </c>
      <c r="K141" s="126">
        <f>G141/D141-1</f>
        <v>1.0540540540540539</v>
      </c>
      <c r="L141" s="126"/>
      <c r="M141" s="126">
        <f t="shared" si="60"/>
        <v>1.0266666666666668</v>
      </c>
    </row>
    <row r="142" spans="1:13" ht="12.75" x14ac:dyDescent="0.2">
      <c r="A142" s="8"/>
      <c r="B142" s="8"/>
      <c r="C142" s="141" t="s">
        <v>250</v>
      </c>
      <c r="D142" s="110">
        <v>2</v>
      </c>
      <c r="E142" s="110">
        <v>0</v>
      </c>
      <c r="F142" s="110">
        <v>11</v>
      </c>
      <c r="G142" s="110">
        <v>3</v>
      </c>
      <c r="H142" s="110">
        <f t="shared" si="57"/>
        <v>1</v>
      </c>
      <c r="I142" s="110">
        <f t="shared" si="58"/>
        <v>3</v>
      </c>
      <c r="J142" s="110">
        <f t="shared" si="59"/>
        <v>-8</v>
      </c>
      <c r="K142" s="126">
        <f>G142/D142-1</f>
        <v>0.5</v>
      </c>
      <c r="L142" s="126"/>
      <c r="M142" s="126">
        <f t="shared" si="60"/>
        <v>-0.72727272727272729</v>
      </c>
    </row>
    <row r="143" spans="1:13" ht="12.75" x14ac:dyDescent="0.2">
      <c r="A143" s="8"/>
      <c r="B143" s="8"/>
      <c r="C143" s="141" t="s">
        <v>104</v>
      </c>
      <c r="D143" s="110">
        <v>3793</v>
      </c>
      <c r="E143" s="110">
        <v>23</v>
      </c>
      <c r="F143" s="110">
        <v>2367</v>
      </c>
      <c r="G143" s="110">
        <v>4219</v>
      </c>
      <c r="H143" s="110">
        <f t="shared" si="57"/>
        <v>426</v>
      </c>
      <c r="I143" s="110">
        <f t="shared" si="58"/>
        <v>4196</v>
      </c>
      <c r="J143" s="110">
        <f t="shared" si="59"/>
        <v>1852</v>
      </c>
      <c r="K143" s="126">
        <f>G143/D143-1</f>
        <v>0.11231215396783556</v>
      </c>
      <c r="L143" s="126">
        <f>G143/E143-1</f>
        <v>182.43478260869566</v>
      </c>
      <c r="M143" s="126">
        <f t="shared" si="60"/>
        <v>0.78242501056189262</v>
      </c>
    </row>
    <row r="144" spans="1:13" ht="12.75" x14ac:dyDescent="0.2">
      <c r="A144" s="8"/>
      <c r="B144" s="8"/>
      <c r="C144" s="141" t="s">
        <v>105</v>
      </c>
      <c r="D144" s="110">
        <v>12792</v>
      </c>
      <c r="E144" s="110">
        <v>1</v>
      </c>
      <c r="F144" s="110">
        <v>1812</v>
      </c>
      <c r="G144" s="110">
        <v>8012</v>
      </c>
      <c r="H144" s="110">
        <f t="shared" si="57"/>
        <v>-4780</v>
      </c>
      <c r="I144" s="110">
        <f t="shared" si="58"/>
        <v>8011</v>
      </c>
      <c r="J144" s="110">
        <f t="shared" si="59"/>
        <v>6200</v>
      </c>
      <c r="K144" s="126">
        <f>G144/D144-1</f>
        <v>-0.37367104440275167</v>
      </c>
      <c r="L144" s="126">
        <f>G144/E144-1</f>
        <v>8011</v>
      </c>
      <c r="M144" s="126">
        <f t="shared" si="60"/>
        <v>3.4216335540838854</v>
      </c>
    </row>
    <row r="145" spans="1:13" ht="12.75" x14ac:dyDescent="0.2">
      <c r="A145" s="8"/>
      <c r="B145" s="8"/>
      <c r="C145" s="141" t="s">
        <v>171</v>
      </c>
      <c r="D145" s="110">
        <v>0</v>
      </c>
      <c r="E145" s="110">
        <v>0</v>
      </c>
      <c r="F145" s="110">
        <v>18</v>
      </c>
      <c r="G145" s="110">
        <v>9</v>
      </c>
      <c r="H145" s="110">
        <f t="shared" si="57"/>
        <v>9</v>
      </c>
      <c r="I145" s="110">
        <f t="shared" si="58"/>
        <v>9</v>
      </c>
      <c r="J145" s="110">
        <f t="shared" si="59"/>
        <v>-9</v>
      </c>
      <c r="K145" s="126"/>
      <c r="L145" s="126"/>
      <c r="M145" s="126">
        <f t="shared" si="60"/>
        <v>-0.5</v>
      </c>
    </row>
    <row r="146" spans="1:13" ht="12.75" x14ac:dyDescent="0.2">
      <c r="A146" s="8"/>
      <c r="B146" s="8"/>
      <c r="C146" s="143" t="s">
        <v>106</v>
      </c>
      <c r="D146" s="110">
        <v>41</v>
      </c>
      <c r="E146" s="110">
        <v>0</v>
      </c>
      <c r="F146" s="110">
        <v>36</v>
      </c>
      <c r="G146" s="110">
        <v>49</v>
      </c>
      <c r="H146" s="110">
        <f t="shared" si="57"/>
        <v>8</v>
      </c>
      <c r="I146" s="110">
        <f t="shared" si="58"/>
        <v>49</v>
      </c>
      <c r="J146" s="110">
        <f t="shared" si="59"/>
        <v>13</v>
      </c>
      <c r="K146" s="126">
        <f>G146/D146-1</f>
        <v>0.19512195121951215</v>
      </c>
      <c r="L146" s="126"/>
      <c r="M146" s="126">
        <f t="shared" si="60"/>
        <v>0.36111111111111116</v>
      </c>
    </row>
    <row r="147" spans="1:13" ht="12.75" x14ac:dyDescent="0.2">
      <c r="A147" s="8"/>
      <c r="B147" s="8"/>
      <c r="C147" s="141" t="s">
        <v>107</v>
      </c>
      <c r="D147" s="110">
        <v>622</v>
      </c>
      <c r="E147" s="110">
        <v>1</v>
      </c>
      <c r="F147" s="110">
        <v>505</v>
      </c>
      <c r="G147" s="110">
        <v>892</v>
      </c>
      <c r="H147" s="110">
        <f t="shared" si="57"/>
        <v>270</v>
      </c>
      <c r="I147" s="110">
        <f t="shared" si="58"/>
        <v>891</v>
      </c>
      <c r="J147" s="110">
        <f t="shared" si="59"/>
        <v>387</v>
      </c>
      <c r="K147" s="126">
        <f>G147/D147-1</f>
        <v>0.43408360128617374</v>
      </c>
      <c r="L147" s="126">
        <f>G147/E147-1</f>
        <v>891</v>
      </c>
      <c r="M147" s="126">
        <f t="shared" si="60"/>
        <v>0.76633663366336635</v>
      </c>
    </row>
    <row r="148" spans="1:13" ht="12.75" x14ac:dyDescent="0.2">
      <c r="A148" s="8"/>
      <c r="B148" s="8"/>
      <c r="C148" s="141" t="s">
        <v>108</v>
      </c>
      <c r="D148" s="110">
        <v>131</v>
      </c>
      <c r="E148" s="110">
        <v>0</v>
      </c>
      <c r="F148" s="110">
        <v>95</v>
      </c>
      <c r="G148" s="110">
        <v>177</v>
      </c>
      <c r="H148" s="110">
        <f t="shared" si="57"/>
        <v>46</v>
      </c>
      <c r="I148" s="110">
        <f t="shared" si="58"/>
        <v>177</v>
      </c>
      <c r="J148" s="110">
        <f t="shared" si="59"/>
        <v>82</v>
      </c>
      <c r="K148" s="126">
        <f>G148/D148-1</f>
        <v>0.35114503816793885</v>
      </c>
      <c r="L148" s="126"/>
      <c r="M148" s="126">
        <f t="shared" si="60"/>
        <v>0.86315789473684212</v>
      </c>
    </row>
    <row r="149" spans="1:13" x14ac:dyDescent="0.2">
      <c r="A149" s="8"/>
      <c r="B149" s="8"/>
      <c r="C149" s="153" t="s">
        <v>204</v>
      </c>
      <c r="D149" s="150">
        <v>5931</v>
      </c>
      <c r="E149" s="150">
        <v>5</v>
      </c>
      <c r="F149" s="150">
        <v>1918</v>
      </c>
      <c r="G149" s="150">
        <v>6964</v>
      </c>
      <c r="H149" s="150">
        <f t="shared" si="54"/>
        <v>1033</v>
      </c>
      <c r="I149" s="150">
        <f t="shared" si="55"/>
        <v>6959</v>
      </c>
      <c r="J149" s="150">
        <f t="shared" si="56"/>
        <v>5046</v>
      </c>
      <c r="K149" s="151">
        <f t="shared" si="34"/>
        <v>0.17416961726521674</v>
      </c>
      <c r="L149" s="151">
        <f t="shared" si="49"/>
        <v>1391.8</v>
      </c>
      <c r="M149" s="151">
        <f t="shared" si="50"/>
        <v>2.6308654848800832</v>
      </c>
    </row>
    <row r="150" spans="1:13" ht="12" x14ac:dyDescent="0.2">
      <c r="C150" s="143" t="s">
        <v>245</v>
      </c>
      <c r="D150" s="110">
        <v>1</v>
      </c>
      <c r="E150" s="110">
        <v>0</v>
      </c>
      <c r="F150" s="110">
        <v>0</v>
      </c>
      <c r="G150" s="110">
        <v>0</v>
      </c>
      <c r="H150" s="110">
        <f t="shared" ref="H150:H159" si="61">G150-D150</f>
        <v>-1</v>
      </c>
      <c r="I150" s="110">
        <f t="shared" ref="I150:I159" si="62">G150-E150</f>
        <v>0</v>
      </c>
      <c r="J150" s="110">
        <f t="shared" ref="J150:J159" si="63">G150-F150</f>
        <v>0</v>
      </c>
      <c r="K150" s="126">
        <f>G150/D150-1</f>
        <v>-1</v>
      </c>
      <c r="L150" s="126"/>
      <c r="M150" s="126"/>
    </row>
    <row r="151" spans="1:13" ht="12" x14ac:dyDescent="0.2">
      <c r="C151" s="143" t="s">
        <v>249</v>
      </c>
      <c r="D151" s="110">
        <v>0</v>
      </c>
      <c r="E151" s="110">
        <v>0</v>
      </c>
      <c r="F151" s="110">
        <v>6</v>
      </c>
      <c r="G151" s="110">
        <v>5</v>
      </c>
      <c r="H151" s="110">
        <f t="shared" si="61"/>
        <v>5</v>
      </c>
      <c r="I151" s="110">
        <f t="shared" si="62"/>
        <v>5</v>
      </c>
      <c r="J151" s="110">
        <f t="shared" si="63"/>
        <v>-1</v>
      </c>
      <c r="K151" s="126"/>
      <c r="L151" s="126"/>
      <c r="M151" s="126">
        <f t="shared" ref="M151:M159" si="64">G151/F151-1</f>
        <v>-0.16666666666666663</v>
      </c>
    </row>
    <row r="152" spans="1:13" ht="12" x14ac:dyDescent="0.2">
      <c r="C152" s="143" t="s">
        <v>78</v>
      </c>
      <c r="D152" s="110">
        <v>255</v>
      </c>
      <c r="E152" s="110">
        <v>4</v>
      </c>
      <c r="F152" s="110">
        <v>58</v>
      </c>
      <c r="G152" s="110">
        <v>115</v>
      </c>
      <c r="H152" s="110">
        <f t="shared" si="61"/>
        <v>-140</v>
      </c>
      <c r="I152" s="110">
        <f t="shared" si="62"/>
        <v>111</v>
      </c>
      <c r="J152" s="110">
        <f t="shared" si="63"/>
        <v>57</v>
      </c>
      <c r="K152" s="126">
        <f t="shared" ref="K152:K159" si="65">G152/D152-1</f>
        <v>-0.5490196078431373</v>
      </c>
      <c r="L152" s="126">
        <f>G152/E152-1</f>
        <v>27.75</v>
      </c>
      <c r="M152" s="126">
        <f t="shared" si="64"/>
        <v>0.98275862068965525</v>
      </c>
    </row>
    <row r="153" spans="1:13" ht="12" x14ac:dyDescent="0.2">
      <c r="C153" s="143" t="s">
        <v>252</v>
      </c>
      <c r="D153" s="110">
        <v>2</v>
      </c>
      <c r="E153" s="110">
        <v>0</v>
      </c>
      <c r="F153" s="110">
        <v>4</v>
      </c>
      <c r="G153" s="110">
        <v>1</v>
      </c>
      <c r="H153" s="110">
        <f t="shared" si="61"/>
        <v>-1</v>
      </c>
      <c r="I153" s="110">
        <f t="shared" si="62"/>
        <v>1</v>
      </c>
      <c r="J153" s="110">
        <f t="shared" si="63"/>
        <v>-3</v>
      </c>
      <c r="K153" s="126">
        <f t="shared" si="65"/>
        <v>-0.5</v>
      </c>
      <c r="L153" s="126"/>
      <c r="M153" s="126">
        <f t="shared" si="64"/>
        <v>-0.75</v>
      </c>
    </row>
    <row r="154" spans="1:13" ht="12" x14ac:dyDescent="0.2">
      <c r="C154" s="143" t="s">
        <v>79</v>
      </c>
      <c r="D154" s="110">
        <v>458</v>
      </c>
      <c r="E154" s="110">
        <v>0</v>
      </c>
      <c r="F154" s="110">
        <v>43</v>
      </c>
      <c r="G154" s="110">
        <v>339</v>
      </c>
      <c r="H154" s="110">
        <f t="shared" si="61"/>
        <v>-119</v>
      </c>
      <c r="I154" s="110">
        <f t="shared" si="62"/>
        <v>339</v>
      </c>
      <c r="J154" s="110">
        <f t="shared" si="63"/>
        <v>296</v>
      </c>
      <c r="K154" s="126">
        <f t="shared" si="65"/>
        <v>-0.25982532751091703</v>
      </c>
      <c r="L154" s="126"/>
      <c r="M154" s="126">
        <f t="shared" si="64"/>
        <v>6.8837209302325579</v>
      </c>
    </row>
    <row r="155" spans="1:13" ht="12" x14ac:dyDescent="0.2">
      <c r="C155" s="143" t="s">
        <v>80</v>
      </c>
      <c r="D155" s="110">
        <v>14</v>
      </c>
      <c r="E155" s="110">
        <v>0</v>
      </c>
      <c r="F155" s="110">
        <v>20</v>
      </c>
      <c r="G155" s="110">
        <v>37</v>
      </c>
      <c r="H155" s="110">
        <f t="shared" si="61"/>
        <v>23</v>
      </c>
      <c r="I155" s="110">
        <f t="shared" si="62"/>
        <v>37</v>
      </c>
      <c r="J155" s="110">
        <f t="shared" si="63"/>
        <v>17</v>
      </c>
      <c r="K155" s="126">
        <f t="shared" si="65"/>
        <v>1.6428571428571428</v>
      </c>
      <c r="L155" s="126"/>
      <c r="M155" s="126">
        <f t="shared" si="64"/>
        <v>0.85000000000000009</v>
      </c>
    </row>
    <row r="156" spans="1:13" ht="12" x14ac:dyDescent="0.2">
      <c r="C156" s="143" t="s">
        <v>191</v>
      </c>
      <c r="D156" s="110">
        <v>1588</v>
      </c>
      <c r="E156" s="110">
        <v>1</v>
      </c>
      <c r="F156" s="110">
        <v>1683</v>
      </c>
      <c r="G156" s="110">
        <v>1844</v>
      </c>
      <c r="H156" s="110">
        <f t="shared" si="61"/>
        <v>256</v>
      </c>
      <c r="I156" s="110">
        <f t="shared" si="62"/>
        <v>1843</v>
      </c>
      <c r="J156" s="110">
        <f t="shared" si="63"/>
        <v>161</v>
      </c>
      <c r="K156" s="126">
        <f t="shared" si="65"/>
        <v>0.16120906801007551</v>
      </c>
      <c r="L156" s="126">
        <f>G156/E156-1</f>
        <v>1843</v>
      </c>
      <c r="M156" s="126">
        <f t="shared" si="64"/>
        <v>9.5662507427213272E-2</v>
      </c>
    </row>
    <row r="157" spans="1:13" ht="12" x14ac:dyDescent="0.2">
      <c r="C157" s="143" t="s">
        <v>82</v>
      </c>
      <c r="D157" s="110">
        <v>464</v>
      </c>
      <c r="E157" s="110">
        <v>0</v>
      </c>
      <c r="F157" s="110">
        <v>19</v>
      </c>
      <c r="G157" s="110">
        <v>100</v>
      </c>
      <c r="H157" s="110">
        <f t="shared" si="61"/>
        <v>-364</v>
      </c>
      <c r="I157" s="110">
        <f t="shared" si="62"/>
        <v>100</v>
      </c>
      <c r="J157" s="110">
        <f t="shared" si="63"/>
        <v>81</v>
      </c>
      <c r="K157" s="126">
        <f t="shared" si="65"/>
        <v>-0.78448275862068972</v>
      </c>
      <c r="L157" s="126"/>
      <c r="M157" s="126">
        <f t="shared" si="64"/>
        <v>4.2631578947368425</v>
      </c>
    </row>
    <row r="158" spans="1:13" ht="12" x14ac:dyDescent="0.2">
      <c r="C158" s="143" t="s">
        <v>83</v>
      </c>
      <c r="D158" s="110">
        <v>3110</v>
      </c>
      <c r="E158" s="110">
        <v>0</v>
      </c>
      <c r="F158" s="110">
        <v>73</v>
      </c>
      <c r="G158" s="110">
        <v>4474</v>
      </c>
      <c r="H158" s="110">
        <f t="shared" si="61"/>
        <v>1364</v>
      </c>
      <c r="I158" s="110">
        <f t="shared" si="62"/>
        <v>4474</v>
      </c>
      <c r="J158" s="110">
        <f t="shared" si="63"/>
        <v>4401</v>
      </c>
      <c r="K158" s="126">
        <f t="shared" si="65"/>
        <v>0.4385852090032154</v>
      </c>
      <c r="L158" s="126"/>
      <c r="M158" s="126">
        <f t="shared" si="64"/>
        <v>60.287671232876711</v>
      </c>
    </row>
    <row r="159" spans="1:13" ht="12" x14ac:dyDescent="0.2">
      <c r="C159" s="143" t="s">
        <v>76</v>
      </c>
      <c r="D159" s="110">
        <v>39</v>
      </c>
      <c r="E159" s="110">
        <v>0</v>
      </c>
      <c r="F159" s="110">
        <v>12</v>
      </c>
      <c r="G159" s="110">
        <v>49</v>
      </c>
      <c r="H159" s="110">
        <f t="shared" si="61"/>
        <v>10</v>
      </c>
      <c r="I159" s="110">
        <f t="shared" si="62"/>
        <v>49</v>
      </c>
      <c r="J159" s="110">
        <f t="shared" si="63"/>
        <v>37</v>
      </c>
      <c r="K159" s="126">
        <f t="shared" si="65"/>
        <v>0.25641025641025639</v>
      </c>
      <c r="L159" s="126"/>
      <c r="M159" s="126">
        <f t="shared" si="64"/>
        <v>3.083333333333333</v>
      </c>
    </row>
    <row r="160" spans="1:13" x14ac:dyDescent="0.2">
      <c r="C160" s="139" t="s">
        <v>87</v>
      </c>
      <c r="D160" s="112">
        <v>7987</v>
      </c>
      <c r="E160" s="112">
        <v>13</v>
      </c>
      <c r="F160" s="111">
        <v>15340</v>
      </c>
      <c r="G160" s="111">
        <v>11274</v>
      </c>
      <c r="H160" s="112">
        <f t="shared" si="54"/>
        <v>3287</v>
      </c>
      <c r="I160" s="112">
        <f t="shared" si="55"/>
        <v>11261</v>
      </c>
      <c r="J160" s="111">
        <f t="shared" si="56"/>
        <v>-4066</v>
      </c>
      <c r="K160" s="129">
        <f t="shared" ref="K160:K196" si="66">G160/D160-1</f>
        <v>0.41154375860773751</v>
      </c>
      <c r="L160" s="129">
        <f t="shared" si="49"/>
        <v>866.23076923076928</v>
      </c>
      <c r="M160" s="127">
        <f t="shared" si="50"/>
        <v>-0.26505867014341589</v>
      </c>
    </row>
    <row r="161" spans="3:13" ht="12" x14ac:dyDescent="0.2">
      <c r="C161" s="141" t="s">
        <v>89</v>
      </c>
      <c r="D161" s="110">
        <v>175</v>
      </c>
      <c r="E161" s="110">
        <v>0</v>
      </c>
      <c r="F161" s="110">
        <v>82</v>
      </c>
      <c r="G161" s="110">
        <v>127</v>
      </c>
      <c r="H161" s="110">
        <f t="shared" ref="H161:H174" si="67">G161-D161</f>
        <v>-48</v>
      </c>
      <c r="I161" s="110">
        <f t="shared" ref="I161:I174" si="68">G161-E161</f>
        <v>127</v>
      </c>
      <c r="J161" s="110">
        <f t="shared" ref="J161:J174" si="69">G161-F161</f>
        <v>45</v>
      </c>
      <c r="K161" s="126">
        <f t="shared" ref="K161:K174" si="70">G161/D161-1</f>
        <v>-0.27428571428571424</v>
      </c>
      <c r="L161" s="126"/>
      <c r="M161" s="126">
        <f t="shared" ref="M161:M174" si="71">G161/F161-1</f>
        <v>0.54878048780487809</v>
      </c>
    </row>
    <row r="162" spans="3:13" ht="12" x14ac:dyDescent="0.2">
      <c r="C162" s="141" t="s">
        <v>90</v>
      </c>
      <c r="D162" s="110">
        <v>680</v>
      </c>
      <c r="E162" s="110">
        <v>1</v>
      </c>
      <c r="F162" s="110">
        <v>518</v>
      </c>
      <c r="G162" s="110">
        <v>743</v>
      </c>
      <c r="H162" s="110">
        <f t="shared" si="67"/>
        <v>63</v>
      </c>
      <c r="I162" s="110">
        <f t="shared" si="68"/>
        <v>742</v>
      </c>
      <c r="J162" s="110">
        <f t="shared" si="69"/>
        <v>225</v>
      </c>
      <c r="K162" s="126">
        <f t="shared" si="70"/>
        <v>9.2647058823529305E-2</v>
      </c>
      <c r="L162" s="126">
        <f>G162/E162-1</f>
        <v>742</v>
      </c>
      <c r="M162" s="126">
        <f t="shared" si="71"/>
        <v>0.43436293436293427</v>
      </c>
    </row>
    <row r="163" spans="3:13" ht="12" x14ac:dyDescent="0.2">
      <c r="C163" s="146" t="s">
        <v>91</v>
      </c>
      <c r="D163" s="110">
        <v>128</v>
      </c>
      <c r="E163" s="110">
        <v>0</v>
      </c>
      <c r="F163" s="110">
        <v>111</v>
      </c>
      <c r="G163" s="110">
        <v>131</v>
      </c>
      <c r="H163" s="110">
        <f t="shared" si="67"/>
        <v>3</v>
      </c>
      <c r="I163" s="110">
        <f t="shared" si="68"/>
        <v>131</v>
      </c>
      <c r="J163" s="110">
        <f t="shared" si="69"/>
        <v>20</v>
      </c>
      <c r="K163" s="126">
        <f t="shared" si="70"/>
        <v>2.34375E-2</v>
      </c>
      <c r="L163" s="126"/>
      <c r="M163" s="126">
        <f t="shared" si="71"/>
        <v>0.18018018018018012</v>
      </c>
    </row>
    <row r="164" spans="3:13" ht="12" x14ac:dyDescent="0.2">
      <c r="C164" s="147" t="s">
        <v>93</v>
      </c>
      <c r="D164" s="110">
        <v>1163</v>
      </c>
      <c r="E164" s="110">
        <v>8</v>
      </c>
      <c r="F164" s="110">
        <v>1397</v>
      </c>
      <c r="G164" s="110">
        <v>1795</v>
      </c>
      <c r="H164" s="110">
        <f t="shared" si="67"/>
        <v>632</v>
      </c>
      <c r="I164" s="110">
        <f t="shared" si="68"/>
        <v>1787</v>
      </c>
      <c r="J164" s="110">
        <f t="shared" si="69"/>
        <v>398</v>
      </c>
      <c r="K164" s="126">
        <f t="shared" si="70"/>
        <v>0.54342218400687869</v>
      </c>
      <c r="L164" s="126">
        <f>G164/E164-1</f>
        <v>223.375</v>
      </c>
      <c r="M164" s="126">
        <f t="shared" si="71"/>
        <v>0.28489620615604871</v>
      </c>
    </row>
    <row r="165" spans="3:13" ht="12" x14ac:dyDescent="0.2">
      <c r="C165" s="147" t="s">
        <v>101</v>
      </c>
      <c r="D165" s="110">
        <v>1164</v>
      </c>
      <c r="E165" s="110">
        <v>0</v>
      </c>
      <c r="F165" s="110">
        <v>1919</v>
      </c>
      <c r="G165" s="110">
        <v>1247</v>
      </c>
      <c r="H165" s="110">
        <f t="shared" si="67"/>
        <v>83</v>
      </c>
      <c r="I165" s="110">
        <f t="shared" si="68"/>
        <v>1247</v>
      </c>
      <c r="J165" s="110">
        <f t="shared" si="69"/>
        <v>-672</v>
      </c>
      <c r="K165" s="126">
        <f t="shared" si="70"/>
        <v>7.1305841924398594E-2</v>
      </c>
      <c r="L165" s="126"/>
      <c r="M165" s="126">
        <f t="shared" si="71"/>
        <v>-0.35018238665971857</v>
      </c>
    </row>
    <row r="166" spans="3:13" ht="12" x14ac:dyDescent="0.2">
      <c r="C166" s="147" t="s">
        <v>95</v>
      </c>
      <c r="D166" s="110">
        <v>500</v>
      </c>
      <c r="E166" s="110">
        <v>1</v>
      </c>
      <c r="F166" s="110">
        <v>788</v>
      </c>
      <c r="G166" s="110">
        <v>485</v>
      </c>
      <c r="H166" s="110">
        <f t="shared" si="67"/>
        <v>-15</v>
      </c>
      <c r="I166" s="110">
        <f t="shared" si="68"/>
        <v>484</v>
      </c>
      <c r="J166" s="110">
        <f t="shared" si="69"/>
        <v>-303</v>
      </c>
      <c r="K166" s="126">
        <f t="shared" si="70"/>
        <v>-3.0000000000000027E-2</v>
      </c>
      <c r="L166" s="126">
        <f>G166/E166-1</f>
        <v>484</v>
      </c>
      <c r="M166" s="126">
        <f t="shared" si="71"/>
        <v>-0.38451776649746194</v>
      </c>
    </row>
    <row r="167" spans="3:13" ht="12" x14ac:dyDescent="0.2">
      <c r="C167" s="106" t="s">
        <v>96</v>
      </c>
      <c r="D167" s="110">
        <v>4</v>
      </c>
      <c r="E167" s="110">
        <v>0</v>
      </c>
      <c r="F167" s="110">
        <v>8</v>
      </c>
      <c r="G167" s="110">
        <v>4</v>
      </c>
      <c r="H167" s="110">
        <f t="shared" si="67"/>
        <v>0</v>
      </c>
      <c r="I167" s="110">
        <f t="shared" si="68"/>
        <v>4</v>
      </c>
      <c r="J167" s="110">
        <f t="shared" si="69"/>
        <v>-4</v>
      </c>
      <c r="K167" s="126">
        <f t="shared" si="70"/>
        <v>0</v>
      </c>
      <c r="L167" s="126"/>
      <c r="M167" s="126">
        <f t="shared" si="71"/>
        <v>-0.5</v>
      </c>
    </row>
    <row r="168" spans="3:13" ht="12" x14ac:dyDescent="0.2">
      <c r="C168" s="106" t="s">
        <v>97</v>
      </c>
      <c r="D168" s="110">
        <v>200</v>
      </c>
      <c r="E168" s="110">
        <v>0</v>
      </c>
      <c r="F168" s="110">
        <v>139</v>
      </c>
      <c r="G168" s="110">
        <v>110</v>
      </c>
      <c r="H168" s="110">
        <f t="shared" si="67"/>
        <v>-90</v>
      </c>
      <c r="I168" s="110">
        <f t="shared" si="68"/>
        <v>110</v>
      </c>
      <c r="J168" s="110">
        <f t="shared" si="69"/>
        <v>-29</v>
      </c>
      <c r="K168" s="126">
        <f t="shared" si="70"/>
        <v>-0.44999999999999996</v>
      </c>
      <c r="L168" s="126"/>
      <c r="M168" s="126">
        <f t="shared" si="71"/>
        <v>-0.20863309352517989</v>
      </c>
    </row>
    <row r="169" spans="3:13" ht="12" x14ac:dyDescent="0.2">
      <c r="C169" s="106" t="s">
        <v>98</v>
      </c>
      <c r="D169" s="110">
        <v>44</v>
      </c>
      <c r="E169" s="110">
        <v>0</v>
      </c>
      <c r="F169" s="110">
        <v>164</v>
      </c>
      <c r="G169" s="110">
        <v>161</v>
      </c>
      <c r="H169" s="110">
        <f t="shared" si="67"/>
        <v>117</v>
      </c>
      <c r="I169" s="110">
        <f t="shared" si="68"/>
        <v>161</v>
      </c>
      <c r="J169" s="110">
        <f t="shared" si="69"/>
        <v>-3</v>
      </c>
      <c r="K169" s="126">
        <f t="shared" si="70"/>
        <v>2.6590909090909092</v>
      </c>
      <c r="L169" s="126"/>
      <c r="M169" s="126">
        <f t="shared" si="71"/>
        <v>-1.8292682926829285E-2</v>
      </c>
    </row>
    <row r="170" spans="3:13" ht="12" x14ac:dyDescent="0.2">
      <c r="C170" s="106" t="s">
        <v>94</v>
      </c>
      <c r="D170" s="110">
        <v>250</v>
      </c>
      <c r="E170" s="110">
        <v>0</v>
      </c>
      <c r="F170" s="110">
        <v>80</v>
      </c>
      <c r="G170" s="110">
        <v>60</v>
      </c>
      <c r="H170" s="110">
        <f t="shared" si="67"/>
        <v>-190</v>
      </c>
      <c r="I170" s="110">
        <f t="shared" si="68"/>
        <v>60</v>
      </c>
      <c r="J170" s="110">
        <f t="shared" si="69"/>
        <v>-20</v>
      </c>
      <c r="K170" s="126">
        <f t="shared" si="70"/>
        <v>-0.76</v>
      </c>
      <c r="L170" s="126"/>
      <c r="M170" s="126">
        <f t="shared" si="71"/>
        <v>-0.25</v>
      </c>
    </row>
    <row r="171" spans="3:13" ht="12" x14ac:dyDescent="0.2">
      <c r="C171" s="141" t="s">
        <v>99</v>
      </c>
      <c r="D171" s="110">
        <v>3004</v>
      </c>
      <c r="E171" s="110">
        <v>2</v>
      </c>
      <c r="F171" s="110">
        <v>8748</v>
      </c>
      <c r="G171" s="110">
        <v>5004</v>
      </c>
      <c r="H171" s="110">
        <f t="shared" si="67"/>
        <v>2000</v>
      </c>
      <c r="I171" s="110">
        <f t="shared" si="68"/>
        <v>5002</v>
      </c>
      <c r="J171" s="110">
        <f t="shared" si="69"/>
        <v>-3744</v>
      </c>
      <c r="K171" s="126">
        <f t="shared" si="70"/>
        <v>0.66577896138482018</v>
      </c>
      <c r="L171" s="126">
        <f>G171/E171-1</f>
        <v>2501</v>
      </c>
      <c r="M171" s="126">
        <f t="shared" si="71"/>
        <v>-0.42798353909465026</v>
      </c>
    </row>
    <row r="172" spans="3:13" ht="12" x14ac:dyDescent="0.2">
      <c r="C172" s="106" t="s">
        <v>100</v>
      </c>
      <c r="D172" s="110">
        <v>112</v>
      </c>
      <c r="E172" s="110">
        <v>0</v>
      </c>
      <c r="F172" s="110">
        <v>425</v>
      </c>
      <c r="G172" s="110">
        <v>458</v>
      </c>
      <c r="H172" s="110">
        <f t="shared" si="67"/>
        <v>346</v>
      </c>
      <c r="I172" s="110">
        <f t="shared" si="68"/>
        <v>458</v>
      </c>
      <c r="J172" s="110">
        <f t="shared" si="69"/>
        <v>33</v>
      </c>
      <c r="K172" s="126">
        <f t="shared" si="70"/>
        <v>3.0892857142857144</v>
      </c>
      <c r="L172" s="126"/>
      <c r="M172" s="126">
        <f t="shared" si="71"/>
        <v>7.7647058823529402E-2</v>
      </c>
    </row>
    <row r="173" spans="3:13" ht="12" x14ac:dyDescent="0.2">
      <c r="C173" s="141" t="s">
        <v>88</v>
      </c>
      <c r="D173" s="110">
        <v>461</v>
      </c>
      <c r="E173" s="110">
        <v>1</v>
      </c>
      <c r="F173" s="110">
        <v>655</v>
      </c>
      <c r="G173" s="110">
        <v>683</v>
      </c>
      <c r="H173" s="110">
        <f t="shared" si="67"/>
        <v>222</v>
      </c>
      <c r="I173" s="110">
        <f t="shared" si="68"/>
        <v>682</v>
      </c>
      <c r="J173" s="110">
        <f t="shared" si="69"/>
        <v>28</v>
      </c>
      <c r="K173" s="126">
        <f t="shared" si="70"/>
        <v>0.48156182212581355</v>
      </c>
      <c r="L173" s="126">
        <f>G173/E173-1</f>
        <v>682</v>
      </c>
      <c r="M173" s="126">
        <f t="shared" si="71"/>
        <v>4.2748091603053373E-2</v>
      </c>
    </row>
    <row r="174" spans="3:13" ht="12" x14ac:dyDescent="0.2">
      <c r="C174" s="106" t="s">
        <v>92</v>
      </c>
      <c r="D174" s="110">
        <v>102</v>
      </c>
      <c r="E174" s="110">
        <v>0</v>
      </c>
      <c r="F174" s="110">
        <v>306</v>
      </c>
      <c r="G174" s="110">
        <v>266</v>
      </c>
      <c r="H174" s="110">
        <f t="shared" si="67"/>
        <v>164</v>
      </c>
      <c r="I174" s="110">
        <f t="shared" si="68"/>
        <v>266</v>
      </c>
      <c r="J174" s="110">
        <f t="shared" si="69"/>
        <v>-40</v>
      </c>
      <c r="K174" s="126">
        <f t="shared" si="70"/>
        <v>1.607843137254902</v>
      </c>
      <c r="L174" s="126"/>
      <c r="M174" s="126">
        <f t="shared" si="71"/>
        <v>-0.13071895424836599</v>
      </c>
    </row>
    <row r="175" spans="3:13" x14ac:dyDescent="0.2">
      <c r="C175" s="139" t="s">
        <v>109</v>
      </c>
      <c r="D175" s="111">
        <v>786</v>
      </c>
      <c r="E175" s="111">
        <v>4</v>
      </c>
      <c r="F175" s="111">
        <v>765</v>
      </c>
      <c r="G175" s="111">
        <v>997</v>
      </c>
      <c r="H175" s="111">
        <f t="shared" si="54"/>
        <v>211</v>
      </c>
      <c r="I175" s="111">
        <f t="shared" si="55"/>
        <v>993</v>
      </c>
      <c r="J175" s="111">
        <f t="shared" si="56"/>
        <v>232</v>
      </c>
      <c r="K175" s="127">
        <f t="shared" si="66"/>
        <v>0.26844783715012732</v>
      </c>
      <c r="L175" s="127">
        <f t="shared" si="49"/>
        <v>248.25</v>
      </c>
      <c r="M175" s="127">
        <f t="shared" si="50"/>
        <v>0.30326797385620918</v>
      </c>
    </row>
    <row r="176" spans="3:13" x14ac:dyDescent="0.2">
      <c r="C176" s="153" t="s">
        <v>110</v>
      </c>
      <c r="D176" s="152">
        <v>141</v>
      </c>
      <c r="E176" s="152">
        <v>1</v>
      </c>
      <c r="F176" s="150">
        <v>123</v>
      </c>
      <c r="G176" s="150">
        <v>227</v>
      </c>
      <c r="H176" s="152">
        <f t="shared" si="54"/>
        <v>86</v>
      </c>
      <c r="I176" s="152">
        <f t="shared" si="55"/>
        <v>226</v>
      </c>
      <c r="J176" s="150">
        <f t="shared" si="56"/>
        <v>104</v>
      </c>
      <c r="K176" s="151">
        <f t="shared" si="66"/>
        <v>0.60992907801418439</v>
      </c>
      <c r="L176" s="151">
        <f t="shared" si="49"/>
        <v>226</v>
      </c>
      <c r="M176" s="127">
        <f t="shared" si="50"/>
        <v>0.84552845528455278</v>
      </c>
    </row>
    <row r="177" spans="3:13" ht="12" x14ac:dyDescent="0.2">
      <c r="C177" s="143" t="s">
        <v>172</v>
      </c>
      <c r="D177" s="110">
        <v>1</v>
      </c>
      <c r="E177" s="110">
        <v>0</v>
      </c>
      <c r="F177" s="110">
        <v>0</v>
      </c>
      <c r="G177" s="110">
        <v>1</v>
      </c>
      <c r="H177" s="110">
        <f t="shared" ref="H177:H195" si="72">G177-D177</f>
        <v>0</v>
      </c>
      <c r="I177" s="110">
        <f t="shared" ref="I177:I195" si="73">G177-E177</f>
        <v>1</v>
      </c>
      <c r="J177" s="110">
        <f t="shared" ref="J177:J195" si="74">G177-F177</f>
        <v>1</v>
      </c>
      <c r="K177" s="126">
        <f t="shared" ref="K177:K185" si="75">G177/D177-1</f>
        <v>0</v>
      </c>
      <c r="L177" s="126"/>
      <c r="M177" s="126" t="e">
        <f t="shared" ref="M177:M183" si="76">G177/F177-1</f>
        <v>#DIV/0!</v>
      </c>
    </row>
    <row r="178" spans="3:13" ht="12" x14ac:dyDescent="0.2">
      <c r="C178" s="143" t="s">
        <v>205</v>
      </c>
      <c r="D178" s="110">
        <v>32</v>
      </c>
      <c r="E178" s="110">
        <v>0</v>
      </c>
      <c r="F178" s="110">
        <v>17</v>
      </c>
      <c r="G178" s="110">
        <v>30</v>
      </c>
      <c r="H178" s="110">
        <f t="shared" si="72"/>
        <v>-2</v>
      </c>
      <c r="I178" s="110">
        <f t="shared" si="73"/>
        <v>30</v>
      </c>
      <c r="J178" s="110">
        <f t="shared" si="74"/>
        <v>13</v>
      </c>
      <c r="K178" s="126">
        <f t="shared" si="75"/>
        <v>-6.25E-2</v>
      </c>
      <c r="L178" s="126"/>
      <c r="M178" s="126">
        <f t="shared" si="76"/>
        <v>0.76470588235294112</v>
      </c>
    </row>
    <row r="179" spans="3:13" ht="12" x14ac:dyDescent="0.2">
      <c r="C179" s="143" t="s">
        <v>173</v>
      </c>
      <c r="D179" s="110">
        <v>1</v>
      </c>
      <c r="E179" s="110">
        <v>0</v>
      </c>
      <c r="F179" s="110">
        <v>3</v>
      </c>
      <c r="G179" s="110">
        <v>0</v>
      </c>
      <c r="H179" s="110">
        <f t="shared" si="72"/>
        <v>-1</v>
      </c>
      <c r="I179" s="110">
        <f t="shared" si="73"/>
        <v>0</v>
      </c>
      <c r="J179" s="110">
        <f t="shared" si="74"/>
        <v>-3</v>
      </c>
      <c r="K179" s="126">
        <f t="shared" si="75"/>
        <v>-1</v>
      </c>
      <c r="L179" s="126"/>
      <c r="M179" s="126">
        <f t="shared" si="76"/>
        <v>-1</v>
      </c>
    </row>
    <row r="180" spans="3:13" ht="12" x14ac:dyDescent="0.2">
      <c r="C180" s="143" t="s">
        <v>112</v>
      </c>
      <c r="D180" s="110">
        <v>15</v>
      </c>
      <c r="E180" s="110">
        <v>0</v>
      </c>
      <c r="F180" s="110">
        <v>17</v>
      </c>
      <c r="G180" s="110">
        <v>16</v>
      </c>
      <c r="H180" s="110">
        <f t="shared" si="72"/>
        <v>1</v>
      </c>
      <c r="I180" s="110">
        <f t="shared" si="73"/>
        <v>16</v>
      </c>
      <c r="J180" s="110">
        <f t="shared" si="74"/>
        <v>-1</v>
      </c>
      <c r="K180" s="126">
        <f t="shared" si="75"/>
        <v>6.6666666666666652E-2</v>
      </c>
      <c r="L180" s="126"/>
      <c r="M180" s="126">
        <f t="shared" si="76"/>
        <v>-5.8823529411764719E-2</v>
      </c>
    </row>
    <row r="181" spans="3:13" ht="12" x14ac:dyDescent="0.2">
      <c r="C181" s="143" t="s">
        <v>111</v>
      </c>
      <c r="D181" s="110">
        <v>12</v>
      </c>
      <c r="E181" s="110">
        <v>0</v>
      </c>
      <c r="F181" s="110">
        <v>9</v>
      </c>
      <c r="G181" s="110">
        <v>22</v>
      </c>
      <c r="H181" s="110">
        <f t="shared" si="72"/>
        <v>10</v>
      </c>
      <c r="I181" s="110">
        <f t="shared" si="73"/>
        <v>22</v>
      </c>
      <c r="J181" s="110">
        <f t="shared" si="74"/>
        <v>13</v>
      </c>
      <c r="K181" s="126">
        <f t="shared" si="75"/>
        <v>0.83333333333333326</v>
      </c>
      <c r="L181" s="126"/>
      <c r="M181" s="126">
        <f t="shared" si="76"/>
        <v>1.4444444444444446</v>
      </c>
    </row>
    <row r="182" spans="3:13" ht="12" x14ac:dyDescent="0.2">
      <c r="C182" s="143" t="s">
        <v>115</v>
      </c>
      <c r="D182" s="110">
        <v>31</v>
      </c>
      <c r="E182" s="110">
        <v>0</v>
      </c>
      <c r="F182" s="110">
        <v>23</v>
      </c>
      <c r="G182" s="110">
        <v>50</v>
      </c>
      <c r="H182" s="110">
        <f t="shared" si="72"/>
        <v>19</v>
      </c>
      <c r="I182" s="110">
        <f t="shared" si="73"/>
        <v>50</v>
      </c>
      <c r="J182" s="110">
        <f t="shared" si="74"/>
        <v>27</v>
      </c>
      <c r="K182" s="126">
        <f t="shared" si="75"/>
        <v>0.61290322580645151</v>
      </c>
      <c r="L182" s="126"/>
      <c r="M182" s="126">
        <f t="shared" si="76"/>
        <v>1.1739130434782608</v>
      </c>
    </row>
    <row r="183" spans="3:13" ht="12" x14ac:dyDescent="0.2">
      <c r="C183" s="143" t="s">
        <v>116</v>
      </c>
      <c r="D183" s="110">
        <v>2</v>
      </c>
      <c r="E183" s="110">
        <v>0</v>
      </c>
      <c r="F183" s="110">
        <v>1</v>
      </c>
      <c r="G183" s="110">
        <v>0</v>
      </c>
      <c r="H183" s="110">
        <f t="shared" si="72"/>
        <v>-2</v>
      </c>
      <c r="I183" s="110">
        <f t="shared" si="73"/>
        <v>0</v>
      </c>
      <c r="J183" s="110">
        <f t="shared" si="74"/>
        <v>-1</v>
      </c>
      <c r="K183" s="126">
        <f t="shared" si="75"/>
        <v>-1</v>
      </c>
      <c r="L183" s="126"/>
      <c r="M183" s="126">
        <f t="shared" si="76"/>
        <v>-1</v>
      </c>
    </row>
    <row r="184" spans="3:13" ht="12" x14ac:dyDescent="0.2">
      <c r="C184" s="143" t="s">
        <v>174</v>
      </c>
      <c r="D184" s="110">
        <v>1</v>
      </c>
      <c r="E184" s="110">
        <v>0</v>
      </c>
      <c r="F184" s="110">
        <v>0</v>
      </c>
      <c r="G184" s="110">
        <v>2</v>
      </c>
      <c r="H184" s="110">
        <f t="shared" si="72"/>
        <v>1</v>
      </c>
      <c r="I184" s="110">
        <f t="shared" si="73"/>
        <v>2</v>
      </c>
      <c r="J184" s="110">
        <f t="shared" si="74"/>
        <v>2</v>
      </c>
      <c r="K184" s="126">
        <f t="shared" si="75"/>
        <v>1</v>
      </c>
      <c r="L184" s="126"/>
      <c r="M184" s="126"/>
    </row>
    <row r="185" spans="3:13" ht="12" x14ac:dyDescent="0.2">
      <c r="C185" s="143" t="s">
        <v>214</v>
      </c>
      <c r="D185" s="110">
        <v>6</v>
      </c>
      <c r="E185" s="110">
        <v>1</v>
      </c>
      <c r="F185" s="110">
        <v>3</v>
      </c>
      <c r="G185" s="110">
        <v>9</v>
      </c>
      <c r="H185" s="110">
        <f t="shared" si="72"/>
        <v>3</v>
      </c>
      <c r="I185" s="110">
        <f t="shared" si="73"/>
        <v>8</v>
      </c>
      <c r="J185" s="110">
        <f t="shared" si="74"/>
        <v>6</v>
      </c>
      <c r="K185" s="126">
        <f t="shared" si="75"/>
        <v>0.5</v>
      </c>
      <c r="L185" s="126">
        <f>G185/E185-1</f>
        <v>8</v>
      </c>
      <c r="M185" s="126">
        <f>G185/F185-1</f>
        <v>2</v>
      </c>
    </row>
    <row r="186" spans="3:13" ht="12" x14ac:dyDescent="0.2">
      <c r="C186" s="143" t="s">
        <v>175</v>
      </c>
      <c r="D186" s="110">
        <v>0</v>
      </c>
      <c r="E186" s="110">
        <v>0</v>
      </c>
      <c r="F186" s="110">
        <v>0</v>
      </c>
      <c r="G186" s="110">
        <v>0</v>
      </c>
      <c r="H186" s="110">
        <f t="shared" si="72"/>
        <v>0</v>
      </c>
      <c r="I186" s="110">
        <f t="shared" si="73"/>
        <v>0</v>
      </c>
      <c r="J186" s="110">
        <f t="shared" si="74"/>
        <v>0</v>
      </c>
      <c r="K186" s="126"/>
      <c r="L186" s="126"/>
      <c r="M186" s="126"/>
    </row>
    <row r="187" spans="3:13" ht="12" x14ac:dyDescent="0.2">
      <c r="C187" s="143" t="s">
        <v>176</v>
      </c>
      <c r="D187" s="110">
        <v>2</v>
      </c>
      <c r="E187" s="110">
        <v>0</v>
      </c>
      <c r="F187" s="110">
        <v>1</v>
      </c>
      <c r="G187" s="110">
        <v>14</v>
      </c>
      <c r="H187" s="110">
        <f t="shared" si="72"/>
        <v>12</v>
      </c>
      <c r="I187" s="110">
        <f t="shared" si="73"/>
        <v>14</v>
      </c>
      <c r="J187" s="110">
        <f t="shared" si="74"/>
        <v>13</v>
      </c>
      <c r="K187" s="126">
        <f>G187/D187-1</f>
        <v>6</v>
      </c>
      <c r="L187" s="126"/>
      <c r="M187" s="126">
        <f>G187/F187-1</f>
        <v>13</v>
      </c>
    </row>
    <row r="188" spans="3:13" ht="12" x14ac:dyDescent="0.2">
      <c r="C188" s="143" t="s">
        <v>177</v>
      </c>
      <c r="D188" s="110">
        <v>0</v>
      </c>
      <c r="E188" s="110">
        <v>0</v>
      </c>
      <c r="F188" s="110">
        <v>0</v>
      </c>
      <c r="G188" s="110">
        <v>0</v>
      </c>
      <c r="H188" s="110">
        <f t="shared" si="72"/>
        <v>0</v>
      </c>
      <c r="I188" s="110">
        <f t="shared" si="73"/>
        <v>0</v>
      </c>
      <c r="J188" s="110">
        <f t="shared" si="74"/>
        <v>0</v>
      </c>
      <c r="K188" s="126"/>
      <c r="L188" s="126"/>
      <c r="M188" s="126"/>
    </row>
    <row r="189" spans="3:13" ht="12" x14ac:dyDescent="0.2">
      <c r="C189" s="143" t="s">
        <v>178</v>
      </c>
      <c r="D189" s="110">
        <v>1</v>
      </c>
      <c r="E189" s="110">
        <v>0</v>
      </c>
      <c r="F189" s="110">
        <v>3</v>
      </c>
      <c r="G189" s="110">
        <v>5</v>
      </c>
      <c r="H189" s="110">
        <f t="shared" si="72"/>
        <v>4</v>
      </c>
      <c r="I189" s="110">
        <f t="shared" si="73"/>
        <v>5</v>
      </c>
      <c r="J189" s="110">
        <f t="shared" si="74"/>
        <v>2</v>
      </c>
      <c r="K189" s="126">
        <f>G189/D189-1</f>
        <v>4</v>
      </c>
      <c r="L189" s="126"/>
      <c r="M189" s="126">
        <f t="shared" ref="M189:M195" si="77">G189/F189-1</f>
        <v>0.66666666666666674</v>
      </c>
    </row>
    <row r="190" spans="3:13" ht="12" x14ac:dyDescent="0.2">
      <c r="C190" s="143" t="s">
        <v>117</v>
      </c>
      <c r="D190" s="110">
        <v>0</v>
      </c>
      <c r="E190" s="110">
        <v>0</v>
      </c>
      <c r="F190" s="110">
        <v>1</v>
      </c>
      <c r="G190" s="110">
        <v>1</v>
      </c>
      <c r="H190" s="110">
        <f t="shared" si="72"/>
        <v>1</v>
      </c>
      <c r="I190" s="110">
        <f t="shared" si="73"/>
        <v>1</v>
      </c>
      <c r="J190" s="110">
        <f t="shared" si="74"/>
        <v>0</v>
      </c>
      <c r="K190" s="126"/>
      <c r="L190" s="126"/>
      <c r="M190" s="126">
        <f t="shared" si="77"/>
        <v>0</v>
      </c>
    </row>
    <row r="191" spans="3:13" ht="12" x14ac:dyDescent="0.2">
      <c r="C191" s="143" t="s">
        <v>179</v>
      </c>
      <c r="D191" s="110">
        <v>17</v>
      </c>
      <c r="E191" s="110">
        <v>0</v>
      </c>
      <c r="F191" s="110">
        <v>25</v>
      </c>
      <c r="G191" s="110">
        <v>42</v>
      </c>
      <c r="H191" s="110">
        <f t="shared" si="72"/>
        <v>25</v>
      </c>
      <c r="I191" s="110">
        <f t="shared" si="73"/>
        <v>42</v>
      </c>
      <c r="J191" s="110">
        <f t="shared" si="74"/>
        <v>17</v>
      </c>
      <c r="K191" s="126">
        <f>G191/D191-1</f>
        <v>1.4705882352941178</v>
      </c>
      <c r="L191" s="126"/>
      <c r="M191" s="126">
        <f t="shared" si="77"/>
        <v>0.67999999999999994</v>
      </c>
    </row>
    <row r="192" spans="3:13" ht="12" x14ac:dyDescent="0.2">
      <c r="C192" s="143" t="s">
        <v>118</v>
      </c>
      <c r="D192" s="110">
        <v>2</v>
      </c>
      <c r="E192" s="110">
        <v>0</v>
      </c>
      <c r="F192" s="110">
        <v>5</v>
      </c>
      <c r="G192" s="110">
        <v>10</v>
      </c>
      <c r="H192" s="110">
        <f t="shared" si="72"/>
        <v>8</v>
      </c>
      <c r="I192" s="110">
        <f t="shared" si="73"/>
        <v>10</v>
      </c>
      <c r="J192" s="110">
        <f t="shared" si="74"/>
        <v>5</v>
      </c>
      <c r="K192" s="126">
        <f>G192/D192-1</f>
        <v>4</v>
      </c>
      <c r="L192" s="126"/>
      <c r="M192" s="126">
        <f t="shared" si="77"/>
        <v>1</v>
      </c>
    </row>
    <row r="193" spans="1:13" ht="12" x14ac:dyDescent="0.2">
      <c r="C193" s="143" t="s">
        <v>119</v>
      </c>
      <c r="D193" s="110">
        <v>5</v>
      </c>
      <c r="E193" s="110">
        <v>0</v>
      </c>
      <c r="F193" s="110">
        <v>7</v>
      </c>
      <c r="G193" s="110">
        <v>11</v>
      </c>
      <c r="H193" s="110">
        <f t="shared" si="72"/>
        <v>6</v>
      </c>
      <c r="I193" s="110">
        <f t="shared" si="73"/>
        <v>11</v>
      </c>
      <c r="J193" s="110">
        <f t="shared" si="74"/>
        <v>4</v>
      </c>
      <c r="K193" s="126">
        <f>G193/D193-1</f>
        <v>1.2000000000000002</v>
      </c>
      <c r="L193" s="126"/>
      <c r="M193" s="126">
        <f t="shared" si="77"/>
        <v>0.5714285714285714</v>
      </c>
    </row>
    <row r="194" spans="1:13" ht="12" x14ac:dyDescent="0.2">
      <c r="C194" s="143" t="s">
        <v>113</v>
      </c>
      <c r="D194" s="110">
        <v>5</v>
      </c>
      <c r="E194" s="110">
        <v>0</v>
      </c>
      <c r="F194" s="110">
        <v>1</v>
      </c>
      <c r="G194" s="110">
        <v>1</v>
      </c>
      <c r="H194" s="110">
        <f t="shared" si="72"/>
        <v>-4</v>
      </c>
      <c r="I194" s="110">
        <f t="shared" si="73"/>
        <v>1</v>
      </c>
      <c r="J194" s="110">
        <f t="shared" si="74"/>
        <v>0</v>
      </c>
      <c r="K194" s="126">
        <f>G194/D194-1</f>
        <v>-0.8</v>
      </c>
      <c r="L194" s="126"/>
      <c r="M194" s="126">
        <f t="shared" si="77"/>
        <v>0</v>
      </c>
    </row>
    <row r="195" spans="1:13" ht="12" x14ac:dyDescent="0.2">
      <c r="C195" s="143" t="s">
        <v>114</v>
      </c>
      <c r="D195" s="110">
        <v>8</v>
      </c>
      <c r="E195" s="110">
        <v>0</v>
      </c>
      <c r="F195" s="110">
        <v>7</v>
      </c>
      <c r="G195" s="110">
        <v>13</v>
      </c>
      <c r="H195" s="110">
        <f t="shared" si="72"/>
        <v>5</v>
      </c>
      <c r="I195" s="110">
        <f t="shared" si="73"/>
        <v>13</v>
      </c>
      <c r="J195" s="110">
        <f t="shared" si="74"/>
        <v>6</v>
      </c>
      <c r="K195" s="126">
        <f>G195/D195-1</f>
        <v>0.625</v>
      </c>
      <c r="L195" s="126"/>
      <c r="M195" s="126">
        <f t="shared" si="77"/>
        <v>0.85714285714285721</v>
      </c>
    </row>
    <row r="196" spans="1:13" x14ac:dyDescent="0.2">
      <c r="A196" s="8"/>
      <c r="B196" s="8"/>
      <c r="C196" s="153" t="s">
        <v>127</v>
      </c>
      <c r="D196" s="113">
        <v>87</v>
      </c>
      <c r="E196" s="113">
        <v>0</v>
      </c>
      <c r="F196" s="150">
        <v>132</v>
      </c>
      <c r="G196" s="150">
        <v>107</v>
      </c>
      <c r="H196" s="113">
        <f t="shared" si="54"/>
        <v>20</v>
      </c>
      <c r="I196" s="113">
        <f t="shared" si="55"/>
        <v>107</v>
      </c>
      <c r="J196" s="150">
        <f t="shared" si="56"/>
        <v>-25</v>
      </c>
      <c r="K196" s="128">
        <f t="shared" si="66"/>
        <v>0.22988505747126431</v>
      </c>
      <c r="L196" s="128"/>
      <c r="M196" s="151">
        <f t="shared" ref="M196:M235" si="78">G196/F196-1</f>
        <v>-0.18939393939393945</v>
      </c>
    </row>
    <row r="197" spans="1:13" ht="12.75" x14ac:dyDescent="0.2">
      <c r="A197" s="8"/>
      <c r="B197" s="8"/>
      <c r="C197" s="141" t="s">
        <v>200</v>
      </c>
      <c r="D197" s="110">
        <v>1</v>
      </c>
      <c r="E197" s="110">
        <v>0</v>
      </c>
      <c r="F197" s="110">
        <v>1</v>
      </c>
      <c r="G197" s="110">
        <v>4</v>
      </c>
      <c r="H197" s="110">
        <f t="shared" ref="H197:H212" si="79">G197-D197</f>
        <v>3</v>
      </c>
      <c r="I197" s="110">
        <f t="shared" ref="I197:I212" si="80">G197-E197</f>
        <v>4</v>
      </c>
      <c r="J197" s="110">
        <f t="shared" ref="J197:J212" si="81">G197-F197</f>
        <v>3</v>
      </c>
      <c r="K197" s="126">
        <f>G197/D197-1</f>
        <v>3</v>
      </c>
      <c r="L197" s="126"/>
      <c r="M197" s="126">
        <f>G197/F197-1</f>
        <v>3</v>
      </c>
    </row>
    <row r="198" spans="1:13" ht="12.75" x14ac:dyDescent="0.2">
      <c r="A198" s="8"/>
      <c r="B198" s="8"/>
      <c r="C198" s="142" t="s">
        <v>197</v>
      </c>
      <c r="D198" s="110">
        <v>1</v>
      </c>
      <c r="E198" s="110">
        <v>0</v>
      </c>
      <c r="F198" s="110">
        <v>0</v>
      </c>
      <c r="G198" s="110">
        <v>0</v>
      </c>
      <c r="H198" s="110">
        <f t="shared" si="79"/>
        <v>-1</v>
      </c>
      <c r="I198" s="110">
        <f t="shared" si="80"/>
        <v>0</v>
      </c>
      <c r="J198" s="110">
        <f t="shared" si="81"/>
        <v>0</v>
      </c>
      <c r="K198" s="126">
        <f>G198/D198-1</f>
        <v>-1</v>
      </c>
      <c r="L198" s="126"/>
      <c r="M198" s="126"/>
    </row>
    <row r="199" spans="1:13" ht="12.75" x14ac:dyDescent="0.2">
      <c r="A199" s="8"/>
      <c r="B199" s="8"/>
      <c r="C199" s="143" t="s">
        <v>122</v>
      </c>
      <c r="D199" s="110">
        <v>0</v>
      </c>
      <c r="E199" s="110">
        <v>0</v>
      </c>
      <c r="F199" s="110">
        <v>1</v>
      </c>
      <c r="G199" s="110">
        <v>1</v>
      </c>
      <c r="H199" s="110">
        <f t="shared" si="79"/>
        <v>1</v>
      </c>
      <c r="I199" s="110">
        <f t="shared" si="80"/>
        <v>1</v>
      </c>
      <c r="J199" s="110">
        <f t="shared" si="81"/>
        <v>0</v>
      </c>
      <c r="K199" s="126"/>
      <c r="L199" s="126"/>
      <c r="M199" s="126">
        <f>G199/F199-1</f>
        <v>0</v>
      </c>
    </row>
    <row r="200" spans="1:13" ht="12.75" x14ac:dyDescent="0.2">
      <c r="A200" s="8"/>
      <c r="B200" s="8"/>
      <c r="C200" s="143" t="s">
        <v>180</v>
      </c>
      <c r="D200" s="110">
        <v>0</v>
      </c>
      <c r="E200" s="110">
        <v>0</v>
      </c>
      <c r="F200" s="110">
        <v>0</v>
      </c>
      <c r="G200" s="110">
        <v>2</v>
      </c>
      <c r="H200" s="110">
        <f t="shared" si="79"/>
        <v>2</v>
      </c>
      <c r="I200" s="110">
        <f t="shared" si="80"/>
        <v>2</v>
      </c>
      <c r="J200" s="110">
        <f t="shared" si="81"/>
        <v>2</v>
      </c>
      <c r="K200" s="126"/>
      <c r="L200" s="126"/>
      <c r="M200" s="126"/>
    </row>
    <row r="201" spans="1:13" ht="12.75" x14ac:dyDescent="0.2">
      <c r="A201" s="8"/>
      <c r="B201" s="8"/>
      <c r="C201" s="143" t="s">
        <v>201</v>
      </c>
      <c r="D201" s="110">
        <v>0</v>
      </c>
      <c r="E201" s="110">
        <v>0</v>
      </c>
      <c r="F201" s="110">
        <v>1</v>
      </c>
      <c r="G201" s="110">
        <v>0</v>
      </c>
      <c r="H201" s="110">
        <f t="shared" si="79"/>
        <v>0</v>
      </c>
      <c r="I201" s="110">
        <f t="shared" si="80"/>
        <v>0</v>
      </c>
      <c r="J201" s="110">
        <f t="shared" si="81"/>
        <v>-1</v>
      </c>
      <c r="K201" s="126"/>
      <c r="L201" s="126"/>
      <c r="M201" s="126">
        <f>G201/F201-1</f>
        <v>-1</v>
      </c>
    </row>
    <row r="202" spans="1:13" ht="12.75" x14ac:dyDescent="0.2">
      <c r="A202" s="8"/>
      <c r="B202" s="8"/>
      <c r="C202" s="143" t="s">
        <v>120</v>
      </c>
      <c r="D202" s="110">
        <v>6</v>
      </c>
      <c r="E202" s="110">
        <v>0</v>
      </c>
      <c r="F202" s="110">
        <v>5</v>
      </c>
      <c r="G202" s="110">
        <v>6</v>
      </c>
      <c r="H202" s="110">
        <f t="shared" si="79"/>
        <v>0</v>
      </c>
      <c r="I202" s="110">
        <f t="shared" si="80"/>
        <v>6</v>
      </c>
      <c r="J202" s="110">
        <f t="shared" si="81"/>
        <v>1</v>
      </c>
      <c r="K202" s="126">
        <f>G202/D202-1</f>
        <v>0</v>
      </c>
      <c r="L202" s="126"/>
      <c r="M202" s="126">
        <f>G202/F202-1</f>
        <v>0.19999999999999996</v>
      </c>
    </row>
    <row r="203" spans="1:13" ht="12.75" x14ac:dyDescent="0.2">
      <c r="A203" s="8"/>
      <c r="B203" s="8"/>
      <c r="C203" s="143" t="s">
        <v>121</v>
      </c>
      <c r="D203" s="110">
        <v>1</v>
      </c>
      <c r="E203" s="110">
        <v>0</v>
      </c>
      <c r="F203" s="110">
        <v>0</v>
      </c>
      <c r="G203" s="110">
        <v>2</v>
      </c>
      <c r="H203" s="110">
        <f t="shared" si="79"/>
        <v>1</v>
      </c>
      <c r="I203" s="110">
        <f t="shared" si="80"/>
        <v>2</v>
      </c>
      <c r="J203" s="110">
        <f t="shared" si="81"/>
        <v>2</v>
      </c>
      <c r="K203" s="126">
        <f>G203/D203-1</f>
        <v>1</v>
      </c>
      <c r="L203" s="126"/>
      <c r="M203" s="126"/>
    </row>
    <row r="204" spans="1:13" ht="12.75" x14ac:dyDescent="0.2">
      <c r="A204" s="8"/>
      <c r="B204" s="8"/>
      <c r="C204" s="143" t="s">
        <v>181</v>
      </c>
      <c r="D204" s="110">
        <v>0</v>
      </c>
      <c r="E204" s="110">
        <v>0</v>
      </c>
      <c r="F204" s="110">
        <v>2</v>
      </c>
      <c r="G204" s="110">
        <v>0</v>
      </c>
      <c r="H204" s="110">
        <f t="shared" si="79"/>
        <v>0</v>
      </c>
      <c r="I204" s="110">
        <f t="shared" si="80"/>
        <v>0</v>
      </c>
      <c r="J204" s="110">
        <f t="shared" si="81"/>
        <v>-2</v>
      </c>
      <c r="K204" s="126"/>
      <c r="L204" s="126"/>
      <c r="M204" s="126">
        <f t="shared" ref="M204:M209" si="82">G204/F204-1</f>
        <v>-1</v>
      </c>
    </row>
    <row r="205" spans="1:13" ht="12.75" x14ac:dyDescent="0.2">
      <c r="A205" s="8"/>
      <c r="B205" s="8"/>
      <c r="C205" s="106" t="s">
        <v>138</v>
      </c>
      <c r="D205" s="110">
        <v>1</v>
      </c>
      <c r="E205" s="110">
        <v>0</v>
      </c>
      <c r="F205" s="110">
        <v>1</v>
      </c>
      <c r="G205" s="110">
        <v>1</v>
      </c>
      <c r="H205" s="110">
        <f t="shared" si="79"/>
        <v>0</v>
      </c>
      <c r="I205" s="110">
        <f t="shared" si="80"/>
        <v>1</v>
      </c>
      <c r="J205" s="110">
        <f t="shared" si="81"/>
        <v>0</v>
      </c>
      <c r="K205" s="126">
        <f t="shared" ref="K205:K210" si="83">G205/D205-1</f>
        <v>0</v>
      </c>
      <c r="L205" s="126"/>
      <c r="M205" s="126">
        <f t="shared" si="82"/>
        <v>0</v>
      </c>
    </row>
    <row r="206" spans="1:13" ht="12.75" x14ac:dyDescent="0.2">
      <c r="A206" s="8"/>
      <c r="B206" s="8"/>
      <c r="C206" s="143" t="s">
        <v>123</v>
      </c>
      <c r="D206" s="110">
        <v>1</v>
      </c>
      <c r="E206" s="110">
        <v>0</v>
      </c>
      <c r="F206" s="110">
        <v>1</v>
      </c>
      <c r="G206" s="110">
        <v>4</v>
      </c>
      <c r="H206" s="110">
        <f t="shared" si="79"/>
        <v>3</v>
      </c>
      <c r="I206" s="110">
        <f t="shared" si="80"/>
        <v>4</v>
      </c>
      <c r="J206" s="110">
        <f t="shared" si="81"/>
        <v>3</v>
      </c>
      <c r="K206" s="126">
        <f t="shared" si="83"/>
        <v>3</v>
      </c>
      <c r="L206" s="126"/>
      <c r="M206" s="126">
        <f t="shared" si="82"/>
        <v>3</v>
      </c>
    </row>
    <row r="207" spans="1:13" ht="12.75" x14ac:dyDescent="0.2">
      <c r="A207" s="8"/>
      <c r="B207" s="8"/>
      <c r="C207" s="143" t="s">
        <v>182</v>
      </c>
      <c r="D207" s="110">
        <v>3</v>
      </c>
      <c r="E207" s="110">
        <v>0</v>
      </c>
      <c r="F207" s="110">
        <v>2</v>
      </c>
      <c r="G207" s="110">
        <v>2</v>
      </c>
      <c r="H207" s="110">
        <f t="shared" si="79"/>
        <v>-1</v>
      </c>
      <c r="I207" s="110">
        <f t="shared" si="80"/>
        <v>2</v>
      </c>
      <c r="J207" s="110">
        <f t="shared" si="81"/>
        <v>0</v>
      </c>
      <c r="K207" s="126">
        <f t="shared" si="83"/>
        <v>-0.33333333333333337</v>
      </c>
      <c r="L207" s="126"/>
      <c r="M207" s="126">
        <f t="shared" si="82"/>
        <v>0</v>
      </c>
    </row>
    <row r="208" spans="1:13" ht="12.75" x14ac:dyDescent="0.2">
      <c r="A208" s="8"/>
      <c r="B208" s="8"/>
      <c r="C208" s="143" t="s">
        <v>183</v>
      </c>
      <c r="D208" s="110">
        <v>2</v>
      </c>
      <c r="E208" s="110">
        <v>0</v>
      </c>
      <c r="F208" s="110">
        <v>2</v>
      </c>
      <c r="G208" s="110">
        <v>1</v>
      </c>
      <c r="H208" s="110">
        <f t="shared" si="79"/>
        <v>-1</v>
      </c>
      <c r="I208" s="110">
        <f t="shared" si="80"/>
        <v>1</v>
      </c>
      <c r="J208" s="110">
        <f t="shared" si="81"/>
        <v>-1</v>
      </c>
      <c r="K208" s="126">
        <f t="shared" si="83"/>
        <v>-0.5</v>
      </c>
      <c r="L208" s="126"/>
      <c r="M208" s="126">
        <f t="shared" si="82"/>
        <v>-0.5</v>
      </c>
    </row>
    <row r="209" spans="1:13" ht="12.75" x14ac:dyDescent="0.2">
      <c r="A209" s="8"/>
      <c r="B209" s="8"/>
      <c r="C209" s="143" t="s">
        <v>124</v>
      </c>
      <c r="D209" s="110">
        <v>65</v>
      </c>
      <c r="E209" s="110">
        <v>0</v>
      </c>
      <c r="F209" s="110">
        <v>116</v>
      </c>
      <c r="G209" s="110">
        <v>80</v>
      </c>
      <c r="H209" s="110">
        <f t="shared" si="79"/>
        <v>15</v>
      </c>
      <c r="I209" s="110">
        <f t="shared" si="80"/>
        <v>80</v>
      </c>
      <c r="J209" s="110">
        <f t="shared" si="81"/>
        <v>-36</v>
      </c>
      <c r="K209" s="126">
        <f t="shared" si="83"/>
        <v>0.23076923076923084</v>
      </c>
      <c r="L209" s="126"/>
      <c r="M209" s="126">
        <f t="shared" si="82"/>
        <v>-0.31034482758620685</v>
      </c>
    </row>
    <row r="210" spans="1:13" ht="12.75" x14ac:dyDescent="0.2">
      <c r="A210" s="8"/>
      <c r="B210" s="8"/>
      <c r="C210" s="143" t="s">
        <v>125</v>
      </c>
      <c r="D210" s="110">
        <v>6</v>
      </c>
      <c r="E210" s="110">
        <v>0</v>
      </c>
      <c r="F210" s="110">
        <v>0</v>
      </c>
      <c r="G210" s="110">
        <v>1</v>
      </c>
      <c r="H210" s="110">
        <f t="shared" si="79"/>
        <v>-5</v>
      </c>
      <c r="I210" s="110">
        <f t="shared" si="80"/>
        <v>1</v>
      </c>
      <c r="J210" s="110">
        <f t="shared" si="81"/>
        <v>1</v>
      </c>
      <c r="K210" s="126">
        <f t="shared" si="83"/>
        <v>-0.83333333333333337</v>
      </c>
      <c r="L210" s="126"/>
      <c r="M210" s="126"/>
    </row>
    <row r="211" spans="1:13" ht="12.75" x14ac:dyDescent="0.2">
      <c r="A211" s="8"/>
      <c r="B211" s="8"/>
      <c r="C211" s="143" t="s">
        <v>184</v>
      </c>
      <c r="D211" s="110">
        <v>0</v>
      </c>
      <c r="E211" s="110">
        <v>0</v>
      </c>
      <c r="F211" s="110">
        <v>0</v>
      </c>
      <c r="G211" s="110">
        <v>1</v>
      </c>
      <c r="H211" s="110">
        <f t="shared" si="79"/>
        <v>1</v>
      </c>
      <c r="I211" s="110">
        <f t="shared" si="80"/>
        <v>1</v>
      </c>
      <c r="J211" s="110">
        <f t="shared" si="81"/>
        <v>1</v>
      </c>
      <c r="K211" s="126"/>
      <c r="L211" s="126"/>
      <c r="M211" s="126"/>
    </row>
    <row r="212" spans="1:13" ht="12" x14ac:dyDescent="0.2">
      <c r="C212" s="143" t="s">
        <v>126</v>
      </c>
      <c r="D212" s="110">
        <v>0</v>
      </c>
      <c r="E212" s="110">
        <v>0</v>
      </c>
      <c r="F212" s="110">
        <v>0</v>
      </c>
      <c r="G212" s="110">
        <v>2</v>
      </c>
      <c r="H212" s="110">
        <f t="shared" si="79"/>
        <v>2</v>
      </c>
      <c r="I212" s="110">
        <f t="shared" si="80"/>
        <v>2</v>
      </c>
      <c r="J212" s="110">
        <f t="shared" si="81"/>
        <v>2</v>
      </c>
      <c r="K212" s="126"/>
      <c r="L212" s="126"/>
      <c r="M212" s="126"/>
    </row>
    <row r="213" spans="1:13" x14ac:dyDescent="0.2">
      <c r="C213" s="153" t="s">
        <v>128</v>
      </c>
      <c r="D213" s="113">
        <v>272</v>
      </c>
      <c r="E213" s="113">
        <v>3</v>
      </c>
      <c r="F213" s="150">
        <v>149</v>
      </c>
      <c r="G213" s="150">
        <v>227</v>
      </c>
      <c r="H213" s="113">
        <f t="shared" ref="H213:H235" si="84">G213-D213</f>
        <v>-45</v>
      </c>
      <c r="I213" s="113">
        <f t="shared" ref="I213:I235" si="85">G213-E213</f>
        <v>224</v>
      </c>
      <c r="J213" s="150">
        <f t="shared" ref="J213:J235" si="86">G213-F213</f>
        <v>78</v>
      </c>
      <c r="K213" s="128">
        <f t="shared" ref="K213:K235" si="87">G213/D213-1</f>
        <v>-0.1654411764705882</v>
      </c>
      <c r="L213" s="128">
        <f>G213/E213-1</f>
        <v>74.666666666666671</v>
      </c>
      <c r="M213" s="151">
        <f t="shared" si="78"/>
        <v>0.52348993288590595</v>
      </c>
    </row>
    <row r="214" spans="1:13" ht="12.75" x14ac:dyDescent="0.2">
      <c r="A214" s="8"/>
      <c r="B214" s="8"/>
      <c r="C214" s="143" t="s">
        <v>185</v>
      </c>
      <c r="D214" s="110">
        <v>1</v>
      </c>
      <c r="E214" s="110">
        <v>0</v>
      </c>
      <c r="F214" s="110">
        <v>0</v>
      </c>
      <c r="G214" s="110">
        <v>1</v>
      </c>
      <c r="H214" s="110">
        <f>G214-D214</f>
        <v>0</v>
      </c>
      <c r="I214" s="110">
        <f>G214-E214</f>
        <v>1</v>
      </c>
      <c r="J214" s="110">
        <f>G214-F214</f>
        <v>1</v>
      </c>
      <c r="K214" s="126">
        <f>G214/D214-1</f>
        <v>0</v>
      </c>
      <c r="L214" s="126"/>
      <c r="M214" s="126"/>
    </row>
    <row r="215" spans="1:13" ht="12.75" x14ac:dyDescent="0.2">
      <c r="A215" s="8"/>
      <c r="B215" s="8"/>
      <c r="C215" s="142" t="s">
        <v>186</v>
      </c>
      <c r="D215" s="110">
        <v>0</v>
      </c>
      <c r="E215" s="110">
        <v>0</v>
      </c>
      <c r="F215" s="110">
        <v>0</v>
      </c>
      <c r="G215" s="110">
        <v>0</v>
      </c>
      <c r="H215" s="110">
        <f>G215-D215</f>
        <v>0</v>
      </c>
      <c r="I215" s="110">
        <f>G215-E215</f>
        <v>0</v>
      </c>
      <c r="J215" s="110">
        <f>G215-F215</f>
        <v>0</v>
      </c>
      <c r="K215" s="126"/>
      <c r="L215" s="126"/>
      <c r="M215" s="126"/>
    </row>
    <row r="216" spans="1:13" ht="12.75" x14ac:dyDescent="0.2">
      <c r="A216" s="8"/>
      <c r="B216" s="8"/>
      <c r="C216" s="143" t="s">
        <v>187</v>
      </c>
      <c r="D216" s="110">
        <v>0</v>
      </c>
      <c r="E216" s="110">
        <v>0</v>
      </c>
      <c r="F216" s="110">
        <v>1</v>
      </c>
      <c r="G216" s="110">
        <v>4</v>
      </c>
      <c r="H216" s="110">
        <f>G216-D216</f>
        <v>4</v>
      </c>
      <c r="I216" s="110">
        <f>G216-E216</f>
        <v>4</v>
      </c>
      <c r="J216" s="110">
        <f>G216-F216</f>
        <v>3</v>
      </c>
      <c r="K216" s="126"/>
      <c r="L216" s="126"/>
      <c r="M216" s="126">
        <f>G216/F216-1</f>
        <v>3</v>
      </c>
    </row>
    <row r="217" spans="1:13" ht="12" x14ac:dyDescent="0.2">
      <c r="C217" s="143" t="s">
        <v>128</v>
      </c>
      <c r="D217" s="110">
        <v>270</v>
      </c>
      <c r="E217" s="110">
        <v>3</v>
      </c>
      <c r="F217" s="110">
        <v>148</v>
      </c>
      <c r="G217" s="110">
        <v>222</v>
      </c>
      <c r="H217" s="110">
        <f>G217-D217</f>
        <v>-48</v>
      </c>
      <c r="I217" s="110">
        <f>G217-E217</f>
        <v>219</v>
      </c>
      <c r="J217" s="110">
        <f>G217-F217</f>
        <v>74</v>
      </c>
      <c r="K217" s="126">
        <f>G217/D217-1</f>
        <v>-0.17777777777777781</v>
      </c>
      <c r="L217" s="126">
        <f>G217/E217-1</f>
        <v>73</v>
      </c>
      <c r="M217" s="126">
        <f>G217/F217-1</f>
        <v>0.5</v>
      </c>
    </row>
    <row r="218" spans="1:13" ht="12" x14ac:dyDescent="0.2">
      <c r="C218" s="143" t="s">
        <v>253</v>
      </c>
      <c r="D218" s="110">
        <v>1</v>
      </c>
      <c r="E218" s="110">
        <v>0</v>
      </c>
      <c r="F218" s="110">
        <v>0</v>
      </c>
      <c r="G218" s="110">
        <v>0</v>
      </c>
      <c r="H218" s="110">
        <f>G218-D218</f>
        <v>-1</v>
      </c>
      <c r="I218" s="110">
        <f>G218-E218</f>
        <v>0</v>
      </c>
      <c r="J218" s="110">
        <f>G218-F218</f>
        <v>0</v>
      </c>
      <c r="K218" s="126">
        <f>G218/D218-1</f>
        <v>-1</v>
      </c>
      <c r="L218" s="126"/>
      <c r="M218" s="126"/>
    </row>
    <row r="219" spans="1:13" x14ac:dyDescent="0.2">
      <c r="C219" s="153" t="s">
        <v>129</v>
      </c>
      <c r="D219" s="113">
        <v>272</v>
      </c>
      <c r="E219" s="113">
        <v>0</v>
      </c>
      <c r="F219" s="150">
        <v>347</v>
      </c>
      <c r="G219" s="150">
        <v>414</v>
      </c>
      <c r="H219" s="113">
        <f t="shared" si="84"/>
        <v>142</v>
      </c>
      <c r="I219" s="113">
        <f t="shared" si="85"/>
        <v>414</v>
      </c>
      <c r="J219" s="150">
        <f t="shared" si="86"/>
        <v>67</v>
      </c>
      <c r="K219" s="128">
        <f t="shared" si="87"/>
        <v>0.52205882352941169</v>
      </c>
      <c r="L219" s="128"/>
      <c r="M219" s="151">
        <f t="shared" si="78"/>
        <v>0.19308357348703176</v>
      </c>
    </row>
    <row r="220" spans="1:13" ht="12" x14ac:dyDescent="0.2">
      <c r="C220" s="106" t="s">
        <v>130</v>
      </c>
      <c r="D220" s="110">
        <v>31</v>
      </c>
      <c r="E220" s="110">
        <v>0</v>
      </c>
      <c r="F220" s="110">
        <v>36</v>
      </c>
      <c r="G220" s="110">
        <v>46</v>
      </c>
      <c r="H220" s="110">
        <f>G220-D220</f>
        <v>15</v>
      </c>
      <c r="I220" s="110">
        <f>G220-E220</f>
        <v>46</v>
      </c>
      <c r="J220" s="110">
        <f>G220-F220</f>
        <v>10</v>
      </c>
      <c r="K220" s="126">
        <f>G220/D220-1</f>
        <v>0.4838709677419355</v>
      </c>
      <c r="L220" s="126"/>
      <c r="M220" s="126">
        <f>G220/F220-1</f>
        <v>0.27777777777777768</v>
      </c>
    </row>
    <row r="221" spans="1:13" ht="12" x14ac:dyDescent="0.2">
      <c r="C221" s="106" t="s">
        <v>131</v>
      </c>
      <c r="D221" s="110">
        <v>65</v>
      </c>
      <c r="E221" s="110">
        <v>0</v>
      </c>
      <c r="F221" s="110">
        <v>86</v>
      </c>
      <c r="G221" s="110">
        <v>91</v>
      </c>
      <c r="H221" s="110">
        <f>G221-D221</f>
        <v>26</v>
      </c>
      <c r="I221" s="110">
        <f>G221-E221</f>
        <v>91</v>
      </c>
      <c r="J221" s="110">
        <f>G221-F221</f>
        <v>5</v>
      </c>
      <c r="K221" s="126">
        <f>G221/D221-1</f>
        <v>0.39999999999999991</v>
      </c>
      <c r="L221" s="126"/>
      <c r="M221" s="126">
        <f>G221/F221-1</f>
        <v>5.8139534883721034E-2</v>
      </c>
    </row>
    <row r="222" spans="1:13" ht="12" x14ac:dyDescent="0.2">
      <c r="C222" s="106" t="s">
        <v>132</v>
      </c>
      <c r="D222" s="110">
        <v>120</v>
      </c>
      <c r="E222" s="110">
        <v>0</v>
      </c>
      <c r="F222" s="110">
        <v>144</v>
      </c>
      <c r="G222" s="110">
        <v>226</v>
      </c>
      <c r="H222" s="110">
        <f>G222-D222</f>
        <v>106</v>
      </c>
      <c r="I222" s="110">
        <f>G222-E222</f>
        <v>226</v>
      </c>
      <c r="J222" s="110">
        <f>G222-F222</f>
        <v>82</v>
      </c>
      <c r="K222" s="126">
        <f>G222/D222-1</f>
        <v>0.8833333333333333</v>
      </c>
      <c r="L222" s="126"/>
      <c r="M222" s="126">
        <f>G222/F222-1</f>
        <v>0.56944444444444442</v>
      </c>
    </row>
    <row r="223" spans="1:13" ht="12" x14ac:dyDescent="0.2">
      <c r="C223" s="106" t="s">
        <v>133</v>
      </c>
      <c r="D223" s="110">
        <v>56</v>
      </c>
      <c r="E223" s="110">
        <v>0</v>
      </c>
      <c r="F223" s="110">
        <v>81</v>
      </c>
      <c r="G223" s="110">
        <v>51</v>
      </c>
      <c r="H223" s="110">
        <f>G223-D223</f>
        <v>-5</v>
      </c>
      <c r="I223" s="110">
        <f>G223-E223</f>
        <v>51</v>
      </c>
      <c r="J223" s="110">
        <f>G223-F223</f>
        <v>-30</v>
      </c>
      <c r="K223" s="126">
        <f>G223/D223-1</f>
        <v>-8.9285714285714302E-2</v>
      </c>
      <c r="L223" s="126"/>
      <c r="M223" s="126">
        <f>G223/F223-1</f>
        <v>-0.37037037037037035</v>
      </c>
    </row>
    <row r="224" spans="1:13" x14ac:dyDescent="0.2">
      <c r="C224" s="153" t="s">
        <v>134</v>
      </c>
      <c r="D224" s="113">
        <v>14</v>
      </c>
      <c r="E224" s="113">
        <v>0</v>
      </c>
      <c r="F224" s="150">
        <v>14</v>
      </c>
      <c r="G224" s="150">
        <v>22</v>
      </c>
      <c r="H224" s="113">
        <f t="shared" si="84"/>
        <v>8</v>
      </c>
      <c r="I224" s="113">
        <f t="shared" si="85"/>
        <v>22</v>
      </c>
      <c r="J224" s="150">
        <f t="shared" si="86"/>
        <v>8</v>
      </c>
      <c r="K224" s="128">
        <f t="shared" si="87"/>
        <v>0.5714285714285714</v>
      </c>
      <c r="L224" s="128"/>
      <c r="M224" s="151">
        <f t="shared" si="78"/>
        <v>0.5714285714285714</v>
      </c>
    </row>
    <row r="225" spans="3:13" ht="12" x14ac:dyDescent="0.2">
      <c r="C225" s="143" t="s">
        <v>188</v>
      </c>
      <c r="D225" s="110">
        <v>0</v>
      </c>
      <c r="E225" s="110">
        <v>0</v>
      </c>
      <c r="F225" s="110">
        <v>0</v>
      </c>
      <c r="G225" s="110">
        <v>6</v>
      </c>
      <c r="H225" s="110">
        <f t="shared" ref="H225:H231" si="88">G225-D225</f>
        <v>6</v>
      </c>
      <c r="I225" s="110">
        <f t="shared" ref="I225:I231" si="89">G225-E225</f>
        <v>6</v>
      </c>
      <c r="J225" s="110">
        <f t="shared" ref="J225:J231" si="90">G225-F225</f>
        <v>6</v>
      </c>
      <c r="K225" s="126"/>
      <c r="L225" s="126"/>
      <c r="M225" s="126"/>
    </row>
    <row r="226" spans="3:13" ht="12" x14ac:dyDescent="0.2">
      <c r="C226" s="143" t="s">
        <v>136</v>
      </c>
      <c r="D226" s="110">
        <v>12</v>
      </c>
      <c r="E226" s="110">
        <v>0</v>
      </c>
      <c r="F226" s="110">
        <v>9</v>
      </c>
      <c r="G226" s="110">
        <v>10</v>
      </c>
      <c r="H226" s="110">
        <f t="shared" si="88"/>
        <v>-2</v>
      </c>
      <c r="I226" s="110">
        <f t="shared" si="89"/>
        <v>10</v>
      </c>
      <c r="J226" s="110">
        <f t="shared" si="90"/>
        <v>1</v>
      </c>
      <c r="K226" s="126">
        <f>G226/D226-1</f>
        <v>-0.16666666666666663</v>
      </c>
      <c r="L226" s="126"/>
      <c r="M226" s="126">
        <f>G226/F226-1</f>
        <v>0.11111111111111116</v>
      </c>
    </row>
    <row r="227" spans="3:13" ht="12" x14ac:dyDescent="0.2">
      <c r="C227" s="143" t="s">
        <v>189</v>
      </c>
      <c r="D227" s="110">
        <v>0</v>
      </c>
      <c r="E227" s="110">
        <v>0</v>
      </c>
      <c r="F227" s="110">
        <v>1</v>
      </c>
      <c r="G227" s="110">
        <v>0</v>
      </c>
      <c r="H227" s="110">
        <f t="shared" si="88"/>
        <v>0</v>
      </c>
      <c r="I227" s="110">
        <f t="shared" si="89"/>
        <v>0</v>
      </c>
      <c r="J227" s="110">
        <f t="shared" si="90"/>
        <v>-1</v>
      </c>
      <c r="K227" s="126"/>
      <c r="L227" s="126"/>
      <c r="M227" s="126">
        <f>G227/F227-1</f>
        <v>-1</v>
      </c>
    </row>
    <row r="228" spans="3:13" ht="12" x14ac:dyDescent="0.2">
      <c r="C228" s="143" t="s">
        <v>202</v>
      </c>
      <c r="D228" s="110">
        <v>1</v>
      </c>
      <c r="E228" s="110">
        <v>0</v>
      </c>
      <c r="F228" s="110">
        <v>1</v>
      </c>
      <c r="G228" s="110">
        <v>3</v>
      </c>
      <c r="H228" s="110">
        <f t="shared" si="88"/>
        <v>2</v>
      </c>
      <c r="I228" s="110">
        <f t="shared" si="89"/>
        <v>3</v>
      </c>
      <c r="J228" s="110">
        <f t="shared" si="90"/>
        <v>2</v>
      </c>
      <c r="K228" s="126">
        <f>G228/D228-1</f>
        <v>2</v>
      </c>
      <c r="L228" s="126"/>
      <c r="M228" s="126">
        <f>G228/F228-1</f>
        <v>2</v>
      </c>
    </row>
    <row r="229" spans="3:13" ht="12" x14ac:dyDescent="0.2">
      <c r="C229" s="143" t="s">
        <v>190</v>
      </c>
      <c r="D229" s="110">
        <v>1</v>
      </c>
      <c r="E229" s="110">
        <v>0</v>
      </c>
      <c r="F229" s="110">
        <v>3</v>
      </c>
      <c r="G229" s="110">
        <v>3</v>
      </c>
      <c r="H229" s="110">
        <f t="shared" si="88"/>
        <v>2</v>
      </c>
      <c r="I229" s="110">
        <f t="shared" si="89"/>
        <v>3</v>
      </c>
      <c r="J229" s="110">
        <f t="shared" si="90"/>
        <v>0</v>
      </c>
      <c r="K229" s="126">
        <f>G229/D229-1</f>
        <v>2</v>
      </c>
      <c r="L229" s="126"/>
      <c r="M229" s="126">
        <f>G229/F229-1</f>
        <v>0</v>
      </c>
    </row>
    <row r="230" spans="3:13" ht="12" x14ac:dyDescent="0.2">
      <c r="C230" s="143" t="s">
        <v>135</v>
      </c>
      <c r="D230" s="110">
        <v>0</v>
      </c>
      <c r="E230" s="110">
        <v>0</v>
      </c>
      <c r="F230" s="110">
        <v>0</v>
      </c>
      <c r="G230" s="110">
        <v>0</v>
      </c>
      <c r="H230" s="110">
        <f t="shared" si="88"/>
        <v>0</v>
      </c>
      <c r="I230" s="110">
        <f t="shared" si="89"/>
        <v>0</v>
      </c>
      <c r="J230" s="110">
        <f t="shared" si="90"/>
        <v>0</v>
      </c>
      <c r="K230" s="126"/>
      <c r="L230" s="126"/>
      <c r="M230" s="126"/>
    </row>
    <row r="231" spans="3:13" ht="12" x14ac:dyDescent="0.2">
      <c r="C231" s="143" t="s">
        <v>224</v>
      </c>
      <c r="D231" s="110">
        <v>0</v>
      </c>
      <c r="E231" s="110">
        <v>0</v>
      </c>
      <c r="F231" s="110">
        <v>0</v>
      </c>
      <c r="G231" s="110">
        <v>0</v>
      </c>
      <c r="H231" s="110">
        <f t="shared" si="88"/>
        <v>0</v>
      </c>
      <c r="I231" s="110">
        <f t="shared" si="89"/>
        <v>0</v>
      </c>
      <c r="J231" s="110">
        <f t="shared" si="90"/>
        <v>0</v>
      </c>
      <c r="K231" s="126"/>
      <c r="L231" s="126"/>
      <c r="M231" s="126"/>
    </row>
    <row r="232" spans="3:13" x14ac:dyDescent="0.2">
      <c r="C232" s="139" t="s">
        <v>194</v>
      </c>
      <c r="D232" s="111">
        <v>42020</v>
      </c>
      <c r="E232" s="111">
        <v>4994</v>
      </c>
      <c r="F232" s="111">
        <v>16770</v>
      </c>
      <c r="G232" s="111">
        <v>28787</v>
      </c>
      <c r="H232" s="111">
        <f t="shared" si="84"/>
        <v>-13233</v>
      </c>
      <c r="I232" s="111">
        <f t="shared" si="85"/>
        <v>23793</v>
      </c>
      <c r="J232" s="111">
        <f t="shared" si="86"/>
        <v>12017</v>
      </c>
      <c r="K232" s="127">
        <f t="shared" si="87"/>
        <v>-0.31492146596858639</v>
      </c>
      <c r="L232" s="127">
        <f t="shared" ref="L232:L235" si="91">G232/E232-1</f>
        <v>4.7643171806167404</v>
      </c>
      <c r="M232" s="127">
        <f t="shared" si="78"/>
        <v>0.71657722122838408</v>
      </c>
    </row>
    <row r="233" spans="3:13" ht="12" x14ac:dyDescent="0.2">
      <c r="C233" s="143" t="s">
        <v>137</v>
      </c>
      <c r="D233" s="110">
        <v>18</v>
      </c>
      <c r="E233" s="110">
        <v>1</v>
      </c>
      <c r="F233" s="110">
        <v>7</v>
      </c>
      <c r="G233" s="110">
        <v>31</v>
      </c>
      <c r="H233" s="110">
        <f t="shared" si="84"/>
        <v>13</v>
      </c>
      <c r="I233" s="110">
        <f t="shared" si="85"/>
        <v>30</v>
      </c>
      <c r="J233" s="110">
        <f t="shared" si="86"/>
        <v>24</v>
      </c>
      <c r="K233" s="126">
        <f t="shared" si="87"/>
        <v>0.72222222222222232</v>
      </c>
      <c r="L233" s="126">
        <f t="shared" si="91"/>
        <v>30</v>
      </c>
      <c r="M233" s="126">
        <f t="shared" si="78"/>
        <v>3.4285714285714288</v>
      </c>
    </row>
    <row r="234" spans="3:13" ht="12" x14ac:dyDescent="0.2">
      <c r="C234" s="148" t="s">
        <v>279</v>
      </c>
      <c r="D234" s="110">
        <v>41390</v>
      </c>
      <c r="E234" s="110">
        <v>4964</v>
      </c>
      <c r="F234" s="110">
        <v>16437</v>
      </c>
      <c r="G234" s="110">
        <v>28305</v>
      </c>
      <c r="H234" s="110">
        <f t="shared" si="84"/>
        <v>-13085</v>
      </c>
      <c r="I234" s="110">
        <f t="shared" si="85"/>
        <v>23341</v>
      </c>
      <c r="J234" s="110">
        <f t="shared" si="86"/>
        <v>11868</v>
      </c>
      <c r="K234" s="126">
        <f t="shared" si="87"/>
        <v>-0.31613916404928721</v>
      </c>
      <c r="L234" s="126">
        <f t="shared" si="91"/>
        <v>4.7020547945205475</v>
      </c>
      <c r="M234" s="126">
        <f t="shared" si="78"/>
        <v>0.72202956743931379</v>
      </c>
    </row>
    <row r="235" spans="3:13" ht="12.75" thickBot="1" x14ac:dyDescent="0.25">
      <c r="C235" s="149" t="s">
        <v>278</v>
      </c>
      <c r="D235" s="134">
        <v>612</v>
      </c>
      <c r="E235" s="134">
        <v>29</v>
      </c>
      <c r="F235" s="134">
        <v>326</v>
      </c>
      <c r="G235" s="134">
        <v>451</v>
      </c>
      <c r="H235" s="134">
        <f t="shared" si="84"/>
        <v>-161</v>
      </c>
      <c r="I235" s="134">
        <f t="shared" si="85"/>
        <v>422</v>
      </c>
      <c r="J235" s="134">
        <f t="shared" si="86"/>
        <v>125</v>
      </c>
      <c r="K235" s="135">
        <f t="shared" si="87"/>
        <v>-0.26307189542483655</v>
      </c>
      <c r="L235" s="135">
        <f t="shared" si="91"/>
        <v>14.551724137931034</v>
      </c>
      <c r="M235" s="135">
        <f t="shared" si="78"/>
        <v>0.3834355828220859</v>
      </c>
    </row>
    <row r="236" spans="3:13" ht="12" x14ac:dyDescent="0.2">
      <c r="J236" s="101"/>
    </row>
    <row r="237" spans="3:13" ht="12" x14ac:dyDescent="0.2">
      <c r="J237" s="101"/>
    </row>
    <row r="239" spans="3:13" ht="12" x14ac:dyDescent="0.2">
      <c r="C239" s="154" t="s">
        <v>149</v>
      </c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</row>
    <row r="240" spans="3:13" ht="12" x14ac:dyDescent="0.2"/>
    <row r="241" spans="10:10" ht="12" x14ac:dyDescent="0.2"/>
    <row r="250" spans="10:10" ht="12.75" x14ac:dyDescent="0.2">
      <c r="J250" s="104"/>
    </row>
    <row r="251" spans="10:10" ht="12.75" x14ac:dyDescent="0.2">
      <c r="J251" s="104"/>
    </row>
    <row r="252" spans="10:10" ht="12.75" x14ac:dyDescent="0.2">
      <c r="J252" s="104"/>
    </row>
    <row r="253" spans="10:10" ht="12.75" x14ac:dyDescent="0.2">
      <c r="J253" s="104"/>
    </row>
    <row r="254" spans="10:10" ht="12.75" x14ac:dyDescent="0.2">
      <c r="J254" s="104"/>
    </row>
    <row r="255" spans="10:10" ht="12.75" x14ac:dyDescent="0.2">
      <c r="J255" s="104"/>
    </row>
    <row r="256" spans="10:10" ht="12.75" x14ac:dyDescent="0.2">
      <c r="J256" s="104"/>
    </row>
  </sheetData>
  <sortState ref="C225:M231">
    <sortCondition ref="C225"/>
  </sortState>
  <mergeCells count="1">
    <mergeCell ref="C239:M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5.5703125" style="6" customWidth="1"/>
    <col min="2" max="2" width="6.7109375" style="6" customWidth="1"/>
    <col min="3" max="3" width="29.5703125" style="6" customWidth="1"/>
    <col min="4" max="11" width="13.5703125" style="6" customWidth="1"/>
    <col min="12" max="13" width="13.5703125" style="77" customWidth="1"/>
    <col min="14" max="16384" width="9.140625" style="6"/>
  </cols>
  <sheetData>
    <row r="1" spans="1:13" ht="15" customHeight="1" thickBot="1" x14ac:dyDescent="0.25"/>
    <row r="2" spans="1:13" ht="24" customHeight="1" thickBot="1" x14ac:dyDescent="0.25">
      <c r="B2" s="156" t="s">
        <v>260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3" ht="15" customHeight="1" thickBot="1" x14ac:dyDescent="0.25">
      <c r="B3" s="7"/>
      <c r="C3" s="7"/>
      <c r="D3" s="7"/>
      <c r="E3" s="7"/>
      <c r="F3" s="7"/>
      <c r="G3" s="7"/>
      <c r="H3" s="7"/>
      <c r="I3" s="7"/>
      <c r="J3" s="7"/>
    </row>
    <row r="4" spans="1:13" ht="38.25" customHeight="1" thickBot="1" x14ac:dyDescent="0.25">
      <c r="A4" s="7"/>
      <c r="B4" s="61"/>
      <c r="C4" s="30" t="s">
        <v>0</v>
      </c>
      <c r="D4" s="45" t="s">
        <v>303</v>
      </c>
      <c r="E4" s="71" t="s">
        <v>304</v>
      </c>
      <c r="F4" s="71" t="s">
        <v>305</v>
      </c>
      <c r="G4" s="71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76" t="s">
        <v>299</v>
      </c>
      <c r="M4" s="57" t="s">
        <v>300</v>
      </c>
    </row>
    <row r="5" spans="1:13" ht="15" customHeight="1" x14ac:dyDescent="0.2">
      <c r="A5"/>
      <c r="B5" s="60">
        <v>1</v>
      </c>
      <c r="C5" s="13" t="s">
        <v>143</v>
      </c>
      <c r="D5" s="13">
        <v>118252</v>
      </c>
      <c r="E5" s="13">
        <v>4346</v>
      </c>
      <c r="F5" s="13">
        <v>29159</v>
      </c>
      <c r="G5" s="13">
        <v>109158</v>
      </c>
      <c r="H5" s="13">
        <f>G5-D5</f>
        <v>-9094</v>
      </c>
      <c r="I5" s="13">
        <f>G5-E5</f>
        <v>104812</v>
      </c>
      <c r="J5" s="13">
        <f>G5-F5</f>
        <v>79999</v>
      </c>
      <c r="K5" s="28">
        <f>G5/D5-1</f>
        <v>-7.6903561884788418E-2</v>
      </c>
      <c r="L5" s="28">
        <f>G5/E5-1</f>
        <v>24.116889093419235</v>
      </c>
      <c r="M5" s="78">
        <f>G5/F5-1</f>
        <v>2.7435440172845436</v>
      </c>
    </row>
    <row r="6" spans="1:13" ht="15" customHeight="1" x14ac:dyDescent="0.2">
      <c r="A6"/>
      <c r="B6" s="10">
        <v>2</v>
      </c>
      <c r="C6" s="13" t="s">
        <v>43</v>
      </c>
      <c r="D6" s="13">
        <v>86726</v>
      </c>
      <c r="E6" s="13">
        <v>18960</v>
      </c>
      <c r="F6" s="13">
        <v>35829</v>
      </c>
      <c r="G6" s="13">
        <v>81033</v>
      </c>
      <c r="H6" s="13">
        <f t="shared" ref="H6:H19" si="0">G6-D6</f>
        <v>-5693</v>
      </c>
      <c r="I6" s="13">
        <f t="shared" ref="I6:I19" si="1">G6-E6</f>
        <v>62073</v>
      </c>
      <c r="J6" s="13">
        <f t="shared" ref="J6:J19" si="2">G6-F6</f>
        <v>45204</v>
      </c>
      <c r="K6" s="28">
        <f t="shared" ref="K6:K19" si="3">G6/D6-1</f>
        <v>-6.564352097410231E-2</v>
      </c>
      <c r="L6" s="28">
        <f t="shared" ref="L6:L19" si="4">G6/E6-1</f>
        <v>3.2738924050632914</v>
      </c>
      <c r="M6" s="78">
        <f t="shared" ref="M6:M19" si="5">G6/F6-1</f>
        <v>1.2616595495269194</v>
      </c>
    </row>
    <row r="7" spans="1:13" ht="15" customHeight="1" x14ac:dyDescent="0.2">
      <c r="A7"/>
      <c r="B7" s="10">
        <v>3</v>
      </c>
      <c r="C7" s="13" t="s">
        <v>144</v>
      </c>
      <c r="D7" s="13">
        <v>120978</v>
      </c>
      <c r="E7" s="13">
        <v>9428</v>
      </c>
      <c r="F7" s="13">
        <v>19301</v>
      </c>
      <c r="G7" s="13">
        <v>72877</v>
      </c>
      <c r="H7" s="13">
        <f t="shared" si="0"/>
        <v>-48101</v>
      </c>
      <c r="I7" s="13">
        <f t="shared" si="1"/>
        <v>63449</v>
      </c>
      <c r="J7" s="13">
        <f t="shared" si="2"/>
        <v>53576</v>
      </c>
      <c r="K7" s="28">
        <f t="shared" si="3"/>
        <v>-0.39760121675015292</v>
      </c>
      <c r="L7" s="28">
        <f t="shared" si="4"/>
        <v>6.7298472634705133</v>
      </c>
      <c r="M7" s="78">
        <f t="shared" si="5"/>
        <v>2.775814724625667</v>
      </c>
    </row>
    <row r="8" spans="1:13" ht="12.75" x14ac:dyDescent="0.2">
      <c r="A8"/>
      <c r="B8" s="10">
        <v>4</v>
      </c>
      <c r="C8" s="13" t="s">
        <v>279</v>
      </c>
      <c r="D8" s="13">
        <v>41390</v>
      </c>
      <c r="E8" s="13">
        <v>4964</v>
      </c>
      <c r="F8" s="13">
        <v>16437</v>
      </c>
      <c r="G8" s="13">
        <v>28305</v>
      </c>
      <c r="H8" s="13">
        <f t="shared" si="0"/>
        <v>-13085</v>
      </c>
      <c r="I8" s="13">
        <f t="shared" si="1"/>
        <v>23341</v>
      </c>
      <c r="J8" s="13">
        <f t="shared" si="2"/>
        <v>11868</v>
      </c>
      <c r="K8" s="28">
        <f t="shared" si="3"/>
        <v>-0.31613916404928721</v>
      </c>
      <c r="L8" s="28">
        <f t="shared" si="4"/>
        <v>4.7020547945205475</v>
      </c>
      <c r="M8" s="78">
        <f t="shared" si="5"/>
        <v>0.72202956743931379</v>
      </c>
    </row>
    <row r="9" spans="1:13" ht="15" customHeight="1" x14ac:dyDescent="0.2">
      <c r="A9"/>
      <c r="B9" s="10">
        <v>5</v>
      </c>
      <c r="C9" s="13" t="s">
        <v>44</v>
      </c>
      <c r="D9" s="13">
        <v>27319</v>
      </c>
      <c r="E9" s="13">
        <v>151</v>
      </c>
      <c r="F9" s="13">
        <v>13944</v>
      </c>
      <c r="G9" s="13">
        <v>23761</v>
      </c>
      <c r="H9" s="13">
        <f t="shared" si="0"/>
        <v>-3558</v>
      </c>
      <c r="I9" s="13">
        <f t="shared" si="1"/>
        <v>23610</v>
      </c>
      <c r="J9" s="13">
        <f t="shared" si="2"/>
        <v>9817</v>
      </c>
      <c r="K9" s="28">
        <f t="shared" si="3"/>
        <v>-0.13023902778286178</v>
      </c>
      <c r="L9" s="28">
        <f t="shared" si="4"/>
        <v>156.35761589403972</v>
      </c>
      <c r="M9" s="78">
        <f t="shared" si="5"/>
        <v>0.70403040734366029</v>
      </c>
    </row>
    <row r="10" spans="1:13" ht="15" customHeight="1" x14ac:dyDescent="0.2">
      <c r="A10"/>
      <c r="B10" s="10">
        <v>6</v>
      </c>
      <c r="C10" s="13" t="s">
        <v>147</v>
      </c>
      <c r="D10" s="13">
        <v>19452</v>
      </c>
      <c r="E10" s="13">
        <v>1095</v>
      </c>
      <c r="F10" s="13">
        <v>14567</v>
      </c>
      <c r="G10" s="13">
        <v>15133</v>
      </c>
      <c r="H10" s="13">
        <f t="shared" si="0"/>
        <v>-4319</v>
      </c>
      <c r="I10" s="13">
        <f t="shared" si="1"/>
        <v>14038</v>
      </c>
      <c r="J10" s="13">
        <f t="shared" si="2"/>
        <v>566</v>
      </c>
      <c r="K10" s="28">
        <f t="shared" si="3"/>
        <v>-0.22203372403865929</v>
      </c>
      <c r="L10" s="28">
        <f t="shared" si="4"/>
        <v>12.820091324200913</v>
      </c>
      <c r="M10" s="78">
        <f t="shared" si="5"/>
        <v>3.8854946111072985E-2</v>
      </c>
    </row>
    <row r="11" spans="1:13" ht="12.75" x14ac:dyDescent="0.2">
      <c r="A11"/>
      <c r="B11" s="10">
        <v>7</v>
      </c>
      <c r="C11" s="13" t="s">
        <v>139</v>
      </c>
      <c r="D11" s="13">
        <v>119540</v>
      </c>
      <c r="E11" s="13">
        <v>3924</v>
      </c>
      <c r="F11" s="13">
        <v>8358</v>
      </c>
      <c r="G11" s="13">
        <v>13719</v>
      </c>
      <c r="H11" s="13">
        <f t="shared" si="0"/>
        <v>-105821</v>
      </c>
      <c r="I11" s="13">
        <f t="shared" si="1"/>
        <v>9795</v>
      </c>
      <c r="J11" s="13">
        <f t="shared" si="2"/>
        <v>5361</v>
      </c>
      <c r="K11" s="28">
        <f t="shared" si="3"/>
        <v>-0.8852350677597457</v>
      </c>
      <c r="L11" s="28">
        <f t="shared" si="4"/>
        <v>2.4961773700305812</v>
      </c>
      <c r="M11" s="78">
        <f t="shared" si="5"/>
        <v>0.64142139267767417</v>
      </c>
    </row>
    <row r="12" spans="1:13" ht="15" customHeight="1" x14ac:dyDescent="0.2">
      <c r="A12"/>
      <c r="B12" s="10">
        <v>8</v>
      </c>
      <c r="C12" s="13" t="s">
        <v>148</v>
      </c>
      <c r="D12" s="13">
        <v>11367</v>
      </c>
      <c r="E12" s="13">
        <v>655</v>
      </c>
      <c r="F12" s="13">
        <v>8843</v>
      </c>
      <c r="G12" s="13">
        <v>9461</v>
      </c>
      <c r="H12" s="13">
        <f t="shared" si="0"/>
        <v>-1906</v>
      </c>
      <c r="I12" s="13">
        <f t="shared" si="1"/>
        <v>8806</v>
      </c>
      <c r="J12" s="13">
        <f t="shared" si="2"/>
        <v>618</v>
      </c>
      <c r="K12" s="28">
        <f t="shared" si="3"/>
        <v>-0.16767836720330787</v>
      </c>
      <c r="L12" s="28">
        <f t="shared" si="4"/>
        <v>13.444274809160305</v>
      </c>
      <c r="M12" s="78">
        <f t="shared" si="5"/>
        <v>6.9885785366956998E-2</v>
      </c>
    </row>
    <row r="13" spans="1:13" ht="12.75" x14ac:dyDescent="0.2">
      <c r="A13"/>
      <c r="B13" s="10">
        <v>9</v>
      </c>
      <c r="C13" s="13" t="s">
        <v>140</v>
      </c>
      <c r="D13" s="13">
        <v>4088</v>
      </c>
      <c r="E13" s="13">
        <v>881</v>
      </c>
      <c r="F13" s="13">
        <v>4792</v>
      </c>
      <c r="G13" s="13">
        <v>9066</v>
      </c>
      <c r="H13" s="13">
        <f t="shared" si="0"/>
        <v>4978</v>
      </c>
      <c r="I13" s="13">
        <f t="shared" si="1"/>
        <v>8185</v>
      </c>
      <c r="J13" s="13">
        <f t="shared" si="2"/>
        <v>4274</v>
      </c>
      <c r="K13" s="28">
        <f t="shared" si="3"/>
        <v>1.2177103718199609</v>
      </c>
      <c r="L13" s="28">
        <f t="shared" si="4"/>
        <v>9.2905788876276958</v>
      </c>
      <c r="M13" s="78">
        <f t="shared" si="5"/>
        <v>0.89190317195325552</v>
      </c>
    </row>
    <row r="14" spans="1:13" ht="15" customHeight="1" x14ac:dyDescent="0.2">
      <c r="A14"/>
      <c r="B14" s="10">
        <v>10</v>
      </c>
      <c r="C14" s="13" t="s">
        <v>105</v>
      </c>
      <c r="D14" s="13">
        <v>12792</v>
      </c>
      <c r="E14" s="13">
        <v>1</v>
      </c>
      <c r="F14" s="13">
        <v>1812</v>
      </c>
      <c r="G14" s="13">
        <v>8012</v>
      </c>
      <c r="H14" s="13">
        <f t="shared" si="0"/>
        <v>-4780</v>
      </c>
      <c r="I14" s="13">
        <f t="shared" si="1"/>
        <v>8011</v>
      </c>
      <c r="J14" s="13">
        <f t="shared" si="2"/>
        <v>6200</v>
      </c>
      <c r="K14" s="28">
        <f t="shared" si="3"/>
        <v>-0.37367104440275167</v>
      </c>
      <c r="L14" s="28">
        <f t="shared" si="4"/>
        <v>8011</v>
      </c>
      <c r="M14" s="78">
        <f t="shared" si="5"/>
        <v>3.4216335540838854</v>
      </c>
    </row>
    <row r="15" spans="1:13" ht="12.75" x14ac:dyDescent="0.2">
      <c r="A15"/>
      <c r="B15" s="10">
        <v>11</v>
      </c>
      <c r="C15" s="13" t="s">
        <v>37</v>
      </c>
      <c r="D15" s="13">
        <v>11187</v>
      </c>
      <c r="E15" s="13">
        <v>493</v>
      </c>
      <c r="F15" s="13">
        <v>3005</v>
      </c>
      <c r="G15" s="13">
        <v>5679</v>
      </c>
      <c r="H15" s="13">
        <f t="shared" si="0"/>
        <v>-5508</v>
      </c>
      <c r="I15" s="13">
        <f t="shared" si="1"/>
        <v>5186</v>
      </c>
      <c r="J15" s="13">
        <f t="shared" si="2"/>
        <v>2674</v>
      </c>
      <c r="K15" s="28">
        <f t="shared" si="3"/>
        <v>-0.49235720032180208</v>
      </c>
      <c r="L15" s="28">
        <f t="shared" si="4"/>
        <v>10.519269776876268</v>
      </c>
      <c r="M15" s="78">
        <f t="shared" si="5"/>
        <v>0.88985024958402659</v>
      </c>
    </row>
    <row r="16" spans="1:13" ht="12.75" x14ac:dyDescent="0.2">
      <c r="A16"/>
      <c r="B16" s="10">
        <v>12</v>
      </c>
      <c r="C16" s="13" t="s">
        <v>7</v>
      </c>
      <c r="D16" s="13">
        <v>10994</v>
      </c>
      <c r="E16" s="13">
        <v>57</v>
      </c>
      <c r="F16" s="13">
        <v>5398</v>
      </c>
      <c r="G16" s="13">
        <v>5269</v>
      </c>
      <c r="H16" s="13">
        <f t="shared" si="0"/>
        <v>-5725</v>
      </c>
      <c r="I16" s="13">
        <f t="shared" si="1"/>
        <v>5212</v>
      </c>
      <c r="J16" s="13">
        <f t="shared" si="2"/>
        <v>-129</v>
      </c>
      <c r="K16" s="28">
        <f t="shared" si="3"/>
        <v>-0.52073858468255407</v>
      </c>
      <c r="L16" s="28">
        <f t="shared" si="4"/>
        <v>91.438596491228068</v>
      </c>
      <c r="M16" s="78">
        <f t="shared" si="5"/>
        <v>-2.3897739903668058E-2</v>
      </c>
    </row>
    <row r="17" spans="1:13" ht="15" customHeight="1" x14ac:dyDescent="0.2">
      <c r="A17"/>
      <c r="B17" s="10">
        <v>13</v>
      </c>
      <c r="C17" s="13" t="s">
        <v>99</v>
      </c>
      <c r="D17" s="13">
        <v>3004</v>
      </c>
      <c r="E17" s="13">
        <v>2</v>
      </c>
      <c r="F17" s="13">
        <v>8748</v>
      </c>
      <c r="G17" s="13">
        <v>5004</v>
      </c>
      <c r="H17" s="13">
        <f t="shared" si="0"/>
        <v>2000</v>
      </c>
      <c r="I17" s="13">
        <f t="shared" si="1"/>
        <v>5002</v>
      </c>
      <c r="J17" s="13">
        <f t="shared" si="2"/>
        <v>-3744</v>
      </c>
      <c r="K17" s="28">
        <f t="shared" si="3"/>
        <v>0.66577896138482018</v>
      </c>
      <c r="L17" s="28">
        <f t="shared" si="4"/>
        <v>2501</v>
      </c>
      <c r="M17" s="78">
        <f t="shared" si="5"/>
        <v>-0.42798353909465026</v>
      </c>
    </row>
    <row r="18" spans="1:13" ht="15" customHeight="1" x14ac:dyDescent="0.2">
      <c r="A18"/>
      <c r="B18" s="10">
        <v>14</v>
      </c>
      <c r="C18" s="13" t="s">
        <v>83</v>
      </c>
      <c r="D18" s="13">
        <v>3110</v>
      </c>
      <c r="E18" s="13">
        <v>0</v>
      </c>
      <c r="F18" s="13">
        <v>73</v>
      </c>
      <c r="G18" s="13">
        <v>4474</v>
      </c>
      <c r="H18" s="13">
        <f t="shared" si="0"/>
        <v>1364</v>
      </c>
      <c r="I18" s="13">
        <f t="shared" si="1"/>
        <v>4474</v>
      </c>
      <c r="J18" s="13">
        <f t="shared" si="2"/>
        <v>4401</v>
      </c>
      <c r="K18" s="28">
        <f t="shared" si="3"/>
        <v>0.4385852090032154</v>
      </c>
      <c r="L18" s="28"/>
      <c r="M18" s="78">
        <f t="shared" si="5"/>
        <v>60.287671232876711</v>
      </c>
    </row>
    <row r="19" spans="1:13" ht="15" customHeight="1" thickBot="1" x14ac:dyDescent="0.25">
      <c r="A19"/>
      <c r="B19" s="11">
        <v>15</v>
      </c>
      <c r="C19" s="15" t="s">
        <v>104</v>
      </c>
      <c r="D19" s="15">
        <v>3793</v>
      </c>
      <c r="E19" s="15">
        <v>23</v>
      </c>
      <c r="F19" s="15">
        <v>2367</v>
      </c>
      <c r="G19" s="15">
        <v>4219</v>
      </c>
      <c r="H19" s="15">
        <f t="shared" si="0"/>
        <v>426</v>
      </c>
      <c r="I19" s="15">
        <f t="shared" si="1"/>
        <v>4196</v>
      </c>
      <c r="J19" s="15">
        <f t="shared" si="2"/>
        <v>1852</v>
      </c>
      <c r="K19" s="79">
        <f t="shared" si="3"/>
        <v>0.11231215396783556</v>
      </c>
      <c r="L19" s="79">
        <f t="shared" si="4"/>
        <v>182.43478260869566</v>
      </c>
      <c r="M19" s="80">
        <f t="shared" si="5"/>
        <v>0.78242501056189262</v>
      </c>
    </row>
    <row r="20" spans="1:13" ht="15" customHeight="1" x14ac:dyDescent="0.2">
      <c r="A20"/>
      <c r="B20" s="23"/>
      <c r="G20" s="24"/>
      <c r="H20" s="24"/>
      <c r="I20" s="24"/>
      <c r="J20" s="25"/>
    </row>
    <row r="22" spans="1:13" ht="19.5" customHeight="1" x14ac:dyDescent="0.2">
      <c r="B22" s="155" t="s">
        <v>149</v>
      </c>
      <c r="C22" s="155"/>
      <c r="D22" s="155"/>
      <c r="E22" s="155"/>
      <c r="F22" s="155"/>
      <c r="G22" s="73"/>
      <c r="H22" s="73"/>
      <c r="I22" s="73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56" t="s">
        <v>275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3.5" thickBot="1" x14ac:dyDescent="0.25"/>
    <row r="4" spans="2:12" ht="42" customHeight="1" x14ac:dyDescent="0.2">
      <c r="B4" s="33" t="s">
        <v>254</v>
      </c>
      <c r="C4" s="45" t="s">
        <v>303</v>
      </c>
      <c r="D4" s="71" t="s">
        <v>304</v>
      </c>
      <c r="E4" s="71" t="s">
        <v>305</v>
      </c>
      <c r="F4" s="71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</row>
    <row r="5" spans="2:12" ht="24.75" customHeight="1" x14ac:dyDescent="0.2">
      <c r="B5" s="38" t="s">
        <v>264</v>
      </c>
      <c r="C5" s="39">
        <v>782670</v>
      </c>
      <c r="D5" s="39">
        <v>52019</v>
      </c>
      <c r="E5" s="39">
        <v>220705</v>
      </c>
      <c r="F5" s="39">
        <v>498477</v>
      </c>
      <c r="G5" s="81">
        <f>F5-C5</f>
        <v>-284193</v>
      </c>
      <c r="H5" s="81">
        <f>F5-D5</f>
        <v>446458</v>
      </c>
      <c r="I5" s="81">
        <f>F5-E5</f>
        <v>277772</v>
      </c>
      <c r="J5" s="40">
        <f>F5/C5-1</f>
        <v>-0.36310705661389853</v>
      </c>
      <c r="K5" s="40">
        <f>F5/D5-1</f>
        <v>8.5825948211230507</v>
      </c>
      <c r="L5" s="82">
        <f>F5/E5-1</f>
        <v>1.2585668652726492</v>
      </c>
    </row>
    <row r="6" spans="2:12" ht="24" customHeight="1" x14ac:dyDescent="0.2">
      <c r="B6" s="38" t="s">
        <v>263</v>
      </c>
      <c r="C6" s="39">
        <v>665055</v>
      </c>
      <c r="D6" s="39">
        <v>49712</v>
      </c>
      <c r="E6" s="39">
        <v>205680</v>
      </c>
      <c r="F6" s="39">
        <v>442603</v>
      </c>
      <c r="G6" s="81">
        <f t="shared" ref="G6:G9" si="0">F6-C6</f>
        <v>-222452</v>
      </c>
      <c r="H6" s="81">
        <f t="shared" ref="H6:H9" si="1">F6-D6</f>
        <v>392891</v>
      </c>
      <c r="I6" s="81">
        <f t="shared" ref="I6:I9" si="2">F6-E6</f>
        <v>236923</v>
      </c>
      <c r="J6" s="40">
        <f t="shared" ref="J6:J9" si="3">F6/C6-1</f>
        <v>-0.33448662140725205</v>
      </c>
      <c r="K6" s="40">
        <f t="shared" ref="K6:K9" si="4">F6/D6-1</f>
        <v>7.9033432571612483</v>
      </c>
      <c r="L6" s="82">
        <f t="shared" ref="L6:L9" si="5">F6/E6-1</f>
        <v>1.1519010112796577</v>
      </c>
    </row>
    <row r="7" spans="2:12" ht="15" customHeight="1" x14ac:dyDescent="0.2">
      <c r="B7" s="27" t="s">
        <v>255</v>
      </c>
      <c r="C7" s="12">
        <v>438805</v>
      </c>
      <c r="D7" s="12">
        <v>43743</v>
      </c>
      <c r="E7" s="12">
        <v>188751</v>
      </c>
      <c r="F7" s="12">
        <v>344595</v>
      </c>
      <c r="G7" s="13">
        <f t="shared" si="0"/>
        <v>-94210</v>
      </c>
      <c r="H7" s="13">
        <f t="shared" si="1"/>
        <v>300852</v>
      </c>
      <c r="I7" s="13">
        <f t="shared" si="2"/>
        <v>155844</v>
      </c>
      <c r="J7" s="28">
        <f t="shared" si="3"/>
        <v>-0.21469673317304949</v>
      </c>
      <c r="K7" s="28">
        <f t="shared" si="4"/>
        <v>6.8777175776695696</v>
      </c>
      <c r="L7" s="78">
        <f t="shared" si="5"/>
        <v>0.8256592018055533</v>
      </c>
    </row>
    <row r="8" spans="2:12" ht="16.5" customHeight="1" x14ac:dyDescent="0.2">
      <c r="B8" s="27" t="s">
        <v>256</v>
      </c>
      <c r="C8" s="12">
        <v>226250</v>
      </c>
      <c r="D8" s="12">
        <v>5969</v>
      </c>
      <c r="E8" s="12">
        <v>16929</v>
      </c>
      <c r="F8" s="12">
        <v>98008</v>
      </c>
      <c r="G8" s="13">
        <f t="shared" si="0"/>
        <v>-128242</v>
      </c>
      <c r="H8" s="13">
        <f t="shared" si="1"/>
        <v>92039</v>
      </c>
      <c r="I8" s="13">
        <f t="shared" si="2"/>
        <v>81079</v>
      </c>
      <c r="J8" s="28">
        <f t="shared" si="3"/>
        <v>-0.56681546961325968</v>
      </c>
      <c r="K8" s="28">
        <f t="shared" si="4"/>
        <v>15.419500753895125</v>
      </c>
      <c r="L8" s="78">
        <f t="shared" si="5"/>
        <v>4.7893555437415083</v>
      </c>
    </row>
    <row r="9" spans="2:12" ht="13.5" thickBot="1" x14ac:dyDescent="0.25">
      <c r="B9" s="41" t="s">
        <v>257</v>
      </c>
      <c r="C9" s="42">
        <v>117615</v>
      </c>
      <c r="D9" s="42">
        <v>2307</v>
      </c>
      <c r="E9" s="42">
        <v>15025</v>
      </c>
      <c r="F9" s="42">
        <v>55874</v>
      </c>
      <c r="G9" s="83">
        <f t="shared" si="0"/>
        <v>-61741</v>
      </c>
      <c r="H9" s="83">
        <f t="shared" si="1"/>
        <v>53567</v>
      </c>
      <c r="I9" s="83">
        <f t="shared" si="2"/>
        <v>40849</v>
      </c>
      <c r="J9" s="43">
        <f t="shared" si="3"/>
        <v>-0.52494154657144065</v>
      </c>
      <c r="K9" s="43">
        <f t="shared" si="4"/>
        <v>23.219332466406588</v>
      </c>
      <c r="L9" s="84">
        <f t="shared" si="5"/>
        <v>2.7187354409317805</v>
      </c>
    </row>
    <row r="10" spans="2:12" x14ac:dyDescent="0.2">
      <c r="I10" s="44"/>
      <c r="J10" s="44"/>
    </row>
    <row r="11" spans="2:12" x14ac:dyDescent="0.2">
      <c r="I11" s="44"/>
      <c r="J11" s="44"/>
    </row>
    <row r="13" spans="2:12" ht="18.75" customHeight="1" x14ac:dyDescent="0.2">
      <c r="B13" s="29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59" t="s">
        <v>263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33" t="s">
        <v>151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  <c r="M4" s="32" t="s">
        <v>243</v>
      </c>
    </row>
    <row r="5" spans="1:13" ht="15" customHeight="1" x14ac:dyDescent="0.2">
      <c r="A5" s="1"/>
      <c r="B5" s="34" t="s">
        <v>1</v>
      </c>
      <c r="C5" s="35">
        <f>'2022 October'!D4</f>
        <v>665055</v>
      </c>
      <c r="D5" s="35">
        <f>'2022 October'!E4</f>
        <v>49712</v>
      </c>
      <c r="E5" s="35">
        <f>'2022 October'!F4</f>
        <v>205680</v>
      </c>
      <c r="F5" s="35">
        <f>'2022 October'!G4</f>
        <v>442603</v>
      </c>
      <c r="G5" s="87">
        <f>F5-C5</f>
        <v>-222452</v>
      </c>
      <c r="H5" s="87">
        <f>F5-D5</f>
        <v>392891</v>
      </c>
      <c r="I5" s="86">
        <f>F5-E5</f>
        <v>236923</v>
      </c>
      <c r="J5" s="92">
        <f>F5/C5-1</f>
        <v>-0.33448662140725205</v>
      </c>
      <c r="K5" s="85">
        <f>F5/D5-1</f>
        <v>7.9033432571612483</v>
      </c>
      <c r="L5" s="85">
        <f>F5/E5-1</f>
        <v>1.1519010112796577</v>
      </c>
      <c r="M5" s="36">
        <f>F5/F5</f>
        <v>1</v>
      </c>
    </row>
    <row r="6" spans="1:13" ht="12.75" x14ac:dyDescent="0.2">
      <c r="A6" s="1"/>
      <c r="B6" s="4" t="s">
        <v>218</v>
      </c>
      <c r="C6" s="48">
        <f>'2022 October'!D6</f>
        <v>571960</v>
      </c>
      <c r="D6" s="48">
        <f>'2022 October'!E6</f>
        <v>44208</v>
      </c>
      <c r="E6" s="48">
        <f>'2022 October'!F6</f>
        <v>161583</v>
      </c>
      <c r="F6" s="48">
        <f>'2022 October'!G6</f>
        <v>373184</v>
      </c>
      <c r="G6" s="13">
        <f t="shared" ref="G6" si="0">F6-C6</f>
        <v>-198776</v>
      </c>
      <c r="H6" s="13">
        <f t="shared" ref="H6" si="1">F6-D6</f>
        <v>328976</v>
      </c>
      <c r="I6" s="13">
        <f t="shared" ref="I6" si="2">F6-E6</f>
        <v>211601</v>
      </c>
      <c r="J6" s="28">
        <f t="shared" ref="J6" si="3">F6/C6-1</f>
        <v>-0.34753479264284215</v>
      </c>
      <c r="K6" s="28">
        <f t="shared" ref="K6" si="4">F6/D6-1</f>
        <v>7.4415490408975753</v>
      </c>
      <c r="L6" s="28">
        <f t="shared" ref="L6" si="5">F6/E6-1</f>
        <v>1.3095498907682122</v>
      </c>
      <c r="M6" s="78">
        <f>F6/F$5</f>
        <v>0.84315741194704963</v>
      </c>
    </row>
    <row r="7" spans="1:13" ht="15" customHeight="1" x14ac:dyDescent="0.2">
      <c r="A7" s="1"/>
      <c r="B7" s="4" t="s">
        <v>152</v>
      </c>
      <c r="C7" s="48">
        <f>'2022 October'!D66</f>
        <v>6866</v>
      </c>
      <c r="D7" s="48">
        <f>'2022 October'!E66</f>
        <v>391</v>
      </c>
      <c r="E7" s="48">
        <f>'2022 October'!F66</f>
        <v>3324</v>
      </c>
      <c r="F7" s="48">
        <f>'2022 October'!G66</f>
        <v>5339</v>
      </c>
      <c r="G7" s="13">
        <f t="shared" ref="G7:G10" si="6">F7-C7</f>
        <v>-1527</v>
      </c>
      <c r="H7" s="13">
        <f t="shared" ref="H7:H10" si="7">F7-D7</f>
        <v>4948</v>
      </c>
      <c r="I7" s="13">
        <f t="shared" ref="I7:I10" si="8">F7-E7</f>
        <v>2015</v>
      </c>
      <c r="J7" s="28">
        <f>F7/C7-1</f>
        <v>-0.22240023303233325</v>
      </c>
      <c r="K7" s="28">
        <f t="shared" ref="K7:K10" si="9">F7/D7-1</f>
        <v>12.654731457800512</v>
      </c>
      <c r="L7" s="28">
        <f t="shared" ref="L7:L10" si="10">F7/E7-1</f>
        <v>0.60619735258724439</v>
      </c>
      <c r="M7" s="78">
        <f t="shared" ref="M7:M10" si="11">F7/F$5</f>
        <v>1.2062728901521227E-2</v>
      </c>
    </row>
    <row r="8" spans="1:13" ht="12.75" x14ac:dyDescent="0.2">
      <c r="A8" s="1"/>
      <c r="B8" s="4" t="s">
        <v>72</v>
      </c>
      <c r="C8" s="48">
        <f>'2022 October'!D114</f>
        <v>35436</v>
      </c>
      <c r="D8" s="48">
        <f>'2022 October'!E114</f>
        <v>102</v>
      </c>
      <c r="E8" s="48">
        <f>'2022 October'!F114</f>
        <v>7898</v>
      </c>
      <c r="F8" s="48">
        <f>'2022 October'!G114</f>
        <v>23022</v>
      </c>
      <c r="G8" s="13">
        <f t="shared" si="6"/>
        <v>-12414</v>
      </c>
      <c r="H8" s="13">
        <f t="shared" si="7"/>
        <v>22920</v>
      </c>
      <c r="I8" s="13">
        <f t="shared" si="8"/>
        <v>15124</v>
      </c>
      <c r="J8" s="28">
        <f t="shared" ref="J8:J10" si="12">F8/C8-1</f>
        <v>-0.35032170673890961</v>
      </c>
      <c r="K8" s="28">
        <f t="shared" si="9"/>
        <v>224.70588235294119</v>
      </c>
      <c r="L8" s="28">
        <f t="shared" si="10"/>
        <v>1.9149151683970627</v>
      </c>
      <c r="M8" s="78">
        <f t="shared" si="11"/>
        <v>5.2015011195134242E-2</v>
      </c>
    </row>
    <row r="9" spans="1:13" ht="15" customHeight="1" x14ac:dyDescent="0.2">
      <c r="A9" s="1"/>
      <c r="B9" s="4" t="s">
        <v>109</v>
      </c>
      <c r="C9" s="48">
        <f>'2022 October'!D175</f>
        <v>786</v>
      </c>
      <c r="D9" s="48">
        <f>'2022 October'!E175</f>
        <v>4</v>
      </c>
      <c r="E9" s="48">
        <f>'2022 October'!F175</f>
        <v>765</v>
      </c>
      <c r="F9" s="48">
        <f>'2022 October'!G175</f>
        <v>997</v>
      </c>
      <c r="G9" s="13">
        <f t="shared" si="6"/>
        <v>211</v>
      </c>
      <c r="H9" s="13">
        <f t="shared" si="7"/>
        <v>993</v>
      </c>
      <c r="I9" s="13">
        <f t="shared" si="8"/>
        <v>232</v>
      </c>
      <c r="J9" s="28">
        <f t="shared" si="12"/>
        <v>0.26844783715012732</v>
      </c>
      <c r="K9" s="28">
        <f t="shared" si="9"/>
        <v>248.25</v>
      </c>
      <c r="L9" s="28">
        <f t="shared" si="10"/>
        <v>0.30326797385620918</v>
      </c>
      <c r="M9" s="78">
        <f t="shared" si="11"/>
        <v>2.2525830145751382E-3</v>
      </c>
    </row>
    <row r="10" spans="1:13" ht="15" customHeight="1" thickBot="1" x14ac:dyDescent="0.25">
      <c r="A10" s="1"/>
      <c r="B10" s="5" t="s">
        <v>87</v>
      </c>
      <c r="C10" s="49">
        <f>'2022 October'!D160</f>
        <v>7987</v>
      </c>
      <c r="D10" s="49">
        <f>'2022 October'!E160</f>
        <v>13</v>
      </c>
      <c r="E10" s="49">
        <f>'2022 October'!F160</f>
        <v>15340</v>
      </c>
      <c r="F10" s="49">
        <f>'2022 October'!G160</f>
        <v>11274</v>
      </c>
      <c r="G10" s="15">
        <f t="shared" si="6"/>
        <v>3287</v>
      </c>
      <c r="H10" s="15">
        <f t="shared" si="7"/>
        <v>11261</v>
      </c>
      <c r="I10" s="15">
        <f t="shared" si="8"/>
        <v>-4066</v>
      </c>
      <c r="J10" s="79">
        <f t="shared" si="12"/>
        <v>0.41154375860773751</v>
      </c>
      <c r="K10" s="79">
        <f t="shared" si="9"/>
        <v>866.23076923076928</v>
      </c>
      <c r="L10" s="79">
        <f t="shared" si="10"/>
        <v>-0.26505867014341589</v>
      </c>
      <c r="M10" s="80">
        <f t="shared" si="11"/>
        <v>2.5472037017372228E-2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62" t="s">
        <v>149</v>
      </c>
      <c r="C13" s="162"/>
      <c r="D13" s="162"/>
      <c r="E13" s="162"/>
      <c r="F13" s="74"/>
      <c r="G13" s="74"/>
      <c r="H13" s="74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59" t="s">
        <v>291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2:13" ht="13.5" thickBot="1" x14ac:dyDescent="0.25"/>
    <row r="4" spans="2:13" ht="36" customHeight="1" x14ac:dyDescent="0.2">
      <c r="B4" s="70"/>
      <c r="C4" s="37" t="s">
        <v>292</v>
      </c>
      <c r="D4" s="62" t="s">
        <v>303</v>
      </c>
      <c r="E4" s="37" t="s">
        <v>304</v>
      </c>
      <c r="F4" s="37" t="s">
        <v>305</v>
      </c>
      <c r="G4" s="37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76" t="s">
        <v>299</v>
      </c>
      <c r="M4" s="57" t="s">
        <v>300</v>
      </c>
    </row>
    <row r="5" spans="2:13" ht="15" x14ac:dyDescent="0.2">
      <c r="B5" s="65"/>
      <c r="C5" s="66" t="s">
        <v>1</v>
      </c>
      <c r="D5" s="66">
        <f>SUM(D6:D33)</f>
        <v>55949</v>
      </c>
      <c r="E5" s="66">
        <f>SUM(E6:E33)</f>
        <v>2153</v>
      </c>
      <c r="F5" s="66">
        <f>SUM(F6:F33)</f>
        <v>20433</v>
      </c>
      <c r="G5" s="66">
        <f>SUM(G6:G33)</f>
        <v>30959</v>
      </c>
      <c r="H5" s="66">
        <f t="shared" ref="H5" si="0">G5-D5</f>
        <v>-24990</v>
      </c>
      <c r="I5" s="66">
        <f t="shared" ref="I5" si="1">G5-E5</f>
        <v>28806</v>
      </c>
      <c r="J5" s="66">
        <f t="shared" ref="J5" si="2">G5-F5</f>
        <v>10526</v>
      </c>
      <c r="K5" s="91">
        <f t="shared" ref="K5" si="3">G5/D5-1</f>
        <v>-0.44665677670735848</v>
      </c>
      <c r="L5" s="91">
        <f t="shared" ref="L5" si="4">G5/E5-1</f>
        <v>13.379470506270321</v>
      </c>
      <c r="M5" s="107">
        <f t="shared" ref="M5" si="5">G5/F5-1</f>
        <v>0.51514706602065297</v>
      </c>
    </row>
    <row r="6" spans="2:13" x14ac:dyDescent="0.2">
      <c r="B6" s="60">
        <v>1</v>
      </c>
      <c r="C6" s="67" t="s">
        <v>35</v>
      </c>
      <c r="D6" s="68">
        <v>1171</v>
      </c>
      <c r="E6" s="68">
        <v>48</v>
      </c>
      <c r="F6" s="68">
        <v>222</v>
      </c>
      <c r="G6" s="88">
        <v>508</v>
      </c>
      <c r="H6" s="13">
        <f t="shared" ref="H6" si="6">G6-D6</f>
        <v>-663</v>
      </c>
      <c r="I6" s="13">
        <f t="shared" ref="I6" si="7">G6-E6</f>
        <v>460</v>
      </c>
      <c r="J6" s="13">
        <f t="shared" ref="J6" si="8">G6-F6</f>
        <v>286</v>
      </c>
      <c r="K6" s="28">
        <f t="shared" ref="K6" si="9">G6/D6-1</f>
        <v>-0.56618274978650729</v>
      </c>
      <c r="L6" s="28">
        <f t="shared" ref="L6" si="10">G6/E6-1</f>
        <v>9.5833333333333339</v>
      </c>
      <c r="M6" s="78">
        <f t="shared" ref="M6" si="11">G6/F6-1</f>
        <v>1.2882882882882885</v>
      </c>
    </row>
    <row r="7" spans="2:13" x14ac:dyDescent="0.2">
      <c r="B7" s="10">
        <v>2</v>
      </c>
      <c r="C7" s="106" t="s">
        <v>36</v>
      </c>
      <c r="D7" s="13">
        <v>964</v>
      </c>
      <c r="E7" s="13">
        <v>24</v>
      </c>
      <c r="F7" s="13">
        <v>347</v>
      </c>
      <c r="G7" s="89">
        <v>597</v>
      </c>
      <c r="H7" s="13">
        <f t="shared" ref="H7:H33" si="12">G7-D7</f>
        <v>-367</v>
      </c>
      <c r="I7" s="13">
        <f t="shared" ref="I7:I33" si="13">G7-E7</f>
        <v>573</v>
      </c>
      <c r="J7" s="13">
        <f t="shared" ref="J7:J33" si="14">G7-F7</f>
        <v>250</v>
      </c>
      <c r="K7" s="28">
        <f t="shared" ref="K7:K33" si="15">G7/D7-1</f>
        <v>-0.38070539419087135</v>
      </c>
      <c r="L7" s="28">
        <f t="shared" ref="L7:L33" si="16">G7/E7-1</f>
        <v>23.875</v>
      </c>
      <c r="M7" s="78">
        <f t="shared" ref="M7:M33" si="17">G7/F7-1</f>
        <v>0.72046109510086453</v>
      </c>
    </row>
    <row r="8" spans="2:13" x14ac:dyDescent="0.2">
      <c r="B8" s="10">
        <v>3</v>
      </c>
      <c r="C8" s="106" t="s">
        <v>2</v>
      </c>
      <c r="D8" s="13">
        <v>1059</v>
      </c>
      <c r="E8" s="13">
        <v>251</v>
      </c>
      <c r="F8" s="13">
        <v>377</v>
      </c>
      <c r="G8" s="89">
        <v>761</v>
      </c>
      <c r="H8" s="13">
        <f t="shared" si="12"/>
        <v>-298</v>
      </c>
      <c r="I8" s="13">
        <f t="shared" si="13"/>
        <v>510</v>
      </c>
      <c r="J8" s="13">
        <f t="shared" si="14"/>
        <v>384</v>
      </c>
      <c r="K8" s="28">
        <f t="shared" si="15"/>
        <v>-0.28139754485363555</v>
      </c>
      <c r="L8" s="28">
        <f t="shared" si="16"/>
        <v>2.0318725099601593</v>
      </c>
      <c r="M8" s="78">
        <f t="shared" si="17"/>
        <v>1.0185676392572942</v>
      </c>
    </row>
    <row r="9" spans="2:13" x14ac:dyDescent="0.2">
      <c r="B9" s="10">
        <v>4</v>
      </c>
      <c r="C9" s="106" t="s">
        <v>198</v>
      </c>
      <c r="D9" s="13">
        <v>3964</v>
      </c>
      <c r="E9" s="13">
        <v>71</v>
      </c>
      <c r="F9" s="13">
        <v>832</v>
      </c>
      <c r="G9" s="89">
        <v>2329</v>
      </c>
      <c r="H9" s="13">
        <f t="shared" si="12"/>
        <v>-1635</v>
      </c>
      <c r="I9" s="13">
        <f t="shared" si="13"/>
        <v>2258</v>
      </c>
      <c r="J9" s="13">
        <f t="shared" si="14"/>
        <v>1497</v>
      </c>
      <c r="K9" s="28">
        <f t="shared" si="15"/>
        <v>-0.41246215943491427</v>
      </c>
      <c r="L9" s="28">
        <f t="shared" si="16"/>
        <v>31.802816901408448</v>
      </c>
      <c r="M9" s="78">
        <f t="shared" si="17"/>
        <v>1.7992788461538463</v>
      </c>
    </row>
    <row r="10" spans="2:13" x14ac:dyDescent="0.2">
      <c r="B10" s="10">
        <v>5</v>
      </c>
      <c r="C10" s="106" t="s">
        <v>37</v>
      </c>
      <c r="D10" s="13">
        <v>11187</v>
      </c>
      <c r="E10" s="13">
        <v>493</v>
      </c>
      <c r="F10" s="13">
        <v>3005</v>
      </c>
      <c r="G10" s="89">
        <v>5679</v>
      </c>
      <c r="H10" s="13">
        <f t="shared" si="12"/>
        <v>-5508</v>
      </c>
      <c r="I10" s="13">
        <f t="shared" si="13"/>
        <v>5186</v>
      </c>
      <c r="J10" s="13">
        <f t="shared" si="14"/>
        <v>2674</v>
      </c>
      <c r="K10" s="28">
        <f t="shared" si="15"/>
        <v>-0.49235720032180208</v>
      </c>
      <c r="L10" s="28">
        <f t="shared" si="16"/>
        <v>10.519269776876268</v>
      </c>
      <c r="M10" s="78">
        <f t="shared" si="17"/>
        <v>0.88985024958402659</v>
      </c>
    </row>
    <row r="11" spans="2:13" x14ac:dyDescent="0.2">
      <c r="B11" s="10">
        <v>6</v>
      </c>
      <c r="C11" s="106" t="s">
        <v>13</v>
      </c>
      <c r="D11" s="13">
        <v>998</v>
      </c>
      <c r="E11" s="13">
        <v>13</v>
      </c>
      <c r="F11" s="13">
        <v>228</v>
      </c>
      <c r="G11" s="89">
        <v>412</v>
      </c>
      <c r="H11" s="13">
        <f t="shared" si="12"/>
        <v>-586</v>
      </c>
      <c r="I11" s="13">
        <f t="shared" si="13"/>
        <v>399</v>
      </c>
      <c r="J11" s="13">
        <f t="shared" si="14"/>
        <v>184</v>
      </c>
      <c r="K11" s="28">
        <f t="shared" si="15"/>
        <v>-0.58717434869739482</v>
      </c>
      <c r="L11" s="28">
        <f t="shared" si="16"/>
        <v>30.692307692307693</v>
      </c>
      <c r="M11" s="78">
        <f t="shared" si="17"/>
        <v>0.80701754385964919</v>
      </c>
    </row>
    <row r="12" spans="2:13" x14ac:dyDescent="0.2">
      <c r="B12" s="10">
        <v>7</v>
      </c>
      <c r="C12" s="106" t="s">
        <v>22</v>
      </c>
      <c r="D12" s="13">
        <v>1320</v>
      </c>
      <c r="E12" s="13">
        <v>38</v>
      </c>
      <c r="F12" s="13">
        <v>635</v>
      </c>
      <c r="G12" s="89">
        <v>876</v>
      </c>
      <c r="H12" s="13">
        <f t="shared" si="12"/>
        <v>-444</v>
      </c>
      <c r="I12" s="13">
        <f t="shared" si="13"/>
        <v>838</v>
      </c>
      <c r="J12" s="13">
        <f t="shared" si="14"/>
        <v>241</v>
      </c>
      <c r="K12" s="28">
        <f t="shared" si="15"/>
        <v>-0.33636363636363631</v>
      </c>
      <c r="L12" s="28">
        <f t="shared" si="16"/>
        <v>22.05263157894737</v>
      </c>
      <c r="M12" s="78">
        <f t="shared" si="17"/>
        <v>0.37952755905511815</v>
      </c>
    </row>
    <row r="13" spans="2:13" x14ac:dyDescent="0.2">
      <c r="B13" s="10">
        <v>8</v>
      </c>
      <c r="C13" s="106" t="s">
        <v>4</v>
      </c>
      <c r="D13" s="13">
        <v>2117</v>
      </c>
      <c r="E13" s="13">
        <v>126</v>
      </c>
      <c r="F13" s="13">
        <v>627</v>
      </c>
      <c r="G13" s="89">
        <v>1124</v>
      </c>
      <c r="H13" s="13">
        <f t="shared" si="12"/>
        <v>-993</v>
      </c>
      <c r="I13" s="13">
        <f t="shared" si="13"/>
        <v>998</v>
      </c>
      <c r="J13" s="13">
        <f t="shared" si="14"/>
        <v>497</v>
      </c>
      <c r="K13" s="28">
        <f t="shared" si="15"/>
        <v>-0.46905999055266889</v>
      </c>
      <c r="L13" s="28">
        <f t="shared" si="16"/>
        <v>7.9206349206349209</v>
      </c>
      <c r="M13" s="78">
        <f t="shared" si="17"/>
        <v>0.79266347687400329</v>
      </c>
    </row>
    <row r="14" spans="2:13" x14ac:dyDescent="0.2">
      <c r="B14" s="60">
        <v>9</v>
      </c>
      <c r="C14" s="106" t="s">
        <v>14</v>
      </c>
      <c r="D14" s="13">
        <v>1561</v>
      </c>
      <c r="E14" s="13">
        <v>10</v>
      </c>
      <c r="F14" s="13">
        <v>255</v>
      </c>
      <c r="G14" s="89">
        <v>342</v>
      </c>
      <c r="H14" s="13">
        <f t="shared" si="12"/>
        <v>-1219</v>
      </c>
      <c r="I14" s="13">
        <f t="shared" si="13"/>
        <v>332</v>
      </c>
      <c r="J14" s="13">
        <f t="shared" si="14"/>
        <v>87</v>
      </c>
      <c r="K14" s="28">
        <f t="shared" si="15"/>
        <v>-0.78090967328635497</v>
      </c>
      <c r="L14" s="28">
        <f t="shared" si="16"/>
        <v>33.200000000000003</v>
      </c>
      <c r="M14" s="78">
        <f t="shared" si="17"/>
        <v>0.34117647058823519</v>
      </c>
    </row>
    <row r="15" spans="2:13" x14ac:dyDescent="0.2">
      <c r="B15" s="10">
        <v>10</v>
      </c>
      <c r="C15" s="106" t="s">
        <v>24</v>
      </c>
      <c r="D15" s="13">
        <v>1593</v>
      </c>
      <c r="E15" s="13">
        <v>44</v>
      </c>
      <c r="F15" s="13">
        <v>476</v>
      </c>
      <c r="G15" s="89">
        <v>985</v>
      </c>
      <c r="H15" s="13">
        <f t="shared" si="12"/>
        <v>-608</v>
      </c>
      <c r="I15" s="13">
        <f t="shared" si="13"/>
        <v>941</v>
      </c>
      <c r="J15" s="13">
        <f t="shared" si="14"/>
        <v>509</v>
      </c>
      <c r="K15" s="28">
        <f t="shared" si="15"/>
        <v>-0.38166980539861894</v>
      </c>
      <c r="L15" s="28">
        <f t="shared" si="16"/>
        <v>21.386363636363637</v>
      </c>
      <c r="M15" s="78">
        <f t="shared" si="17"/>
        <v>1.0693277310924372</v>
      </c>
    </row>
    <row r="16" spans="2:13" x14ac:dyDescent="0.2">
      <c r="B16" s="10">
        <v>11</v>
      </c>
      <c r="C16" s="106" t="s">
        <v>45</v>
      </c>
      <c r="D16" s="13">
        <v>138</v>
      </c>
      <c r="E16" s="13">
        <v>5</v>
      </c>
      <c r="F16" s="13">
        <v>44</v>
      </c>
      <c r="G16" s="89">
        <v>124</v>
      </c>
      <c r="H16" s="13">
        <f t="shared" si="12"/>
        <v>-14</v>
      </c>
      <c r="I16" s="13">
        <f t="shared" si="13"/>
        <v>119</v>
      </c>
      <c r="J16" s="13">
        <f t="shared" si="14"/>
        <v>80</v>
      </c>
      <c r="K16" s="28">
        <f t="shared" si="15"/>
        <v>-0.10144927536231885</v>
      </c>
      <c r="L16" s="28">
        <f t="shared" si="16"/>
        <v>23.8</v>
      </c>
      <c r="M16" s="78">
        <f t="shared" si="17"/>
        <v>1.8181818181818183</v>
      </c>
    </row>
    <row r="17" spans="2:13" x14ac:dyDescent="0.2">
      <c r="B17" s="10">
        <v>12</v>
      </c>
      <c r="C17" s="106" t="s">
        <v>5</v>
      </c>
      <c r="D17" s="13">
        <v>2825</v>
      </c>
      <c r="E17" s="13">
        <v>281</v>
      </c>
      <c r="F17" s="13">
        <v>1688</v>
      </c>
      <c r="G17" s="89">
        <v>2071</v>
      </c>
      <c r="H17" s="13">
        <f t="shared" si="12"/>
        <v>-754</v>
      </c>
      <c r="I17" s="13">
        <f t="shared" si="13"/>
        <v>1790</v>
      </c>
      <c r="J17" s="13">
        <f t="shared" si="14"/>
        <v>383</v>
      </c>
      <c r="K17" s="28">
        <f t="shared" si="15"/>
        <v>-0.26690265486725662</v>
      </c>
      <c r="L17" s="28">
        <f t="shared" si="16"/>
        <v>6.370106761565836</v>
      </c>
      <c r="M17" s="78">
        <f t="shared" si="17"/>
        <v>0.22689573459715651</v>
      </c>
    </row>
    <row r="18" spans="2:13" x14ac:dyDescent="0.2">
      <c r="B18" s="10">
        <v>13</v>
      </c>
      <c r="C18" s="106" t="s">
        <v>6</v>
      </c>
      <c r="D18" s="13">
        <v>2377</v>
      </c>
      <c r="E18" s="13">
        <v>76</v>
      </c>
      <c r="F18" s="13">
        <v>1434</v>
      </c>
      <c r="G18" s="89">
        <v>1784</v>
      </c>
      <c r="H18" s="13">
        <f t="shared" si="12"/>
        <v>-593</v>
      </c>
      <c r="I18" s="13">
        <f t="shared" si="13"/>
        <v>1708</v>
      </c>
      <c r="J18" s="13">
        <f t="shared" si="14"/>
        <v>350</v>
      </c>
      <c r="K18" s="28">
        <f t="shared" si="15"/>
        <v>-0.24947412705090455</v>
      </c>
      <c r="L18" s="28">
        <f t="shared" si="16"/>
        <v>22.473684210526315</v>
      </c>
      <c r="M18" s="78">
        <f t="shared" si="17"/>
        <v>0.24407252440725236</v>
      </c>
    </row>
    <row r="19" spans="2:13" x14ac:dyDescent="0.2">
      <c r="B19" s="10">
        <v>14</v>
      </c>
      <c r="C19" s="106" t="s">
        <v>38</v>
      </c>
      <c r="D19" s="13">
        <v>42</v>
      </c>
      <c r="E19" s="13">
        <v>5</v>
      </c>
      <c r="F19" s="13">
        <v>17</v>
      </c>
      <c r="G19" s="89">
        <v>37</v>
      </c>
      <c r="H19" s="13">
        <f t="shared" si="12"/>
        <v>-5</v>
      </c>
      <c r="I19" s="13">
        <f t="shared" si="13"/>
        <v>32</v>
      </c>
      <c r="J19" s="13">
        <f t="shared" si="14"/>
        <v>20</v>
      </c>
      <c r="K19" s="28">
        <f t="shared" si="15"/>
        <v>-0.11904761904761907</v>
      </c>
      <c r="L19" s="28">
        <f t="shared" si="16"/>
        <v>6.4</v>
      </c>
      <c r="M19" s="78">
        <f t="shared" si="17"/>
        <v>1.1764705882352939</v>
      </c>
    </row>
    <row r="20" spans="2:13" x14ac:dyDescent="0.2">
      <c r="B20" s="10">
        <v>15</v>
      </c>
      <c r="C20" s="106" t="s">
        <v>26</v>
      </c>
      <c r="D20" s="13">
        <v>44</v>
      </c>
      <c r="E20" s="13">
        <v>0</v>
      </c>
      <c r="F20" s="13">
        <v>11</v>
      </c>
      <c r="G20" s="89">
        <v>33</v>
      </c>
      <c r="H20" s="13">
        <f t="shared" si="12"/>
        <v>-11</v>
      </c>
      <c r="I20" s="13">
        <f t="shared" si="13"/>
        <v>33</v>
      </c>
      <c r="J20" s="13">
        <f t="shared" si="14"/>
        <v>22</v>
      </c>
      <c r="K20" s="28">
        <f t="shared" si="15"/>
        <v>-0.25</v>
      </c>
      <c r="L20" s="28"/>
      <c r="M20" s="78">
        <f t="shared" si="17"/>
        <v>2</v>
      </c>
    </row>
    <row r="21" spans="2:13" x14ac:dyDescent="0.2">
      <c r="B21" s="10">
        <v>16</v>
      </c>
      <c r="C21" s="106" t="s">
        <v>39</v>
      </c>
      <c r="D21" s="13">
        <v>2441</v>
      </c>
      <c r="E21" s="13">
        <v>52</v>
      </c>
      <c r="F21" s="13">
        <v>557</v>
      </c>
      <c r="G21" s="89">
        <v>1392</v>
      </c>
      <c r="H21" s="13">
        <f t="shared" si="12"/>
        <v>-1049</v>
      </c>
      <c r="I21" s="13">
        <f t="shared" si="13"/>
        <v>1340</v>
      </c>
      <c r="J21" s="13">
        <f t="shared" si="14"/>
        <v>835</v>
      </c>
      <c r="K21" s="28">
        <f t="shared" si="15"/>
        <v>-0.42974190905366649</v>
      </c>
      <c r="L21" s="28">
        <f t="shared" si="16"/>
        <v>25.76923076923077</v>
      </c>
      <c r="M21" s="78">
        <f t="shared" si="17"/>
        <v>1.4991023339317775</v>
      </c>
    </row>
    <row r="22" spans="2:13" x14ac:dyDescent="0.2">
      <c r="B22" s="60">
        <v>17</v>
      </c>
      <c r="C22" s="106" t="s">
        <v>7</v>
      </c>
      <c r="D22" s="13">
        <v>1212</v>
      </c>
      <c r="E22" s="13">
        <v>0</v>
      </c>
      <c r="F22" s="13">
        <v>167</v>
      </c>
      <c r="G22" s="89">
        <v>510</v>
      </c>
      <c r="H22" s="13">
        <f t="shared" si="12"/>
        <v>-702</v>
      </c>
      <c r="I22" s="13">
        <f t="shared" si="13"/>
        <v>510</v>
      </c>
      <c r="J22" s="13">
        <f t="shared" si="14"/>
        <v>343</v>
      </c>
      <c r="K22" s="28">
        <f t="shared" si="15"/>
        <v>-0.57920792079207928</v>
      </c>
      <c r="L22" s="28"/>
      <c r="M22" s="78">
        <f t="shared" si="17"/>
        <v>2.0538922155688621</v>
      </c>
    </row>
    <row r="23" spans="2:13" x14ac:dyDescent="0.2">
      <c r="B23" s="10">
        <v>18</v>
      </c>
      <c r="C23" s="106" t="s">
        <v>28</v>
      </c>
      <c r="D23" s="13">
        <v>10994</v>
      </c>
      <c r="E23" s="13">
        <v>57</v>
      </c>
      <c r="F23" s="13">
        <v>5398</v>
      </c>
      <c r="G23" s="89">
        <v>5269</v>
      </c>
      <c r="H23" s="13">
        <f t="shared" si="12"/>
        <v>-5725</v>
      </c>
      <c r="I23" s="13">
        <f t="shared" si="13"/>
        <v>5212</v>
      </c>
      <c r="J23" s="13">
        <f t="shared" si="14"/>
        <v>-129</v>
      </c>
      <c r="K23" s="28">
        <f t="shared" si="15"/>
        <v>-0.52073858468255407</v>
      </c>
      <c r="L23" s="28">
        <f t="shared" si="16"/>
        <v>91.438596491228068</v>
      </c>
      <c r="M23" s="78">
        <f t="shared" si="17"/>
        <v>-2.3897739903668058E-2</v>
      </c>
    </row>
    <row r="24" spans="2:13" x14ac:dyDescent="0.2">
      <c r="B24" s="10">
        <v>19</v>
      </c>
      <c r="C24" s="106" t="s">
        <v>8</v>
      </c>
      <c r="D24" s="13">
        <v>352</v>
      </c>
      <c r="E24" s="13">
        <v>19</v>
      </c>
      <c r="F24" s="13">
        <v>229</v>
      </c>
      <c r="G24" s="89">
        <v>300</v>
      </c>
      <c r="H24" s="13">
        <f t="shared" si="12"/>
        <v>-52</v>
      </c>
      <c r="I24" s="13">
        <f t="shared" si="13"/>
        <v>281</v>
      </c>
      <c r="J24" s="13">
        <f t="shared" si="14"/>
        <v>71</v>
      </c>
      <c r="K24" s="28">
        <f t="shared" si="15"/>
        <v>-0.14772727272727271</v>
      </c>
      <c r="L24" s="28">
        <f t="shared" si="16"/>
        <v>14.789473684210526</v>
      </c>
      <c r="M24" s="78">
        <f t="shared" si="17"/>
        <v>0.31004366812227069</v>
      </c>
    </row>
    <row r="25" spans="2:13" x14ac:dyDescent="0.2">
      <c r="B25" s="10">
        <v>20</v>
      </c>
      <c r="C25" s="106" t="s">
        <v>29</v>
      </c>
      <c r="D25" s="13">
        <v>665</v>
      </c>
      <c r="E25" s="13">
        <v>26</v>
      </c>
      <c r="F25" s="13">
        <v>244</v>
      </c>
      <c r="G25" s="89">
        <v>496</v>
      </c>
      <c r="H25" s="13">
        <f t="shared" si="12"/>
        <v>-169</v>
      </c>
      <c r="I25" s="13">
        <f t="shared" si="13"/>
        <v>470</v>
      </c>
      <c r="J25" s="13">
        <f t="shared" si="14"/>
        <v>252</v>
      </c>
      <c r="K25" s="28">
        <f t="shared" si="15"/>
        <v>-0.25413533834586466</v>
      </c>
      <c r="L25" s="28">
        <f t="shared" si="16"/>
        <v>18.076923076923077</v>
      </c>
      <c r="M25" s="78">
        <f t="shared" si="17"/>
        <v>1.0327868852459017</v>
      </c>
    </row>
    <row r="26" spans="2:13" x14ac:dyDescent="0.2">
      <c r="B26" s="10">
        <v>21</v>
      </c>
      <c r="C26" s="106" t="s">
        <v>41</v>
      </c>
      <c r="D26" s="13">
        <v>1967</v>
      </c>
      <c r="E26" s="13">
        <v>49</v>
      </c>
      <c r="F26" s="13">
        <v>801</v>
      </c>
      <c r="G26" s="89">
        <v>1576</v>
      </c>
      <c r="H26" s="13">
        <f t="shared" si="12"/>
        <v>-391</v>
      </c>
      <c r="I26" s="13">
        <f t="shared" si="13"/>
        <v>1527</v>
      </c>
      <c r="J26" s="13">
        <f t="shared" si="14"/>
        <v>775</v>
      </c>
      <c r="K26" s="28">
        <f t="shared" si="15"/>
        <v>-0.19877986781901369</v>
      </c>
      <c r="L26" s="28">
        <f t="shared" si="16"/>
        <v>31.163265306122447</v>
      </c>
      <c r="M26" s="78">
        <f t="shared" si="17"/>
        <v>0.96754057428214724</v>
      </c>
    </row>
    <row r="27" spans="2:13" x14ac:dyDescent="0.2">
      <c r="B27" s="10">
        <v>22</v>
      </c>
      <c r="C27" s="106" t="s">
        <v>9</v>
      </c>
      <c r="D27" s="13">
        <v>2593</v>
      </c>
      <c r="E27" s="13">
        <v>368</v>
      </c>
      <c r="F27" s="13">
        <v>1245</v>
      </c>
      <c r="G27" s="89">
        <v>1636</v>
      </c>
      <c r="H27" s="13">
        <f t="shared" si="12"/>
        <v>-957</v>
      </c>
      <c r="I27" s="13">
        <f t="shared" si="13"/>
        <v>1268</v>
      </c>
      <c r="J27" s="13">
        <f t="shared" si="14"/>
        <v>391</v>
      </c>
      <c r="K27" s="28">
        <f t="shared" si="15"/>
        <v>-0.36907057462398762</v>
      </c>
      <c r="L27" s="28">
        <f t="shared" si="16"/>
        <v>3.4456521739130439</v>
      </c>
      <c r="M27" s="78">
        <f t="shared" si="17"/>
        <v>0.31405622489959839</v>
      </c>
    </row>
    <row r="28" spans="2:13" x14ac:dyDescent="0.2">
      <c r="B28" s="10">
        <v>23</v>
      </c>
      <c r="C28" s="106" t="s">
        <v>32</v>
      </c>
      <c r="D28" s="13">
        <v>561</v>
      </c>
      <c r="E28" s="13">
        <v>10</v>
      </c>
      <c r="F28" s="13">
        <v>194</v>
      </c>
      <c r="G28" s="89">
        <v>302</v>
      </c>
      <c r="H28" s="13">
        <f t="shared" si="12"/>
        <v>-259</v>
      </c>
      <c r="I28" s="13">
        <f t="shared" si="13"/>
        <v>292</v>
      </c>
      <c r="J28" s="13">
        <f t="shared" si="14"/>
        <v>108</v>
      </c>
      <c r="K28" s="28">
        <f t="shared" si="15"/>
        <v>-0.46167557932263814</v>
      </c>
      <c r="L28" s="28">
        <f t="shared" si="16"/>
        <v>29.2</v>
      </c>
      <c r="M28" s="78">
        <f t="shared" si="17"/>
        <v>0.55670103092783507</v>
      </c>
    </row>
    <row r="29" spans="2:13" x14ac:dyDescent="0.2">
      <c r="B29" s="10">
        <v>24</v>
      </c>
      <c r="C29" s="106" t="s">
        <v>10</v>
      </c>
      <c r="D29" s="13">
        <v>233</v>
      </c>
      <c r="E29" s="13">
        <v>6</v>
      </c>
      <c r="F29" s="13">
        <v>117</v>
      </c>
      <c r="G29" s="89">
        <v>131</v>
      </c>
      <c r="H29" s="13">
        <f t="shared" si="12"/>
        <v>-102</v>
      </c>
      <c r="I29" s="13">
        <f t="shared" si="13"/>
        <v>125</v>
      </c>
      <c r="J29" s="13">
        <f t="shared" si="14"/>
        <v>14</v>
      </c>
      <c r="K29" s="28">
        <f t="shared" si="15"/>
        <v>-0.4377682403433476</v>
      </c>
      <c r="L29" s="28">
        <f t="shared" si="16"/>
        <v>20.833333333333332</v>
      </c>
      <c r="M29" s="78">
        <f t="shared" si="17"/>
        <v>0.11965811965811968</v>
      </c>
    </row>
    <row r="30" spans="2:13" x14ac:dyDescent="0.2">
      <c r="B30" s="60">
        <v>25</v>
      </c>
      <c r="C30" s="106" t="s">
        <v>17</v>
      </c>
      <c r="D30" s="13">
        <v>640</v>
      </c>
      <c r="E30" s="13">
        <v>5</v>
      </c>
      <c r="F30" s="13">
        <v>219</v>
      </c>
      <c r="G30" s="89">
        <v>292</v>
      </c>
      <c r="H30" s="13">
        <f t="shared" si="12"/>
        <v>-348</v>
      </c>
      <c r="I30" s="13">
        <f t="shared" si="13"/>
        <v>287</v>
      </c>
      <c r="J30" s="13">
        <f t="shared" si="14"/>
        <v>73</v>
      </c>
      <c r="K30" s="28">
        <f t="shared" si="15"/>
        <v>-0.54374999999999996</v>
      </c>
      <c r="L30" s="28">
        <f t="shared" si="16"/>
        <v>57.4</v>
      </c>
      <c r="M30" s="78">
        <f t="shared" si="17"/>
        <v>0.33333333333333326</v>
      </c>
    </row>
    <row r="31" spans="2:13" x14ac:dyDescent="0.2">
      <c r="B31" s="10">
        <v>26</v>
      </c>
      <c r="C31" s="106" t="s">
        <v>18</v>
      </c>
      <c r="D31" s="13">
        <v>1360</v>
      </c>
      <c r="E31" s="13">
        <v>32</v>
      </c>
      <c r="F31" s="13">
        <v>206</v>
      </c>
      <c r="G31" s="89">
        <v>585</v>
      </c>
      <c r="H31" s="13">
        <f t="shared" si="12"/>
        <v>-775</v>
      </c>
      <c r="I31" s="13">
        <f t="shared" si="13"/>
        <v>553</v>
      </c>
      <c r="J31" s="13">
        <f t="shared" si="14"/>
        <v>379</v>
      </c>
      <c r="K31" s="28">
        <f t="shared" si="15"/>
        <v>-0.56985294117647056</v>
      </c>
      <c r="L31" s="28">
        <f t="shared" si="16"/>
        <v>17.28125</v>
      </c>
      <c r="M31" s="78">
        <f t="shared" si="17"/>
        <v>1.8398058252427183</v>
      </c>
    </row>
    <row r="32" spans="2:13" x14ac:dyDescent="0.2">
      <c r="B32" s="60">
        <v>27</v>
      </c>
      <c r="C32" s="106" t="s">
        <v>289</v>
      </c>
      <c r="D32" s="13">
        <v>1330</v>
      </c>
      <c r="E32" s="13">
        <v>42</v>
      </c>
      <c r="F32" s="13">
        <v>772</v>
      </c>
      <c r="G32" s="89">
        <v>682</v>
      </c>
      <c r="H32" s="13">
        <f t="shared" si="12"/>
        <v>-648</v>
      </c>
      <c r="I32" s="13">
        <f t="shared" si="13"/>
        <v>640</v>
      </c>
      <c r="J32" s="13">
        <f t="shared" si="14"/>
        <v>-90</v>
      </c>
      <c r="K32" s="28">
        <f t="shared" si="15"/>
        <v>-0.48721804511278199</v>
      </c>
      <c r="L32" s="28">
        <f t="shared" si="16"/>
        <v>15.238095238095237</v>
      </c>
      <c r="M32" s="78">
        <f t="shared" si="17"/>
        <v>-0.11658031088082899</v>
      </c>
    </row>
    <row r="33" spans="2:13" ht="13.5" thickBot="1" x14ac:dyDescent="0.25">
      <c r="B33" s="11">
        <v>28</v>
      </c>
      <c r="C33" s="69" t="s">
        <v>33</v>
      </c>
      <c r="D33" s="15">
        <v>241</v>
      </c>
      <c r="E33" s="15">
        <v>2</v>
      </c>
      <c r="F33" s="15">
        <v>86</v>
      </c>
      <c r="G33" s="90">
        <v>126</v>
      </c>
      <c r="H33" s="15">
        <f t="shared" si="12"/>
        <v>-115</v>
      </c>
      <c r="I33" s="15">
        <f t="shared" si="13"/>
        <v>124</v>
      </c>
      <c r="J33" s="15">
        <f t="shared" si="14"/>
        <v>40</v>
      </c>
      <c r="K33" s="79">
        <f t="shared" si="15"/>
        <v>-0.47717842323651449</v>
      </c>
      <c r="L33" s="79">
        <f t="shared" si="16"/>
        <v>62</v>
      </c>
      <c r="M33" s="80">
        <f t="shared" si="17"/>
        <v>0.46511627906976738</v>
      </c>
    </row>
    <row r="36" spans="2:13" x14ac:dyDescent="0.2">
      <c r="B36" s="162" t="s">
        <v>149</v>
      </c>
      <c r="C36" s="162"/>
      <c r="D36" s="162"/>
      <c r="E36" s="162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59" t="s">
        <v>263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2:13" ht="13.5" thickBot="1" x14ac:dyDescent="0.25"/>
    <row r="4" spans="2:13" ht="32.25" customHeight="1" x14ac:dyDescent="0.2">
      <c r="B4" s="33" t="s">
        <v>219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  <c r="M4" s="32" t="s">
        <v>243</v>
      </c>
    </row>
    <row r="5" spans="2:13" ht="16.5" customHeight="1" x14ac:dyDescent="0.2">
      <c r="B5" s="16" t="s">
        <v>221</v>
      </c>
      <c r="C5" s="13">
        <v>495279</v>
      </c>
      <c r="D5" s="13">
        <v>44671</v>
      </c>
      <c r="E5" s="13">
        <v>93497</v>
      </c>
      <c r="F5" s="89">
        <v>288275</v>
      </c>
      <c r="G5" s="13">
        <f t="shared" ref="G5" si="0">F5-C5</f>
        <v>-207004</v>
      </c>
      <c r="H5" s="13">
        <f t="shared" ref="H5" si="1">F5-D5</f>
        <v>243604</v>
      </c>
      <c r="I5" s="13">
        <f t="shared" ref="I5" si="2">F5-E5</f>
        <v>194778</v>
      </c>
      <c r="J5" s="28">
        <f t="shared" ref="J5" si="3">F5/C5-1</f>
        <v>-0.41795432473413974</v>
      </c>
      <c r="K5" s="28">
        <f t="shared" ref="K5" si="4">F5/D5-1</f>
        <v>5.4532918448210248</v>
      </c>
      <c r="L5" s="28">
        <f t="shared" ref="L5" si="5">F5/E5-1</f>
        <v>2.0832540081499942</v>
      </c>
      <c r="M5" s="46">
        <f>F5/'2022 October'!G$4</f>
        <v>0.65131732048811242</v>
      </c>
    </row>
    <row r="6" spans="2:13" ht="17.25" customHeight="1" x14ac:dyDescent="0.2">
      <c r="B6" s="16" t="s">
        <v>220</v>
      </c>
      <c r="C6" s="13">
        <v>160744</v>
      </c>
      <c r="D6" s="13">
        <v>4345</v>
      </c>
      <c r="E6" s="13">
        <v>110505</v>
      </c>
      <c r="F6" s="89">
        <v>150329</v>
      </c>
      <c r="G6" s="13">
        <f t="shared" ref="G6:G8" si="6">F6-C6</f>
        <v>-10415</v>
      </c>
      <c r="H6" s="13">
        <f t="shared" ref="H6:H8" si="7">F6-D6</f>
        <v>145984</v>
      </c>
      <c r="I6" s="13">
        <f t="shared" ref="I6:I8" si="8">F6-E6</f>
        <v>39824</v>
      </c>
      <c r="J6" s="28">
        <f t="shared" ref="J6:J8" si="9">F6/C6-1</f>
        <v>-6.4792465037575298E-2</v>
      </c>
      <c r="K6" s="28">
        <f t="shared" ref="K6:K8" si="10">F6/D6-1</f>
        <v>33.598158803222091</v>
      </c>
      <c r="L6" s="28">
        <f t="shared" ref="L6:L8" si="11">F6/E6-1</f>
        <v>0.36038188317270703</v>
      </c>
      <c r="M6" s="46">
        <f>F6/'2022 October'!G$4</f>
        <v>0.33964749448151049</v>
      </c>
    </row>
    <row r="7" spans="2:13" ht="16.5" customHeight="1" x14ac:dyDescent="0.2">
      <c r="B7" s="16" t="s">
        <v>223</v>
      </c>
      <c r="C7" s="13">
        <v>5267</v>
      </c>
      <c r="D7" s="13">
        <v>145</v>
      </c>
      <c r="E7" s="13">
        <v>1083</v>
      </c>
      <c r="F7" s="89">
        <v>1951</v>
      </c>
      <c r="G7" s="13">
        <f t="shared" si="6"/>
        <v>-3316</v>
      </c>
      <c r="H7" s="13">
        <f t="shared" si="7"/>
        <v>1806</v>
      </c>
      <c r="I7" s="13">
        <f t="shared" si="8"/>
        <v>868</v>
      </c>
      <c r="J7" s="28">
        <f t="shared" si="9"/>
        <v>-0.62958040630339851</v>
      </c>
      <c r="K7" s="28">
        <f t="shared" si="10"/>
        <v>12.455172413793104</v>
      </c>
      <c r="L7" s="28">
        <f t="shared" si="11"/>
        <v>0.80147737765466287</v>
      </c>
      <c r="M7" s="46">
        <f>F7/'2022 October'!G$4</f>
        <v>4.4080135019419209E-3</v>
      </c>
    </row>
    <row r="8" spans="2:13" ht="13.5" thickBot="1" x14ac:dyDescent="0.25">
      <c r="B8" s="17" t="s">
        <v>222</v>
      </c>
      <c r="C8" s="15">
        <v>3765</v>
      </c>
      <c r="D8" s="15">
        <v>551</v>
      </c>
      <c r="E8" s="15">
        <v>595</v>
      </c>
      <c r="F8" s="90">
        <v>2048</v>
      </c>
      <c r="G8" s="15">
        <f t="shared" si="6"/>
        <v>-1717</v>
      </c>
      <c r="H8" s="15">
        <f t="shared" si="7"/>
        <v>1497</v>
      </c>
      <c r="I8" s="15">
        <f t="shared" si="8"/>
        <v>1453</v>
      </c>
      <c r="J8" s="79">
        <f t="shared" si="9"/>
        <v>-0.4560424966799469</v>
      </c>
      <c r="K8" s="79">
        <f t="shared" si="10"/>
        <v>2.7168784029038111</v>
      </c>
      <c r="L8" s="79">
        <f t="shared" si="11"/>
        <v>2.4420168067226893</v>
      </c>
      <c r="M8" s="47">
        <f>F8/'2022 October'!G$4</f>
        <v>4.6271715284351891E-3</v>
      </c>
    </row>
    <row r="11" spans="2:13" ht="21.75" customHeight="1" x14ac:dyDescent="0.2">
      <c r="B11" s="162" t="s">
        <v>149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63" t="s">
        <v>263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2:13" ht="15.75" thickBot="1" x14ac:dyDescent="0.25">
      <c r="B3" s="21"/>
      <c r="C3" s="21"/>
      <c r="D3" s="21"/>
      <c r="E3" s="72"/>
      <c r="F3" s="75"/>
      <c r="G3" s="75"/>
      <c r="H3" s="75"/>
      <c r="I3" s="72"/>
      <c r="J3" s="72"/>
      <c r="K3" s="21"/>
      <c r="L3" s="21"/>
    </row>
    <row r="4" spans="2:13" ht="36" customHeight="1" x14ac:dyDescent="0.2">
      <c r="B4" s="105" t="s">
        <v>240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37" t="s">
        <v>299</v>
      </c>
      <c r="L4" s="62" t="s">
        <v>300</v>
      </c>
      <c r="M4" s="95" t="s">
        <v>243</v>
      </c>
    </row>
    <row r="5" spans="2:13" x14ac:dyDescent="0.2">
      <c r="B5" s="19" t="s">
        <v>226</v>
      </c>
      <c r="C5" s="68">
        <v>113212</v>
      </c>
      <c r="D5" s="68">
        <v>4188</v>
      </c>
      <c r="E5" s="68">
        <v>73636</v>
      </c>
      <c r="F5" s="88">
        <v>116406</v>
      </c>
      <c r="G5" s="68">
        <f t="shared" ref="G5" si="0">F5-C5</f>
        <v>3194</v>
      </c>
      <c r="H5" s="68">
        <f t="shared" ref="H5" si="1">F5-D5</f>
        <v>112218</v>
      </c>
      <c r="I5" s="68">
        <f t="shared" ref="I5" si="2">F5-E5</f>
        <v>42770</v>
      </c>
      <c r="J5" s="93">
        <f t="shared" ref="J5" si="3">F5/C5-1</f>
        <v>2.8212556972759151E-2</v>
      </c>
      <c r="K5" s="93">
        <f t="shared" ref="K5" si="4">F5/D5-1</f>
        <v>26.795128939828079</v>
      </c>
      <c r="L5" s="93">
        <f t="shared" ref="L5" si="5">F5/E5-1</f>
        <v>0.58083002879026568</v>
      </c>
      <c r="M5" s="94">
        <f>F5/'2022 October'!G$4</f>
        <v>0.26300318795850908</v>
      </c>
    </row>
    <row r="6" spans="2:13" x14ac:dyDescent="0.2">
      <c r="B6" s="18" t="s">
        <v>232</v>
      </c>
      <c r="C6" s="13">
        <v>94172</v>
      </c>
      <c r="D6" s="13">
        <v>11404</v>
      </c>
      <c r="E6" s="13">
        <v>29919</v>
      </c>
      <c r="F6" s="89">
        <v>96972</v>
      </c>
      <c r="G6" s="13">
        <f t="shared" ref="G6:G25" si="6">F6-C6</f>
        <v>2800</v>
      </c>
      <c r="H6" s="13">
        <f t="shared" ref="H6:H25" si="7">F6-D6</f>
        <v>85568</v>
      </c>
      <c r="I6" s="13">
        <f t="shared" ref="I6:I25" si="8">F6-E6</f>
        <v>67053</v>
      </c>
      <c r="J6" s="28">
        <f t="shared" ref="J6:J25" si="9">F6/C6-1</f>
        <v>2.9732829291084339E-2</v>
      </c>
      <c r="K6" s="28">
        <f t="shared" ref="K6:K22" si="10">F6/D6-1</f>
        <v>7.503332164152928</v>
      </c>
      <c r="L6" s="28">
        <f t="shared" ref="L6:L22" si="11">F6/E6-1</f>
        <v>2.2411511079915774</v>
      </c>
      <c r="M6" s="94">
        <f>F6/'2022 October'!G$4</f>
        <v>0.2190947643825279</v>
      </c>
    </row>
    <row r="7" spans="2:13" x14ac:dyDescent="0.2">
      <c r="B7" s="18" t="s">
        <v>230</v>
      </c>
      <c r="C7" s="13">
        <v>115260</v>
      </c>
      <c r="D7" s="13">
        <v>2238</v>
      </c>
      <c r="E7" s="13">
        <v>15821</v>
      </c>
      <c r="F7" s="89">
        <v>72668</v>
      </c>
      <c r="G7" s="13">
        <f t="shared" si="6"/>
        <v>-42592</v>
      </c>
      <c r="H7" s="13">
        <f t="shared" si="7"/>
        <v>70430</v>
      </c>
      <c r="I7" s="13">
        <f t="shared" si="8"/>
        <v>56847</v>
      </c>
      <c r="J7" s="28">
        <f t="shared" si="9"/>
        <v>-0.36952975880617733</v>
      </c>
      <c r="K7" s="28">
        <f t="shared" si="10"/>
        <v>31.470062555853438</v>
      </c>
      <c r="L7" s="28">
        <f t="shared" si="11"/>
        <v>3.5931357057076037</v>
      </c>
      <c r="M7" s="94">
        <f>F7/'2022 October'!G$4</f>
        <v>0.16418325225992594</v>
      </c>
    </row>
    <row r="8" spans="2:13" x14ac:dyDescent="0.2">
      <c r="B8" s="19" t="s">
        <v>302</v>
      </c>
      <c r="C8" s="13">
        <v>118837</v>
      </c>
      <c r="D8" s="13">
        <v>12328</v>
      </c>
      <c r="E8" s="13">
        <v>24897</v>
      </c>
      <c r="F8" s="89">
        <v>68083</v>
      </c>
      <c r="G8" s="13">
        <f t="shared" si="6"/>
        <v>-50754</v>
      </c>
      <c r="H8" s="13">
        <f t="shared" si="7"/>
        <v>55755</v>
      </c>
      <c r="I8" s="13">
        <f t="shared" si="8"/>
        <v>43186</v>
      </c>
      <c r="J8" s="28">
        <f t="shared" si="9"/>
        <v>-0.42708920622365087</v>
      </c>
      <c r="K8" s="28">
        <f t="shared" si="10"/>
        <v>4.5226314081765091</v>
      </c>
      <c r="L8" s="28">
        <f t="shared" si="11"/>
        <v>1.7345864963650239</v>
      </c>
      <c r="M8" s="94">
        <f>F8/'2022 October'!G$4</f>
        <v>0.15382408162619773</v>
      </c>
    </row>
    <row r="9" spans="2:13" x14ac:dyDescent="0.2">
      <c r="B9" s="19" t="s">
        <v>242</v>
      </c>
      <c r="C9" s="13">
        <v>21910</v>
      </c>
      <c r="D9" s="13">
        <v>3</v>
      </c>
      <c r="E9" s="13">
        <v>21483</v>
      </c>
      <c r="F9" s="89">
        <v>24210</v>
      </c>
      <c r="G9" s="13">
        <f t="shared" si="6"/>
        <v>2300</v>
      </c>
      <c r="H9" s="13">
        <f t="shared" si="7"/>
        <v>24207</v>
      </c>
      <c r="I9" s="13">
        <f t="shared" si="8"/>
        <v>2727</v>
      </c>
      <c r="J9" s="28">
        <f t="shared" si="9"/>
        <v>0.10497489730716558</v>
      </c>
      <c r="K9" s="28">
        <f t="shared" si="10"/>
        <v>8069</v>
      </c>
      <c r="L9" s="28">
        <f t="shared" si="11"/>
        <v>0.12693757855048182</v>
      </c>
      <c r="M9" s="94">
        <f>F9/'2022 October'!G$4</f>
        <v>5.469913217940231E-2</v>
      </c>
    </row>
    <row r="10" spans="2:13" x14ac:dyDescent="0.2">
      <c r="B10" s="19" t="s">
        <v>233</v>
      </c>
      <c r="C10" s="13">
        <v>104124</v>
      </c>
      <c r="D10" s="13">
        <v>7177</v>
      </c>
      <c r="E10" s="13">
        <v>10931</v>
      </c>
      <c r="F10" s="89">
        <v>12711</v>
      </c>
      <c r="G10" s="13">
        <f t="shared" si="6"/>
        <v>-91413</v>
      </c>
      <c r="H10" s="13">
        <f t="shared" si="7"/>
        <v>5534</v>
      </c>
      <c r="I10" s="13">
        <f t="shared" si="8"/>
        <v>1780</v>
      </c>
      <c r="J10" s="28">
        <f t="shared" si="9"/>
        <v>-0.87792439783335252</v>
      </c>
      <c r="K10" s="28">
        <f t="shared" si="10"/>
        <v>0.77107426501323673</v>
      </c>
      <c r="L10" s="28">
        <f t="shared" si="11"/>
        <v>0.16283963040892879</v>
      </c>
      <c r="M10" s="94">
        <f>F10/'2022 October'!G$4</f>
        <v>2.8718738915009614E-2</v>
      </c>
    </row>
    <row r="11" spans="2:13" x14ac:dyDescent="0.2">
      <c r="B11" s="19" t="s">
        <v>277</v>
      </c>
      <c r="C11" s="13">
        <v>9064</v>
      </c>
      <c r="D11" s="13">
        <v>673</v>
      </c>
      <c r="E11" s="13">
        <v>3844</v>
      </c>
      <c r="F11" s="89">
        <v>12293</v>
      </c>
      <c r="G11" s="13">
        <f t="shared" si="6"/>
        <v>3229</v>
      </c>
      <c r="H11" s="13">
        <f t="shared" si="7"/>
        <v>11620</v>
      </c>
      <c r="I11" s="13">
        <f t="shared" si="8"/>
        <v>8449</v>
      </c>
      <c r="J11" s="28">
        <f t="shared" si="9"/>
        <v>0.35624448367166806</v>
      </c>
      <c r="K11" s="28">
        <f t="shared" si="10"/>
        <v>17.26597325408618</v>
      </c>
      <c r="L11" s="28">
        <f t="shared" si="11"/>
        <v>2.197970863683663</v>
      </c>
      <c r="M11" s="94">
        <f>F11/'2022 October'!G$4</f>
        <v>2.7774325976100477E-2</v>
      </c>
    </row>
    <row r="12" spans="2:13" x14ac:dyDescent="0.2">
      <c r="B12" s="19" t="s">
        <v>229</v>
      </c>
      <c r="C12" s="13">
        <v>13473</v>
      </c>
      <c r="D12" s="13">
        <v>4967</v>
      </c>
      <c r="E12" s="13">
        <v>3268</v>
      </c>
      <c r="F12" s="89">
        <v>10645</v>
      </c>
      <c r="G12" s="13">
        <f t="shared" si="6"/>
        <v>-2828</v>
      </c>
      <c r="H12" s="13">
        <f t="shared" si="7"/>
        <v>5678</v>
      </c>
      <c r="I12" s="13">
        <f t="shared" si="8"/>
        <v>7377</v>
      </c>
      <c r="J12" s="28">
        <f t="shared" si="9"/>
        <v>-0.20990128404958064</v>
      </c>
      <c r="K12" s="28">
        <f t="shared" si="10"/>
        <v>1.1431447553855447</v>
      </c>
      <c r="L12" s="28">
        <f t="shared" si="11"/>
        <v>2.2573439412484699</v>
      </c>
      <c r="M12" s="94">
        <f>F12/'2022 October'!G$4</f>
        <v>2.4050898886812788E-2</v>
      </c>
    </row>
    <row r="13" spans="2:13" x14ac:dyDescent="0.2">
      <c r="B13" s="19" t="s">
        <v>225</v>
      </c>
      <c r="C13" s="13">
        <v>25622</v>
      </c>
      <c r="D13" s="13">
        <v>154</v>
      </c>
      <c r="E13" s="13">
        <v>15386</v>
      </c>
      <c r="F13" s="89">
        <v>9713</v>
      </c>
      <c r="G13" s="13">
        <f t="shared" si="6"/>
        <v>-15909</v>
      </c>
      <c r="H13" s="13">
        <f t="shared" si="7"/>
        <v>9559</v>
      </c>
      <c r="I13" s="13">
        <f t="shared" si="8"/>
        <v>-5673</v>
      </c>
      <c r="J13" s="28">
        <f t="shared" si="9"/>
        <v>-0.6209117164936383</v>
      </c>
      <c r="K13" s="28">
        <f t="shared" si="10"/>
        <v>62.071428571428569</v>
      </c>
      <c r="L13" s="28">
        <f t="shared" si="11"/>
        <v>-0.36871181593656566</v>
      </c>
      <c r="M13" s="94">
        <f>F13/'2022 October'!G$4</f>
        <v>2.1945174343599116E-2</v>
      </c>
    </row>
    <row r="14" spans="2:13" x14ac:dyDescent="0.2">
      <c r="B14" s="19" t="s">
        <v>294</v>
      </c>
      <c r="C14" s="13">
        <v>19435</v>
      </c>
      <c r="D14" s="13">
        <v>602</v>
      </c>
      <c r="E14" s="13">
        <v>1360</v>
      </c>
      <c r="F14" s="89">
        <v>5610</v>
      </c>
      <c r="G14" s="13">
        <f t="shared" si="6"/>
        <v>-13825</v>
      </c>
      <c r="H14" s="13">
        <f t="shared" si="7"/>
        <v>5008</v>
      </c>
      <c r="I14" s="13">
        <f t="shared" si="8"/>
        <v>4250</v>
      </c>
      <c r="J14" s="28">
        <f t="shared" si="9"/>
        <v>-0.71134551067661433</v>
      </c>
      <c r="K14" s="28">
        <f t="shared" si="10"/>
        <v>8.3189368770764123</v>
      </c>
      <c r="L14" s="28">
        <f t="shared" si="11"/>
        <v>3.125</v>
      </c>
      <c r="M14" s="94">
        <f>F14/'2022 October'!G$4</f>
        <v>1.2675015759043657E-2</v>
      </c>
    </row>
    <row r="15" spans="2:13" x14ac:dyDescent="0.2">
      <c r="B15" s="19" t="s">
        <v>235</v>
      </c>
      <c r="C15" s="13">
        <v>7788</v>
      </c>
      <c r="D15" s="13">
        <v>5282</v>
      </c>
      <c r="E15" s="13">
        <v>1619</v>
      </c>
      <c r="F15" s="89">
        <v>5433</v>
      </c>
      <c r="G15" s="13">
        <f t="shared" si="6"/>
        <v>-2355</v>
      </c>
      <c r="H15" s="13">
        <f t="shared" si="7"/>
        <v>151</v>
      </c>
      <c r="I15" s="13">
        <f t="shared" si="8"/>
        <v>3814</v>
      </c>
      <c r="J15" s="28">
        <f t="shared" si="9"/>
        <v>-0.30238828967642528</v>
      </c>
      <c r="K15" s="28">
        <f t="shared" si="10"/>
        <v>2.8587656190836697E-2</v>
      </c>
      <c r="L15" s="28">
        <f t="shared" si="11"/>
        <v>2.355775169857937</v>
      </c>
      <c r="M15" s="94">
        <f>F15/'2022 October'!G$4</f>
        <v>1.227510884472089E-2</v>
      </c>
    </row>
    <row r="16" spans="2:13" x14ac:dyDescent="0.2">
      <c r="B16" s="19" t="s">
        <v>228</v>
      </c>
      <c r="C16" s="13">
        <v>7839</v>
      </c>
      <c r="D16" s="13">
        <v>0</v>
      </c>
      <c r="E16" s="13">
        <v>1838</v>
      </c>
      <c r="F16" s="89">
        <v>3847</v>
      </c>
      <c r="G16" s="13">
        <f t="shared" si="6"/>
        <v>-3992</v>
      </c>
      <c r="H16" s="13">
        <f t="shared" si="7"/>
        <v>3847</v>
      </c>
      <c r="I16" s="13">
        <f t="shared" si="8"/>
        <v>2009</v>
      </c>
      <c r="J16" s="28">
        <f t="shared" si="9"/>
        <v>-0.5092486286516138</v>
      </c>
      <c r="K16" s="28"/>
      <c r="L16" s="28">
        <f t="shared" si="11"/>
        <v>1.0930359085963004</v>
      </c>
      <c r="M16" s="94">
        <f>F16/'2022 October'!G$4</f>
        <v>8.6917621435010604E-3</v>
      </c>
    </row>
    <row r="17" spans="2:13" x14ac:dyDescent="0.2">
      <c r="B17" s="19" t="s">
        <v>237</v>
      </c>
      <c r="C17" s="13">
        <v>1169</v>
      </c>
      <c r="D17" s="13">
        <v>16</v>
      </c>
      <c r="E17" s="13">
        <v>891</v>
      </c>
      <c r="F17" s="89">
        <v>1785</v>
      </c>
      <c r="G17" s="13">
        <f t="shared" si="6"/>
        <v>616</v>
      </c>
      <c r="H17" s="13">
        <f t="shared" si="7"/>
        <v>1769</v>
      </c>
      <c r="I17" s="13">
        <f t="shared" si="8"/>
        <v>894</v>
      </c>
      <c r="J17" s="28">
        <f t="shared" si="9"/>
        <v>0.52694610778443107</v>
      </c>
      <c r="K17" s="28">
        <f t="shared" si="10"/>
        <v>110.5625</v>
      </c>
      <c r="L17" s="28">
        <f t="shared" si="11"/>
        <v>1.0033670033670035</v>
      </c>
      <c r="M17" s="94">
        <f>F17/'2022 October'!G$4</f>
        <v>4.0329595596957091E-3</v>
      </c>
    </row>
    <row r="18" spans="2:13" x14ac:dyDescent="0.2">
      <c r="B18" s="19" t="s">
        <v>239</v>
      </c>
      <c r="C18" s="13">
        <v>2284</v>
      </c>
      <c r="D18" s="13">
        <v>141</v>
      </c>
      <c r="E18" s="13">
        <v>242</v>
      </c>
      <c r="F18" s="89">
        <v>993</v>
      </c>
      <c r="G18" s="13">
        <f t="shared" si="6"/>
        <v>-1291</v>
      </c>
      <c r="H18" s="13">
        <f t="shared" si="7"/>
        <v>852</v>
      </c>
      <c r="I18" s="13">
        <f t="shared" si="8"/>
        <v>751</v>
      </c>
      <c r="J18" s="28">
        <f t="shared" si="9"/>
        <v>-0.5652364273204904</v>
      </c>
      <c r="K18" s="28">
        <f t="shared" si="10"/>
        <v>6.042553191489362</v>
      </c>
      <c r="L18" s="28">
        <f t="shared" si="11"/>
        <v>3.1033057851239674</v>
      </c>
      <c r="M18" s="94">
        <f>F18/'2022 October'!G$4</f>
        <v>2.2435455701836633E-3</v>
      </c>
    </row>
    <row r="19" spans="2:13" x14ac:dyDescent="0.2">
      <c r="B19" s="19" t="s">
        <v>293</v>
      </c>
      <c r="C19" s="13">
        <v>1344</v>
      </c>
      <c r="D19" s="13">
        <v>401</v>
      </c>
      <c r="E19" s="13">
        <v>349</v>
      </c>
      <c r="F19" s="89">
        <v>822</v>
      </c>
      <c r="G19" s="13">
        <f t="shared" si="6"/>
        <v>-522</v>
      </c>
      <c r="H19" s="13">
        <f t="shared" si="7"/>
        <v>421</v>
      </c>
      <c r="I19" s="13">
        <f t="shared" si="8"/>
        <v>473</v>
      </c>
      <c r="J19" s="28">
        <f t="shared" si="9"/>
        <v>-0.3883928571428571</v>
      </c>
      <c r="K19" s="28">
        <f t="shared" si="10"/>
        <v>1.0498753117206983</v>
      </c>
      <c r="L19" s="28">
        <f t="shared" si="11"/>
        <v>1.355300859598854</v>
      </c>
      <c r="M19" s="94">
        <f>F19/'2022 October'!G$4</f>
        <v>1.857194822448108E-3</v>
      </c>
    </row>
    <row r="20" spans="2:13" x14ac:dyDescent="0.2">
      <c r="B20" s="19" t="s">
        <v>238</v>
      </c>
      <c r="C20" s="13">
        <v>137</v>
      </c>
      <c r="D20" s="13">
        <v>9</v>
      </c>
      <c r="E20" s="13">
        <v>4</v>
      </c>
      <c r="F20" s="89">
        <v>233</v>
      </c>
      <c r="G20" s="13">
        <f t="shared" si="6"/>
        <v>96</v>
      </c>
      <c r="H20" s="13">
        <f t="shared" si="7"/>
        <v>224</v>
      </c>
      <c r="I20" s="13">
        <f t="shared" si="8"/>
        <v>229</v>
      </c>
      <c r="J20" s="28">
        <f t="shared" si="9"/>
        <v>0.7007299270072993</v>
      </c>
      <c r="K20" s="28">
        <f t="shared" si="10"/>
        <v>24.888888888888889</v>
      </c>
      <c r="L20" s="28">
        <f t="shared" si="11"/>
        <v>57.25</v>
      </c>
      <c r="M20" s="94">
        <f>F20/'2022 October'!G$4</f>
        <v>5.264311358034175E-4</v>
      </c>
    </row>
    <row r="21" spans="2:13" x14ac:dyDescent="0.2">
      <c r="B21" s="19" t="s">
        <v>258</v>
      </c>
      <c r="C21" s="13">
        <v>60</v>
      </c>
      <c r="D21" s="13">
        <v>61</v>
      </c>
      <c r="E21" s="13">
        <v>110</v>
      </c>
      <c r="F21" s="89">
        <v>93</v>
      </c>
      <c r="G21" s="13">
        <f t="shared" si="6"/>
        <v>33</v>
      </c>
      <c r="H21" s="13">
        <f t="shared" si="7"/>
        <v>32</v>
      </c>
      <c r="I21" s="13">
        <f t="shared" si="8"/>
        <v>-17</v>
      </c>
      <c r="J21" s="28">
        <f t="shared" si="9"/>
        <v>0.55000000000000004</v>
      </c>
      <c r="K21" s="28">
        <f t="shared" si="10"/>
        <v>0.52459016393442615</v>
      </c>
      <c r="L21" s="28">
        <f t="shared" si="11"/>
        <v>-0.15454545454545454</v>
      </c>
      <c r="M21" s="94">
        <f>F21/'2022 October'!G$4</f>
        <v>2.1012058210179325E-4</v>
      </c>
    </row>
    <row r="22" spans="2:13" x14ac:dyDescent="0.2">
      <c r="B22" s="19" t="s">
        <v>236</v>
      </c>
      <c r="C22" s="13">
        <v>4038</v>
      </c>
      <c r="D22" s="13">
        <v>68</v>
      </c>
      <c r="E22" s="13">
        <v>82</v>
      </c>
      <c r="F22" s="89">
        <v>73</v>
      </c>
      <c r="G22" s="13">
        <f t="shared" si="6"/>
        <v>-3965</v>
      </c>
      <c r="H22" s="13">
        <f t="shared" si="7"/>
        <v>5</v>
      </c>
      <c r="I22" s="13">
        <f t="shared" si="8"/>
        <v>-9</v>
      </c>
      <c r="J22" s="28">
        <f t="shared" si="9"/>
        <v>-0.98192174343734517</v>
      </c>
      <c r="K22" s="28">
        <f t="shared" si="10"/>
        <v>7.3529411764705843E-2</v>
      </c>
      <c r="L22" s="28">
        <f t="shared" si="11"/>
        <v>-0.1097560975609756</v>
      </c>
      <c r="M22" s="94">
        <f>F22/'2022 October'!G$4</f>
        <v>1.6493336014441836E-4</v>
      </c>
    </row>
    <row r="23" spans="2:13" x14ac:dyDescent="0.2">
      <c r="B23" s="19" t="s">
        <v>227</v>
      </c>
      <c r="C23" s="13">
        <v>20</v>
      </c>
      <c r="D23" s="13">
        <v>0</v>
      </c>
      <c r="E23" s="13">
        <v>0</v>
      </c>
      <c r="F23" s="89">
        <v>13</v>
      </c>
      <c r="G23" s="13">
        <f t="shared" si="6"/>
        <v>-7</v>
      </c>
      <c r="H23" s="13">
        <f t="shared" si="7"/>
        <v>13</v>
      </c>
      <c r="I23" s="13">
        <f t="shared" si="8"/>
        <v>13</v>
      </c>
      <c r="J23" s="28">
        <f t="shared" si="9"/>
        <v>-0.35</v>
      </c>
      <c r="K23" s="28"/>
      <c r="L23" s="28"/>
      <c r="M23" s="94">
        <f>F23/'2022 October'!G$4</f>
        <v>2.9371694272293681E-5</v>
      </c>
    </row>
    <row r="24" spans="2:13" x14ac:dyDescent="0.2">
      <c r="B24" s="19" t="s">
        <v>234</v>
      </c>
      <c r="C24" s="13">
        <v>5234</v>
      </c>
      <c r="D24" s="13">
        <v>0</v>
      </c>
      <c r="E24" s="13">
        <v>0</v>
      </c>
      <c r="F24" s="89">
        <v>0</v>
      </c>
      <c r="G24" s="13">
        <f t="shared" si="6"/>
        <v>-5234</v>
      </c>
      <c r="H24" s="13">
        <f t="shared" si="7"/>
        <v>0</v>
      </c>
      <c r="I24" s="13">
        <f t="shared" si="8"/>
        <v>0</v>
      </c>
      <c r="J24" s="28">
        <f t="shared" si="9"/>
        <v>-1</v>
      </c>
      <c r="K24" s="28"/>
      <c r="L24" s="28"/>
      <c r="M24" s="94">
        <f>F24/'2022 October'!G$4</f>
        <v>0</v>
      </c>
    </row>
    <row r="25" spans="2:13" ht="13.5" thickBot="1" x14ac:dyDescent="0.25">
      <c r="B25" s="20" t="s">
        <v>231</v>
      </c>
      <c r="C25" s="15">
        <v>33</v>
      </c>
      <c r="D25" s="15">
        <v>0</v>
      </c>
      <c r="E25" s="15">
        <v>0</v>
      </c>
      <c r="F25" s="90">
        <v>0</v>
      </c>
      <c r="G25" s="15">
        <f t="shared" si="6"/>
        <v>-33</v>
      </c>
      <c r="H25" s="15">
        <f t="shared" si="7"/>
        <v>0</v>
      </c>
      <c r="I25" s="15">
        <f t="shared" si="8"/>
        <v>0</v>
      </c>
      <c r="J25" s="79">
        <f t="shared" si="9"/>
        <v>-1</v>
      </c>
      <c r="K25" s="79"/>
      <c r="L25" s="79"/>
      <c r="M25" s="98">
        <f>F25/'2022 October'!G$4</f>
        <v>0</v>
      </c>
    </row>
    <row r="26" spans="2:13" x14ac:dyDescent="0.2">
      <c r="M26" s="26"/>
    </row>
    <row r="27" spans="2:13" x14ac:dyDescent="0.2">
      <c r="M27" s="26"/>
    </row>
    <row r="28" spans="2:13" ht="15.75" customHeight="1" x14ac:dyDescent="0.2">
      <c r="B28" s="162" t="s">
        <v>149</v>
      </c>
      <c r="C28" s="162"/>
      <c r="D28" s="162"/>
      <c r="E28" s="162"/>
      <c r="F28" s="162"/>
      <c r="G28" s="162"/>
      <c r="H28" s="162"/>
      <c r="I28" s="162"/>
      <c r="J28" s="162"/>
      <c r="K28" s="162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thickBot="1" x14ac:dyDescent="0.25"/>
    <row r="2" spans="2:14" ht="21.75" customHeight="1" thickBot="1" x14ac:dyDescent="0.25">
      <c r="B2" s="163" t="s">
        <v>284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2:14" ht="15.75" thickBot="1" x14ac:dyDescent="0.25">
      <c r="B3" s="63"/>
      <c r="C3" s="63"/>
      <c r="D3" s="63"/>
      <c r="E3" s="63"/>
      <c r="F3" s="72"/>
      <c r="G3" s="75"/>
      <c r="H3" s="75"/>
      <c r="I3" s="75"/>
      <c r="J3" s="72"/>
      <c r="K3" s="72"/>
      <c r="L3" s="63"/>
    </row>
    <row r="4" spans="2:14" ht="36" customHeight="1" x14ac:dyDescent="0.2">
      <c r="B4" s="170" t="s">
        <v>290</v>
      </c>
      <c r="C4" s="171"/>
      <c r="D4" s="62" t="s">
        <v>303</v>
      </c>
      <c r="E4" s="37" t="s">
        <v>304</v>
      </c>
      <c r="F4" s="37" t="s">
        <v>305</v>
      </c>
      <c r="G4" s="37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37" t="s">
        <v>299</v>
      </c>
      <c r="M4" s="62" t="s">
        <v>300</v>
      </c>
      <c r="N4" s="95" t="s">
        <v>243</v>
      </c>
    </row>
    <row r="5" spans="2:14" x14ac:dyDescent="0.2">
      <c r="B5" s="166" t="s">
        <v>285</v>
      </c>
      <c r="C5" s="64" t="s">
        <v>280</v>
      </c>
      <c r="D5" s="99">
        <v>149301</v>
      </c>
      <c r="E5" s="99">
        <v>5308</v>
      </c>
      <c r="F5" s="12">
        <v>43521</v>
      </c>
      <c r="G5" s="12">
        <v>104030</v>
      </c>
      <c r="H5" s="68">
        <f t="shared" ref="H5" si="0">G5-D5</f>
        <v>-45271</v>
      </c>
      <c r="I5" s="68">
        <f t="shared" ref="I5" si="1">G5-E5</f>
        <v>98722</v>
      </c>
      <c r="J5" s="68">
        <f t="shared" ref="J5" si="2">G5-F5</f>
        <v>60509</v>
      </c>
      <c r="K5" s="93">
        <f t="shared" ref="K5" si="3">G5/D5-1</f>
        <v>-0.30321967033040631</v>
      </c>
      <c r="L5" s="93">
        <f t="shared" ref="L5" si="4">G5/E5-1</f>
        <v>18.598718914845517</v>
      </c>
      <c r="M5" s="93">
        <f t="shared" ref="M5" si="5">G5/F5-1</f>
        <v>1.3903402954895339</v>
      </c>
      <c r="N5" s="94">
        <f>G5/'2022 October'!G$4</f>
        <v>0.23504133501128552</v>
      </c>
    </row>
    <row r="6" spans="2:14" x14ac:dyDescent="0.2">
      <c r="B6" s="166"/>
      <c r="C6" s="12" t="s">
        <v>281</v>
      </c>
      <c r="D6" s="99">
        <v>311138</v>
      </c>
      <c r="E6" s="99">
        <v>28413</v>
      </c>
      <c r="F6" s="12">
        <v>102443</v>
      </c>
      <c r="G6" s="12">
        <v>212938</v>
      </c>
      <c r="H6" s="68">
        <f t="shared" ref="H6:H10" si="6">G6-D6</f>
        <v>-98200</v>
      </c>
      <c r="I6" s="68">
        <f t="shared" ref="I6:I10" si="7">G6-E6</f>
        <v>184525</v>
      </c>
      <c r="J6" s="68">
        <f t="shared" ref="J6:J10" si="8">G6-F6</f>
        <v>110495</v>
      </c>
      <c r="K6" s="93">
        <f t="shared" ref="K6:K10" si="9">G6/D6-1</f>
        <v>-0.31561557893924885</v>
      </c>
      <c r="L6" s="93">
        <f t="shared" ref="L6:L10" si="10">G6/E6-1</f>
        <v>6.4943863724351525</v>
      </c>
      <c r="M6" s="93">
        <f t="shared" ref="M6:M10" si="11">G6/F6-1</f>
        <v>1.0785998067217868</v>
      </c>
      <c r="N6" s="94">
        <f>G6/'2022 October'!G$4</f>
        <v>0.48110383345797475</v>
      </c>
    </row>
    <row r="7" spans="2:14" x14ac:dyDescent="0.2">
      <c r="B7" s="166"/>
      <c r="C7" s="12" t="s">
        <v>282</v>
      </c>
      <c r="D7" s="99">
        <v>186573</v>
      </c>
      <c r="E7" s="99">
        <v>15809</v>
      </c>
      <c r="F7" s="12">
        <v>55584</v>
      </c>
      <c r="G7" s="12">
        <v>115414</v>
      </c>
      <c r="H7" s="68">
        <f t="shared" si="6"/>
        <v>-71159</v>
      </c>
      <c r="I7" s="68">
        <f t="shared" si="7"/>
        <v>99605</v>
      </c>
      <c r="J7" s="68">
        <f t="shared" si="8"/>
        <v>59830</v>
      </c>
      <c r="K7" s="93">
        <f t="shared" si="9"/>
        <v>-0.38140030979830952</v>
      </c>
      <c r="L7" s="93">
        <f t="shared" si="10"/>
        <v>6.300525017395155</v>
      </c>
      <c r="M7" s="93">
        <f t="shared" si="11"/>
        <v>1.0763888888888888</v>
      </c>
      <c r="N7" s="94">
        <f>G7/'2022 October'!G$4</f>
        <v>0.26076190174942332</v>
      </c>
    </row>
    <row r="8" spans="2:14" x14ac:dyDescent="0.2">
      <c r="B8" s="167"/>
      <c r="C8" s="12" t="s">
        <v>283</v>
      </c>
      <c r="D8" s="99">
        <v>18043</v>
      </c>
      <c r="E8" s="99">
        <v>182</v>
      </c>
      <c r="F8" s="12">
        <v>4132</v>
      </c>
      <c r="G8" s="12">
        <v>10221</v>
      </c>
      <c r="H8" s="68">
        <f t="shared" si="6"/>
        <v>-7822</v>
      </c>
      <c r="I8" s="68">
        <f t="shared" si="7"/>
        <v>10039</v>
      </c>
      <c r="J8" s="68">
        <f t="shared" si="8"/>
        <v>6089</v>
      </c>
      <c r="K8" s="93">
        <f t="shared" si="9"/>
        <v>-0.43351992462450817</v>
      </c>
      <c r="L8" s="93">
        <f t="shared" si="10"/>
        <v>55.159340659340657</v>
      </c>
      <c r="M8" s="93">
        <f t="shared" si="11"/>
        <v>1.473620522749274</v>
      </c>
      <c r="N8" s="94">
        <f>G8/'2022 October'!G$4</f>
        <v>2.309292978131644E-2</v>
      </c>
    </row>
    <row r="9" spans="2:14" x14ac:dyDescent="0.2">
      <c r="B9" s="168" t="s">
        <v>286</v>
      </c>
      <c r="C9" s="12" t="s">
        <v>288</v>
      </c>
      <c r="D9" s="99">
        <v>441521</v>
      </c>
      <c r="E9" s="99">
        <v>46871</v>
      </c>
      <c r="F9" s="12">
        <v>138109</v>
      </c>
      <c r="G9" s="12">
        <v>293758</v>
      </c>
      <c r="H9" s="68">
        <f t="shared" si="6"/>
        <v>-147763</v>
      </c>
      <c r="I9" s="68">
        <f t="shared" si="7"/>
        <v>246887</v>
      </c>
      <c r="J9" s="68">
        <f t="shared" si="8"/>
        <v>155649</v>
      </c>
      <c r="K9" s="93">
        <f t="shared" si="9"/>
        <v>-0.33466811318147949</v>
      </c>
      <c r="L9" s="93">
        <f t="shared" si="10"/>
        <v>5.2673721490900558</v>
      </c>
      <c r="M9" s="93">
        <f t="shared" si="11"/>
        <v>1.1270011367832655</v>
      </c>
      <c r="N9" s="94">
        <f>G9/'2022 October'!G$4</f>
        <v>0.66370539738772671</v>
      </c>
    </row>
    <row r="10" spans="2:14" ht="13.5" thickBot="1" x14ac:dyDescent="0.25">
      <c r="B10" s="169"/>
      <c r="C10" s="14" t="s">
        <v>287</v>
      </c>
      <c r="D10" s="100">
        <v>223534</v>
      </c>
      <c r="E10" s="100">
        <v>2841</v>
      </c>
      <c r="F10" s="14">
        <v>67571</v>
      </c>
      <c r="G10" s="14">
        <v>148845</v>
      </c>
      <c r="H10" s="96">
        <f t="shared" si="6"/>
        <v>-74689</v>
      </c>
      <c r="I10" s="96">
        <f t="shared" si="7"/>
        <v>146004</v>
      </c>
      <c r="J10" s="96">
        <f t="shared" si="8"/>
        <v>81274</v>
      </c>
      <c r="K10" s="97">
        <f t="shared" si="9"/>
        <v>-0.33412814158025173</v>
      </c>
      <c r="L10" s="97">
        <f t="shared" si="10"/>
        <v>51.391763463569163</v>
      </c>
      <c r="M10" s="97">
        <f t="shared" si="11"/>
        <v>1.2027940980598184</v>
      </c>
      <c r="N10" s="98">
        <f>G10/'2022 October'!G$4</f>
        <v>0.33629460261227329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50" t="s">
        <v>274</v>
      </c>
      <c r="C2" s="50" t="s">
        <v>269</v>
      </c>
    </row>
    <row r="3" spans="2:3" ht="38.25" x14ac:dyDescent="0.2">
      <c r="B3" s="51" t="s">
        <v>265</v>
      </c>
      <c r="C3" s="52" t="s">
        <v>261</v>
      </c>
    </row>
    <row r="4" spans="2:3" ht="76.5" x14ac:dyDescent="0.2">
      <c r="B4" s="51" t="s">
        <v>266</v>
      </c>
      <c r="C4" s="52" t="s">
        <v>271</v>
      </c>
    </row>
    <row r="5" spans="2:3" ht="25.5" x14ac:dyDescent="0.2">
      <c r="B5" s="53" t="s">
        <v>267</v>
      </c>
      <c r="C5" s="56" t="s">
        <v>272</v>
      </c>
    </row>
    <row r="6" spans="2:3" ht="24.75" customHeight="1" x14ac:dyDescent="0.2">
      <c r="B6" s="53" t="s">
        <v>268</v>
      </c>
      <c r="C6" s="56" t="s">
        <v>273</v>
      </c>
    </row>
    <row r="7" spans="2:3" ht="25.5" x14ac:dyDescent="0.2">
      <c r="B7" s="54" t="s">
        <v>270</v>
      </c>
      <c r="C7" s="55" t="s">
        <v>276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October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2022-11-03T09:45:20Z</dcterms:modified>
</cp:coreProperties>
</file>