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დაცული ტერიტორიები" sheetId="3" r:id="rId1"/>
    <sheet name=" ქართ. უცხ." sheetId="4" r:id="rId2"/>
    <sheet name=" 2019-2021" sheetId="1" r:id="rId3"/>
    <sheet name=" 2019-2021 (ქართ. უცხ.)" sheetId="2" r:id="rId4"/>
  </sheets>
  <definedNames>
    <definedName name="_xlnm._FilterDatabase" localSheetId="2" hidden="1">' 2019-2021'!#REF!</definedName>
    <definedName name="_xlnm._FilterDatabase" localSheetId="0" hidden="1">'დაცული ტერიტორიები'!#REF!</definedName>
  </definedNames>
  <calcPr calcId="152511"/>
</workbook>
</file>

<file path=xl/calcChain.xml><?xml version="1.0" encoding="utf-8"?>
<calcChain xmlns="http://schemas.openxmlformats.org/spreadsheetml/2006/main">
  <c r="F36" i="3" l="1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5" i="3"/>
  <c r="F56" i="3"/>
  <c r="F57" i="3"/>
  <c r="F59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5" i="3"/>
  <c r="F26" i="3"/>
  <c r="F27" i="3"/>
  <c r="F29" i="3"/>
  <c r="E58" i="3" l="1"/>
  <c r="E28" i="3"/>
  <c r="C5" i="4" l="1"/>
  <c r="D37" i="4"/>
  <c r="E37" i="4"/>
  <c r="F37" i="4"/>
  <c r="C37" i="4"/>
  <c r="E19" i="3" l="1"/>
  <c r="D34" i="3"/>
  <c r="C34" i="3"/>
  <c r="E59" i="3"/>
  <c r="E54" i="3"/>
  <c r="D5" i="2" l="1"/>
  <c r="E5" i="2"/>
  <c r="F5" i="2"/>
  <c r="G5" i="2"/>
  <c r="H5" i="2"/>
  <c r="C5" i="2"/>
  <c r="H27" i="1"/>
  <c r="H28" i="1"/>
  <c r="G24" i="1"/>
  <c r="G25" i="1"/>
  <c r="G26" i="1"/>
  <c r="G27" i="1"/>
  <c r="G28" i="1"/>
  <c r="F26" i="1"/>
  <c r="F27" i="1"/>
  <c r="F2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3" i="1"/>
  <c r="I27" i="1"/>
  <c r="I28" i="1"/>
  <c r="I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3" i="1"/>
  <c r="H24" i="1"/>
  <c r="H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5" i="1"/>
  <c r="I4" i="1"/>
  <c r="H4" i="1"/>
  <c r="G4" i="1"/>
  <c r="F4" i="1"/>
  <c r="D4" i="1" l="1"/>
  <c r="E4" i="1"/>
  <c r="C4" i="1"/>
  <c r="G34" i="3"/>
  <c r="E57" i="3"/>
  <c r="D4" i="3"/>
  <c r="C4" i="3"/>
  <c r="E25" i="3"/>
  <c r="E29" i="3"/>
  <c r="G57" i="3" l="1"/>
  <c r="G58" i="3"/>
  <c r="G28" i="3"/>
  <c r="G59" i="3"/>
  <c r="G19" i="3"/>
  <c r="G29" i="3"/>
  <c r="G54" i="3"/>
  <c r="E34" i="3"/>
  <c r="D5" i="4" l="1"/>
  <c r="E5" i="4"/>
  <c r="F5" i="4"/>
  <c r="E55" i="3"/>
  <c r="E56" i="3"/>
  <c r="E27" i="3"/>
  <c r="E26" i="3"/>
  <c r="G25" i="3"/>
  <c r="F4" i="3"/>
  <c r="G26" i="3" l="1"/>
  <c r="G55" i="3"/>
  <c r="G56" i="3"/>
  <c r="G27" i="3"/>
  <c r="E53" i="3" l="1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F35" i="3"/>
  <c r="E35" i="3"/>
  <c r="F34" i="3" l="1"/>
  <c r="E24" i="3" l="1"/>
  <c r="E23" i="3"/>
  <c r="E22" i="3"/>
  <c r="E21" i="3"/>
  <c r="E20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F5" i="3"/>
  <c r="E5" i="3"/>
  <c r="G53" i="3" l="1"/>
  <c r="G49" i="3"/>
  <c r="G45" i="3"/>
  <c r="G41" i="3"/>
  <c r="G37" i="3"/>
  <c r="G51" i="3"/>
  <c r="G47" i="3"/>
  <c r="G39" i="3"/>
  <c r="G50" i="3"/>
  <c r="G46" i="3"/>
  <c r="G42" i="3"/>
  <c r="G38" i="3"/>
  <c r="G43" i="3"/>
  <c r="G35" i="3"/>
  <c r="G52" i="3"/>
  <c r="G48" i="3"/>
  <c r="G44" i="3"/>
  <c r="G40" i="3"/>
  <c r="G36" i="3"/>
  <c r="G7" i="3"/>
  <c r="G11" i="3"/>
  <c r="G15" i="3"/>
  <c r="E4" i="3"/>
  <c r="G6" i="3"/>
  <c r="G10" i="3"/>
  <c r="G14" i="3"/>
  <c r="G18" i="3"/>
  <c r="G23" i="3"/>
  <c r="G5" i="3"/>
  <c r="G9" i="3"/>
  <c r="G13" i="3"/>
  <c r="G17" i="3"/>
  <c r="G22" i="3"/>
  <c r="G4" i="3"/>
  <c r="G8" i="3"/>
  <c r="G12" i="3"/>
  <c r="G16" i="3"/>
  <c r="G21" i="3"/>
  <c r="G20" i="3"/>
  <c r="G24" i="3"/>
</calcChain>
</file>

<file path=xl/sharedStrings.xml><?xml version="1.0" encoding="utf-8"?>
<sst xmlns="http://schemas.openxmlformats.org/spreadsheetml/2006/main" count="202" uniqueCount="42">
  <si>
    <t>ცვლილება</t>
  </si>
  <si>
    <t>წილი %</t>
  </si>
  <si>
    <t>ცვლილება %</t>
  </si>
  <si>
    <t>დაცული ტერიტორიები</t>
  </si>
  <si>
    <t>მაჭახელას ეროვნული პარკი</t>
  </si>
  <si>
    <t>კინტრიშის დაცული ტერიტორიები</t>
  </si>
  <si>
    <t>ჯავახეთის დაცული ტერიტორიები</t>
  </si>
  <si>
    <t>ქობულეთის დაცული ტერიტორიები</t>
  </si>
  <si>
    <t>ვაშლოვანის დაცული ტერიტორიები</t>
  </si>
  <si>
    <t>თუშეთის დაცული ტერიტორიები</t>
  </si>
  <si>
    <t>ალგეთის ეროვნული პარკი</t>
  </si>
  <si>
    <t>კოლხეთის ეროვნული პარკი</t>
  </si>
  <si>
    <t>მტირალას ეროვნული პარკი</t>
  </si>
  <si>
    <t>ლაგოდეხის დაცული ტერიტორიები</t>
  </si>
  <si>
    <t>თბილისის ეროვნული პარკი</t>
  </si>
  <si>
    <t>ბორჯომ-ხარაგაულის ეროვნული პარკი</t>
  </si>
  <si>
    <t>ოკაცეს კანიონი</t>
  </si>
  <si>
    <t>სათაფლია</t>
  </si>
  <si>
    <t>ყაზბეგის ეროვნული პარკი</t>
  </si>
  <si>
    <t>მარტვილის კანიონი</t>
  </si>
  <si>
    <t>სულ</t>
  </si>
  <si>
    <t>ვიზიტორების რაოდენობა დაცულ ტერიტორიებზე</t>
  </si>
  <si>
    <t>ქართველი</t>
  </si>
  <si>
    <t>უცხოელი</t>
  </si>
  <si>
    <t>წყარო: საქართველოს დაცული ტერიტორიების სააგენტო</t>
  </si>
  <si>
    <t>ნავენახევის მღვიმე</t>
  </si>
  <si>
    <t>კინჩხას ჩანჩქერი</t>
  </si>
  <si>
    <t>მარიამჯვარის დაცული ტერიტორიები</t>
  </si>
  <si>
    <t>თეთრა მღვიმე</t>
  </si>
  <si>
    <t>წალკის კანიონი</t>
  </si>
  <si>
    <t>აჯამეთის აღკვეთილი</t>
  </si>
  <si>
    <t>პრომეთეს მღვიმე</t>
  </si>
  <si>
    <t>ჭაჭუნას აღკვეთილი</t>
  </si>
  <si>
    <t>ცვლილება 2019/2021</t>
  </si>
  <si>
    <t>ცვლილება 2020/2021</t>
  </si>
  <si>
    <t>ცვლილება  2019/2021 %</t>
  </si>
  <si>
    <t>ცვლილება  2020/2021 %</t>
  </si>
  <si>
    <t>ფშავ-ხეევსურეთის ეროვნული პარკი</t>
  </si>
  <si>
    <t>2021: 8 თვე</t>
  </si>
  <si>
    <t>2022: 8 თვე</t>
  </si>
  <si>
    <t>2021: აგვისტო</t>
  </si>
  <si>
    <t>2022: აგვისტო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</si>
</sst>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rgb="FF000000"/>
      <name val="Merriweather"/>
    </font>
    <font>
      <sz val="11"/>
      <color rgb="FF000000"/>
      <name val="Cambria"/>
      <family val="1"/>
      <charset val="204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74">
    <xf numFmtId="0" fontId="0" fillId="0" borderId="0" xfId="0"/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/>
    </xf>
    <xf numFmtId="0" fontId="8" fillId="5" borderId="8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/>
    </xf>
    <xf numFmtId="0" fontId="3" fillId="6" borderId="8" xfId="2" applyNumberFormat="1" applyFont="1" applyFill="1" applyBorder="1" applyAlignment="1">
      <alignment horizontal="center" vertical="center"/>
    </xf>
    <xf numFmtId="0" fontId="3" fillId="6" borderId="2" xfId="2" applyNumberFormat="1" applyFont="1" applyFill="1" applyBorder="1" applyAlignment="1">
      <alignment horizontal="center" vertical="center" wrapText="1"/>
    </xf>
    <xf numFmtId="0" fontId="3" fillId="6" borderId="2" xfId="2" applyNumberFormat="1" applyFont="1" applyFill="1" applyBorder="1" applyAlignment="1">
      <alignment horizontal="center" vertical="center"/>
    </xf>
    <xf numFmtId="0" fontId="3" fillId="6" borderId="9" xfId="2" applyNumberFormat="1" applyFont="1" applyFill="1" applyBorder="1" applyAlignment="1">
      <alignment horizontal="center" vertical="center"/>
    </xf>
    <xf numFmtId="0" fontId="5" fillId="8" borderId="8" xfId="3" applyNumberFormat="1" applyFont="1" applyFill="1" applyBorder="1" applyAlignment="1">
      <alignment horizontal="center" vertical="center"/>
    </xf>
    <xf numFmtId="3" fontId="5" fillId="8" borderId="2" xfId="3" applyNumberFormat="1" applyFont="1" applyFill="1" applyBorder="1" applyAlignment="1">
      <alignment horizontal="center" vertical="center"/>
    </xf>
    <xf numFmtId="9" fontId="5" fillId="8" borderId="2" xfId="1" applyFont="1" applyFill="1" applyBorder="1" applyAlignment="1">
      <alignment horizontal="center" vertical="center"/>
    </xf>
    <xf numFmtId="9" fontId="5" fillId="8" borderId="9" xfId="1" applyFont="1" applyFill="1" applyBorder="1" applyAlignment="1">
      <alignment horizontal="center" vertical="center"/>
    </xf>
    <xf numFmtId="0" fontId="5" fillId="8" borderId="2" xfId="3" applyNumberFormat="1" applyFont="1" applyFill="1" applyBorder="1" applyAlignment="1">
      <alignment horizontal="center" vertical="center"/>
    </xf>
    <xf numFmtId="0" fontId="5" fillId="9" borderId="2" xfId="3" applyNumberFormat="1" applyFont="1" applyFill="1" applyBorder="1" applyAlignment="1">
      <alignment horizontal="center" vertical="center"/>
    </xf>
    <xf numFmtId="3" fontId="5" fillId="9" borderId="2" xfId="3" applyNumberFormat="1" applyFont="1" applyFill="1" applyBorder="1" applyAlignment="1">
      <alignment horizontal="center" vertical="center"/>
    </xf>
    <xf numFmtId="0" fontId="5" fillId="6" borderId="13" xfId="4" applyNumberFormat="1" applyFont="1" applyFill="1" applyBorder="1" applyAlignment="1">
      <alignment horizontal="center" vertical="center" wrapText="1"/>
    </xf>
    <xf numFmtId="164" fontId="5" fillId="6" borderId="13" xfId="1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6" fillId="0" borderId="0" xfId="0" applyNumberFormat="1" applyFont="1" applyAlignment="1">
      <alignment vertical="top"/>
    </xf>
    <xf numFmtId="164" fontId="5" fillId="8" borderId="9" xfId="1" applyNumberFormat="1" applyFon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5" fillId="9" borderId="8" xfId="3" applyNumberFormat="1" applyFont="1" applyFill="1" applyBorder="1" applyAlignment="1">
      <alignment horizontal="center" vertical="center"/>
    </xf>
    <xf numFmtId="3" fontId="5" fillId="9" borderId="9" xfId="3" applyNumberFormat="1" applyFont="1" applyFill="1" applyBorder="1" applyAlignment="1">
      <alignment horizontal="center" vertical="center"/>
    </xf>
    <xf numFmtId="3" fontId="5" fillId="8" borderId="9" xfId="3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7" borderId="5" xfId="4" applyNumberFormat="1" applyFont="1" applyFill="1" applyBorder="1" applyAlignment="1">
      <alignment horizontal="center" vertical="center" wrapText="1"/>
    </xf>
    <xf numFmtId="0" fontId="5" fillId="7" borderId="6" xfId="4" applyNumberFormat="1" applyFont="1" applyFill="1" applyBorder="1" applyAlignment="1">
      <alignment horizontal="center" vertical="center" wrapText="1"/>
    </xf>
    <xf numFmtId="0" fontId="5" fillId="7" borderId="7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3" fillId="6" borderId="3" xfId="2" applyNumberFormat="1" applyFont="1" applyFill="1" applyBorder="1" applyAlignment="1">
      <alignment horizontal="center" vertical="center"/>
    </xf>
    <xf numFmtId="0" fontId="3" fillId="6" borderId="4" xfId="2" applyNumberFormat="1" applyFont="1" applyFill="1" applyBorder="1" applyAlignment="1">
      <alignment horizontal="center" vertical="center"/>
    </xf>
    <xf numFmtId="0" fontId="3" fillId="6" borderId="19" xfId="2" applyNumberFormat="1" applyFont="1" applyFill="1" applyBorder="1" applyAlignment="1">
      <alignment horizontal="center" vertical="center"/>
    </xf>
    <xf numFmtId="0" fontId="5" fillId="7" borderId="14" xfId="4" applyNumberFormat="1" applyFont="1" applyFill="1" applyBorder="1" applyAlignment="1">
      <alignment horizontal="center" vertical="center" wrapText="1"/>
    </xf>
    <xf numFmtId="0" fontId="5" fillId="7" borderId="0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7" borderId="15" xfId="4" applyNumberFormat="1" applyFont="1" applyFill="1" applyBorder="1" applyAlignment="1">
      <alignment horizontal="center" vertical="center" wrapText="1"/>
    </xf>
    <xf numFmtId="0" fontId="5" fillId="7" borderId="16" xfId="4" applyNumberFormat="1" applyFont="1" applyFill="1" applyBorder="1" applyAlignment="1">
      <alignment horizontal="center" vertical="center" wrapText="1"/>
    </xf>
    <xf numFmtId="9" fontId="0" fillId="0" borderId="11" xfId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2"/>
  <sheetViews>
    <sheetView tabSelected="1" workbookViewId="0">
      <selection activeCell="B2" sqref="B2:G2"/>
    </sheetView>
  </sheetViews>
  <sheetFormatPr defaultRowHeight="15"/>
  <cols>
    <col min="2" max="2" width="45.28515625" customWidth="1"/>
    <col min="3" max="3" width="20.28515625" customWidth="1"/>
    <col min="4" max="4" width="18.5703125" customWidth="1"/>
    <col min="5" max="5" width="17.42578125" customWidth="1"/>
    <col min="6" max="6" width="17.7109375" customWidth="1"/>
    <col min="7" max="7" width="13.42578125" customWidth="1"/>
  </cols>
  <sheetData>
    <row r="1" spans="2:7" ht="15.75" thickBot="1"/>
    <row r="2" spans="2:7" ht="25.5" customHeight="1">
      <c r="B2" s="55" t="s">
        <v>21</v>
      </c>
      <c r="C2" s="56"/>
      <c r="D2" s="56"/>
      <c r="E2" s="56"/>
      <c r="F2" s="56"/>
      <c r="G2" s="57"/>
    </row>
    <row r="3" spans="2:7" ht="21.75" customHeight="1">
      <c r="B3" s="25" t="s">
        <v>3</v>
      </c>
      <c r="C3" s="26" t="s">
        <v>38</v>
      </c>
      <c r="D3" s="26" t="s">
        <v>39</v>
      </c>
      <c r="E3" s="27" t="s">
        <v>0</v>
      </c>
      <c r="F3" s="27" t="s">
        <v>2</v>
      </c>
      <c r="G3" s="28" t="s">
        <v>1</v>
      </c>
    </row>
    <row r="4" spans="2:7" ht="16.5" customHeight="1">
      <c r="B4" s="29" t="s">
        <v>20</v>
      </c>
      <c r="C4" s="30">
        <f>SUM(C5:C29)</f>
        <v>415007</v>
      </c>
      <c r="D4" s="30">
        <f>SUM(D5:D29)</f>
        <v>675079</v>
      </c>
      <c r="E4" s="30">
        <f>D4-C4</f>
        <v>260072</v>
      </c>
      <c r="F4" s="31">
        <f>D4/C4-1</f>
        <v>0.62666894775268855</v>
      </c>
      <c r="G4" s="32">
        <f>D4/D4</f>
        <v>1</v>
      </c>
    </row>
    <row r="5" spans="2:7">
      <c r="B5" s="18" t="s">
        <v>10</v>
      </c>
      <c r="C5" s="2">
        <v>17824</v>
      </c>
      <c r="D5" s="2">
        <v>21273</v>
      </c>
      <c r="E5" s="1">
        <f>D5-C5</f>
        <v>3449</v>
      </c>
      <c r="F5" s="7">
        <f>D5/C5-1</f>
        <v>0.19350314183123873</v>
      </c>
      <c r="G5" s="19">
        <f>D5/D$4</f>
        <v>3.1511867499951857E-2</v>
      </c>
    </row>
    <row r="6" spans="2:7">
      <c r="B6" s="18" t="s">
        <v>15</v>
      </c>
      <c r="C6" s="2">
        <v>15649</v>
      </c>
      <c r="D6" s="2">
        <v>27198</v>
      </c>
      <c r="E6" s="1">
        <f t="shared" ref="E6:E26" si="0">D6-C6</f>
        <v>11549</v>
      </c>
      <c r="F6" s="7">
        <f t="shared" ref="F6:F29" si="1">D6/C6-1</f>
        <v>0.73800242827017692</v>
      </c>
      <c r="G6" s="19">
        <f t="shared" ref="G6:G29" si="2">D6/D$4</f>
        <v>4.0288618072847768E-2</v>
      </c>
    </row>
    <row r="7" spans="2:7">
      <c r="B7" s="20" t="s">
        <v>8</v>
      </c>
      <c r="C7" s="2">
        <v>2808</v>
      </c>
      <c r="D7" s="2">
        <v>2663</v>
      </c>
      <c r="E7" s="1">
        <f t="shared" si="0"/>
        <v>-145</v>
      </c>
      <c r="F7" s="7">
        <f t="shared" si="1"/>
        <v>-5.1638176638176603E-2</v>
      </c>
      <c r="G7" s="19">
        <f t="shared" si="2"/>
        <v>3.944723506434062E-3</v>
      </c>
    </row>
    <row r="8" spans="2:7">
      <c r="B8" s="18" t="s">
        <v>14</v>
      </c>
      <c r="C8" s="11">
        <v>35120</v>
      </c>
      <c r="D8" s="2">
        <v>37885</v>
      </c>
      <c r="E8" s="1">
        <f t="shared" si="0"/>
        <v>2765</v>
      </c>
      <c r="F8" s="7">
        <f t="shared" si="1"/>
        <v>7.8730068337129921E-2</v>
      </c>
      <c r="G8" s="19">
        <f t="shared" si="2"/>
        <v>5.611935788255893E-2</v>
      </c>
    </row>
    <row r="9" spans="2:7">
      <c r="B9" s="18" t="s">
        <v>9</v>
      </c>
      <c r="C9" s="2">
        <v>10406</v>
      </c>
      <c r="D9" s="2">
        <v>11687</v>
      </c>
      <c r="E9" s="1">
        <f t="shared" si="0"/>
        <v>1281</v>
      </c>
      <c r="F9" s="7">
        <f t="shared" si="1"/>
        <v>0.12310205650586203</v>
      </c>
      <c r="G9" s="19">
        <f t="shared" si="2"/>
        <v>1.7312047923280092E-2</v>
      </c>
    </row>
    <row r="10" spans="2:7">
      <c r="B10" s="18" t="s">
        <v>5</v>
      </c>
      <c r="C10" s="2">
        <v>1503</v>
      </c>
      <c r="D10" s="2">
        <v>2036</v>
      </c>
      <c r="E10" s="1">
        <f t="shared" si="0"/>
        <v>533</v>
      </c>
      <c r="F10" s="7">
        <f t="shared" si="1"/>
        <v>0.35462408516300736</v>
      </c>
      <c r="G10" s="19">
        <f t="shared" si="2"/>
        <v>3.0159433192263425E-3</v>
      </c>
    </row>
    <row r="11" spans="2:7">
      <c r="B11" s="18" t="s">
        <v>11</v>
      </c>
      <c r="C11" s="2">
        <v>8790</v>
      </c>
      <c r="D11" s="2">
        <v>11369</v>
      </c>
      <c r="E11" s="1">
        <f t="shared" si="0"/>
        <v>2579</v>
      </c>
      <c r="F11" s="7">
        <f t="shared" si="1"/>
        <v>0.29340159271899879</v>
      </c>
      <c r="G11" s="19">
        <f t="shared" si="2"/>
        <v>1.6840991943165171E-2</v>
      </c>
    </row>
    <row r="12" spans="2:7">
      <c r="B12" s="18" t="s">
        <v>13</v>
      </c>
      <c r="C12" s="2">
        <v>3435</v>
      </c>
      <c r="D12" s="2">
        <v>6165</v>
      </c>
      <c r="E12" s="1">
        <f t="shared" si="0"/>
        <v>2730</v>
      </c>
      <c r="F12" s="7">
        <f t="shared" si="1"/>
        <v>0.79475982532751099</v>
      </c>
      <c r="G12" s="19">
        <f t="shared" si="2"/>
        <v>9.1322645201524569E-3</v>
      </c>
    </row>
    <row r="13" spans="2:7">
      <c r="B13" s="18" t="s">
        <v>12</v>
      </c>
      <c r="C13" s="2">
        <v>34373</v>
      </c>
      <c r="D13" s="2">
        <v>59195</v>
      </c>
      <c r="E13" s="1">
        <f t="shared" si="0"/>
        <v>24822</v>
      </c>
      <c r="F13" s="7">
        <f t="shared" si="1"/>
        <v>0.72213656067262089</v>
      </c>
      <c r="G13" s="19">
        <f t="shared" si="2"/>
        <v>8.7686033782712836E-2</v>
      </c>
    </row>
    <row r="14" spans="2:7">
      <c r="B14" s="18" t="s">
        <v>16</v>
      </c>
      <c r="C14" s="2">
        <v>34940</v>
      </c>
      <c r="D14" s="2">
        <v>48718</v>
      </c>
      <c r="E14" s="1">
        <f t="shared" si="0"/>
        <v>13778</v>
      </c>
      <c r="F14" s="7">
        <f t="shared" si="1"/>
        <v>0.39433314253005158</v>
      </c>
      <c r="G14" s="19">
        <f t="shared" si="2"/>
        <v>7.2166368676851153E-2</v>
      </c>
    </row>
    <row r="15" spans="2:7">
      <c r="B15" s="18" t="s">
        <v>31</v>
      </c>
      <c r="C15" s="2">
        <v>69277</v>
      </c>
      <c r="D15" s="2">
        <v>129048</v>
      </c>
      <c r="E15" s="1">
        <f t="shared" si="0"/>
        <v>59771</v>
      </c>
      <c r="F15" s="7">
        <f t="shared" si="1"/>
        <v>0.86278274174690006</v>
      </c>
      <c r="G15" s="19">
        <f t="shared" si="2"/>
        <v>0.19115984943984335</v>
      </c>
    </row>
    <row r="16" spans="2:7">
      <c r="B16" s="18" t="s">
        <v>17</v>
      </c>
      <c r="C16" s="2">
        <v>23942</v>
      </c>
      <c r="D16" s="2">
        <v>78100</v>
      </c>
      <c r="E16" s="1">
        <f t="shared" si="0"/>
        <v>54158</v>
      </c>
      <c r="F16" s="7">
        <f t="shared" si="1"/>
        <v>2.2620499540556342</v>
      </c>
      <c r="G16" s="19">
        <f t="shared" si="2"/>
        <v>0.11569016366973346</v>
      </c>
    </row>
    <row r="17" spans="2:7">
      <c r="B17" s="18" t="s">
        <v>7</v>
      </c>
      <c r="C17" s="2">
        <v>2088</v>
      </c>
      <c r="D17" s="2">
        <v>2953</v>
      </c>
      <c r="E17" s="1">
        <f t="shared" si="0"/>
        <v>865</v>
      </c>
      <c r="F17" s="7">
        <f t="shared" si="1"/>
        <v>0.41427203065134099</v>
      </c>
      <c r="G17" s="19">
        <f t="shared" si="2"/>
        <v>4.3743028593690517E-3</v>
      </c>
    </row>
    <row r="18" spans="2:7">
      <c r="B18" s="18" t="s">
        <v>18</v>
      </c>
      <c r="C18" s="2">
        <v>46714</v>
      </c>
      <c r="D18" s="2">
        <v>16240</v>
      </c>
      <c r="E18" s="1">
        <f t="shared" si="0"/>
        <v>-30474</v>
      </c>
      <c r="F18" s="7">
        <f t="shared" si="1"/>
        <v>-0.65235261377745424</v>
      </c>
      <c r="G18" s="19">
        <f t="shared" si="2"/>
        <v>2.405644376435943E-2</v>
      </c>
    </row>
    <row r="19" spans="2:7">
      <c r="B19" s="18" t="s">
        <v>32</v>
      </c>
      <c r="C19" s="2">
        <v>1235</v>
      </c>
      <c r="D19" s="2">
        <v>2121</v>
      </c>
      <c r="E19" s="1">
        <f t="shared" si="0"/>
        <v>886</v>
      </c>
      <c r="F19" s="7">
        <f t="shared" si="1"/>
        <v>0.71740890688259107</v>
      </c>
      <c r="G19" s="19">
        <f t="shared" si="2"/>
        <v>3.1418545088797013E-3</v>
      </c>
    </row>
    <row r="20" spans="2:7">
      <c r="B20" s="18" t="s">
        <v>6</v>
      </c>
      <c r="C20" s="2">
        <v>5241</v>
      </c>
      <c r="D20" s="2">
        <v>3611</v>
      </c>
      <c r="E20" s="1">
        <f t="shared" si="0"/>
        <v>-1630</v>
      </c>
      <c r="F20" s="7">
        <f t="shared" si="1"/>
        <v>-0.31100934936080904</v>
      </c>
      <c r="G20" s="19">
        <f t="shared" si="2"/>
        <v>5.3490035980974081E-3</v>
      </c>
    </row>
    <row r="21" spans="2:7">
      <c r="B21" s="18" t="s">
        <v>4</v>
      </c>
      <c r="C21" s="2">
        <v>426</v>
      </c>
      <c r="D21" s="2">
        <v>561</v>
      </c>
      <c r="E21" s="1">
        <f t="shared" si="0"/>
        <v>135</v>
      </c>
      <c r="F21" s="7">
        <f t="shared" si="1"/>
        <v>0.31690140845070425</v>
      </c>
      <c r="G21" s="19">
        <f t="shared" si="2"/>
        <v>8.3101385171217E-4</v>
      </c>
    </row>
    <row r="22" spans="2:7">
      <c r="B22" s="18" t="s">
        <v>28</v>
      </c>
      <c r="C22" s="2">
        <v>954</v>
      </c>
      <c r="D22" s="2">
        <v>3877</v>
      </c>
      <c r="E22" s="1">
        <f t="shared" si="0"/>
        <v>2923</v>
      </c>
      <c r="F22" s="7">
        <f t="shared" si="1"/>
        <v>3.0639412997903568</v>
      </c>
      <c r="G22" s="19">
        <f t="shared" si="2"/>
        <v>5.7430315563067437E-3</v>
      </c>
    </row>
    <row r="23" spans="2:7">
      <c r="B23" s="18" t="s">
        <v>19</v>
      </c>
      <c r="C23" s="2">
        <v>83669</v>
      </c>
      <c r="D23" s="2">
        <v>121602</v>
      </c>
      <c r="E23" s="1">
        <f t="shared" si="0"/>
        <v>37933</v>
      </c>
      <c r="F23" s="7">
        <f t="shared" si="1"/>
        <v>0.45336982633950451</v>
      </c>
      <c r="G23" s="19">
        <f t="shared" si="2"/>
        <v>0.18013002922620908</v>
      </c>
    </row>
    <row r="24" spans="2:7">
      <c r="B24" s="18" t="s">
        <v>25</v>
      </c>
      <c r="C24" s="2">
        <v>0</v>
      </c>
      <c r="D24" s="2">
        <v>3354</v>
      </c>
      <c r="E24" s="1">
        <f t="shared" si="0"/>
        <v>3354</v>
      </c>
      <c r="F24" s="7"/>
      <c r="G24" s="19">
        <f t="shared" si="2"/>
        <v>4.9683074129101929E-3</v>
      </c>
    </row>
    <row r="25" spans="2:7">
      <c r="B25" s="18" t="s">
        <v>29</v>
      </c>
      <c r="C25" s="2">
        <v>4698</v>
      </c>
      <c r="D25" s="2">
        <v>77528</v>
      </c>
      <c r="E25" s="1">
        <f>D25-C25</f>
        <v>72830</v>
      </c>
      <c r="F25" s="7">
        <f t="shared" si="1"/>
        <v>15.502341421881653</v>
      </c>
      <c r="G25" s="19">
        <f t="shared" si="2"/>
        <v>0.11484285542877204</v>
      </c>
    </row>
    <row r="26" spans="2:7">
      <c r="B26" s="18" t="s">
        <v>30</v>
      </c>
      <c r="C26" s="2">
        <v>46</v>
      </c>
      <c r="D26" s="2">
        <v>0</v>
      </c>
      <c r="E26" s="1">
        <f t="shared" si="0"/>
        <v>-46</v>
      </c>
      <c r="F26" s="7">
        <f t="shared" si="1"/>
        <v>-1</v>
      </c>
      <c r="G26" s="19">
        <f t="shared" si="2"/>
        <v>0</v>
      </c>
    </row>
    <row r="27" spans="2:7">
      <c r="B27" s="18" t="s">
        <v>27</v>
      </c>
      <c r="C27" s="2">
        <v>118</v>
      </c>
      <c r="D27" s="2">
        <v>129</v>
      </c>
      <c r="E27" s="1">
        <f>D27-C27</f>
        <v>11</v>
      </c>
      <c r="F27" s="7">
        <f t="shared" si="1"/>
        <v>9.3220338983050821E-2</v>
      </c>
      <c r="G27" s="19">
        <f t="shared" si="2"/>
        <v>1.9108874665039202E-4</v>
      </c>
    </row>
    <row r="28" spans="2:7">
      <c r="B28" s="42" t="s">
        <v>37</v>
      </c>
      <c r="C28" s="43">
        <v>0</v>
      </c>
      <c r="D28" s="43">
        <v>1035</v>
      </c>
      <c r="E28" s="44">
        <f>D28-C28</f>
        <v>1035</v>
      </c>
      <c r="F28" s="7"/>
      <c r="G28" s="19">
        <f t="shared" si="2"/>
        <v>1.5331538975438431E-3</v>
      </c>
    </row>
    <row r="29" spans="2:7" ht="15.75" thickBot="1">
      <c r="B29" s="21" t="s">
        <v>26</v>
      </c>
      <c r="C29" s="22">
        <v>11751</v>
      </c>
      <c r="D29" s="22">
        <v>6731</v>
      </c>
      <c r="E29" s="23">
        <f>D29-C29</f>
        <v>-5020</v>
      </c>
      <c r="F29" s="67">
        <f t="shared" si="1"/>
        <v>-0.42719768530337843</v>
      </c>
      <c r="G29" s="24">
        <f t="shared" si="2"/>
        <v>9.9706849124324703E-3</v>
      </c>
    </row>
    <row r="30" spans="2:7">
      <c r="B30" s="13"/>
      <c r="C30" s="14"/>
      <c r="D30" s="14"/>
      <c r="E30" s="15"/>
      <c r="F30" s="16"/>
      <c r="G30" s="17"/>
    </row>
    <row r="31" spans="2:7" ht="15.75" thickBot="1">
      <c r="B31" s="13"/>
      <c r="C31" s="14"/>
      <c r="D31" s="14"/>
      <c r="E31" s="15"/>
      <c r="F31" s="16"/>
      <c r="G31" s="17"/>
    </row>
    <row r="32" spans="2:7" ht="24.75" customHeight="1">
      <c r="B32" s="55" t="s">
        <v>21</v>
      </c>
      <c r="C32" s="56"/>
      <c r="D32" s="56"/>
      <c r="E32" s="56"/>
      <c r="F32" s="56"/>
      <c r="G32" s="57"/>
    </row>
    <row r="33" spans="2:7" ht="16.5" customHeight="1">
      <c r="B33" s="25" t="s">
        <v>3</v>
      </c>
      <c r="C33" s="26" t="s">
        <v>40</v>
      </c>
      <c r="D33" s="26" t="s">
        <v>41</v>
      </c>
      <c r="E33" s="27" t="s">
        <v>0</v>
      </c>
      <c r="F33" s="27" t="s">
        <v>2</v>
      </c>
      <c r="G33" s="28" t="s">
        <v>1</v>
      </c>
    </row>
    <row r="34" spans="2:7" ht="15.75" customHeight="1">
      <c r="B34" s="29" t="s">
        <v>20</v>
      </c>
      <c r="C34" s="30">
        <f>SUM(C35:C59)</f>
        <v>157983</v>
      </c>
      <c r="D34" s="30">
        <f>SUM(D35:D59)</f>
        <v>221210</v>
      </c>
      <c r="E34" s="30">
        <f>D34-C34</f>
        <v>63227</v>
      </c>
      <c r="F34" s="31">
        <f>D34/C34-1</f>
        <v>0.40021394707025437</v>
      </c>
      <c r="G34" s="32">
        <f>D34/D34</f>
        <v>1</v>
      </c>
    </row>
    <row r="35" spans="2:7">
      <c r="B35" s="18" t="s">
        <v>10</v>
      </c>
      <c r="C35" s="2">
        <v>5934</v>
      </c>
      <c r="D35" s="2">
        <v>7617</v>
      </c>
      <c r="E35" s="1">
        <f>D35-C35</f>
        <v>1683</v>
      </c>
      <c r="F35" s="7">
        <f>D35/C35-1</f>
        <v>0.28361981799797786</v>
      </c>
      <c r="G35" s="19">
        <f>D35/D$4</f>
        <v>1.1283123901054543E-2</v>
      </c>
    </row>
    <row r="36" spans="2:7">
      <c r="B36" s="18" t="s">
        <v>15</v>
      </c>
      <c r="C36" s="2">
        <v>3534</v>
      </c>
      <c r="D36" s="2">
        <v>11524</v>
      </c>
      <c r="E36" s="1">
        <f t="shared" ref="E36:E59" si="3">D36-C36</f>
        <v>7990</v>
      </c>
      <c r="F36" s="7">
        <f t="shared" ref="F36:F59" si="4">D36/C36-1</f>
        <v>2.2608941709111487</v>
      </c>
      <c r="G36" s="19">
        <f t="shared" ref="G36:G59" si="5">D36/D$4</f>
        <v>1.7070594700768355E-2</v>
      </c>
    </row>
    <row r="37" spans="2:7">
      <c r="B37" s="20" t="s">
        <v>8</v>
      </c>
      <c r="C37" s="2">
        <v>230</v>
      </c>
      <c r="D37" s="2">
        <v>222</v>
      </c>
      <c r="E37" s="1">
        <f t="shared" si="3"/>
        <v>-8</v>
      </c>
      <c r="F37" s="7">
        <f t="shared" si="4"/>
        <v>-3.4782608695652195E-2</v>
      </c>
      <c r="G37" s="19">
        <f t="shared" si="5"/>
        <v>3.2885040121230258E-4</v>
      </c>
    </row>
    <row r="38" spans="2:7">
      <c r="B38" s="18" t="s">
        <v>14</v>
      </c>
      <c r="C38" s="11">
        <v>4800</v>
      </c>
      <c r="D38" s="2">
        <v>5000</v>
      </c>
      <c r="E38" s="1">
        <f t="shared" si="3"/>
        <v>200</v>
      </c>
      <c r="F38" s="7">
        <f t="shared" si="4"/>
        <v>4.1666666666666741E-2</v>
      </c>
      <c r="G38" s="19">
        <f t="shared" si="5"/>
        <v>7.406540567844652E-3</v>
      </c>
    </row>
    <row r="39" spans="2:7">
      <c r="B39" s="18" t="s">
        <v>9</v>
      </c>
      <c r="C39" s="2">
        <v>5762</v>
      </c>
      <c r="D39" s="2">
        <v>6140</v>
      </c>
      <c r="E39" s="1">
        <f t="shared" si="3"/>
        <v>378</v>
      </c>
      <c r="F39" s="7">
        <f t="shared" si="4"/>
        <v>6.5602221450885123E-2</v>
      </c>
      <c r="G39" s="19">
        <f t="shared" si="5"/>
        <v>9.0952318173132332E-3</v>
      </c>
    </row>
    <row r="40" spans="2:7">
      <c r="B40" s="18" t="s">
        <v>5</v>
      </c>
      <c r="C40" s="2">
        <v>287</v>
      </c>
      <c r="D40" s="2">
        <v>737</v>
      </c>
      <c r="E40" s="1">
        <f t="shared" si="3"/>
        <v>450</v>
      </c>
      <c r="F40" s="7">
        <f t="shared" si="4"/>
        <v>1.5679442508710801</v>
      </c>
      <c r="G40" s="19">
        <f t="shared" si="5"/>
        <v>1.0917240797003018E-3</v>
      </c>
    </row>
    <row r="41" spans="2:7">
      <c r="B41" s="18" t="s">
        <v>11</v>
      </c>
      <c r="C41" s="2">
        <v>2013</v>
      </c>
      <c r="D41" s="2">
        <v>3946</v>
      </c>
      <c r="E41" s="1">
        <f t="shared" si="3"/>
        <v>1933</v>
      </c>
      <c r="F41" s="7">
        <f t="shared" si="4"/>
        <v>0.96025832091405872</v>
      </c>
      <c r="G41" s="19">
        <f t="shared" si="5"/>
        <v>5.8452418161429997E-3</v>
      </c>
    </row>
    <row r="42" spans="2:7">
      <c r="B42" s="18" t="s">
        <v>13</v>
      </c>
      <c r="C42" s="2">
        <v>1196</v>
      </c>
      <c r="D42" s="2">
        <v>1914</v>
      </c>
      <c r="E42" s="1">
        <f t="shared" si="3"/>
        <v>718</v>
      </c>
      <c r="F42" s="7">
        <f t="shared" si="4"/>
        <v>0.60033444816053505</v>
      </c>
      <c r="G42" s="19">
        <f t="shared" si="5"/>
        <v>2.835223729370933E-3</v>
      </c>
    </row>
    <row r="43" spans="2:7">
      <c r="B43" s="18" t="s">
        <v>12</v>
      </c>
      <c r="C43" s="2">
        <v>11205</v>
      </c>
      <c r="D43" s="2">
        <v>17514</v>
      </c>
      <c r="E43" s="1">
        <f t="shared" si="3"/>
        <v>6309</v>
      </c>
      <c r="F43" s="7">
        <f t="shared" si="4"/>
        <v>0.56305220883534135</v>
      </c>
      <c r="G43" s="19">
        <f t="shared" si="5"/>
        <v>2.5943630301046249E-2</v>
      </c>
    </row>
    <row r="44" spans="2:7">
      <c r="B44" s="18" t="s">
        <v>16</v>
      </c>
      <c r="C44" s="2">
        <v>15849</v>
      </c>
      <c r="D44" s="2">
        <v>15358</v>
      </c>
      <c r="E44" s="1">
        <f t="shared" si="3"/>
        <v>-491</v>
      </c>
      <c r="F44" s="7">
        <f t="shared" si="4"/>
        <v>-3.0979872547163834E-2</v>
      </c>
      <c r="G44" s="19">
        <f t="shared" si="5"/>
        <v>2.2749930008191633E-2</v>
      </c>
    </row>
    <row r="45" spans="2:7">
      <c r="B45" s="18" t="s">
        <v>31</v>
      </c>
      <c r="C45" s="2">
        <v>27502</v>
      </c>
      <c r="D45" s="2">
        <v>41598</v>
      </c>
      <c r="E45" s="1">
        <f t="shared" si="3"/>
        <v>14096</v>
      </c>
      <c r="F45" s="7">
        <f t="shared" si="4"/>
        <v>0.51254454221511159</v>
      </c>
      <c r="G45" s="19">
        <f t="shared" si="5"/>
        <v>6.1619454908240369E-2</v>
      </c>
    </row>
    <row r="46" spans="2:7">
      <c r="B46" s="18" t="s">
        <v>17</v>
      </c>
      <c r="C46" s="2">
        <v>11183</v>
      </c>
      <c r="D46" s="2">
        <v>16222</v>
      </c>
      <c r="E46" s="1">
        <f t="shared" si="3"/>
        <v>5039</v>
      </c>
      <c r="F46" s="7">
        <f t="shared" si="4"/>
        <v>0.45059465259769294</v>
      </c>
      <c r="G46" s="19">
        <f t="shared" si="5"/>
        <v>2.4029780218315189E-2</v>
      </c>
    </row>
    <row r="47" spans="2:7">
      <c r="B47" s="18" t="s">
        <v>7</v>
      </c>
      <c r="C47" s="2">
        <v>740</v>
      </c>
      <c r="D47" s="2">
        <v>1217</v>
      </c>
      <c r="E47" s="1">
        <f t="shared" si="3"/>
        <v>477</v>
      </c>
      <c r="F47" s="7">
        <f t="shared" si="4"/>
        <v>0.64459459459459456</v>
      </c>
      <c r="G47" s="19">
        <f t="shared" si="5"/>
        <v>1.8027519742133884E-3</v>
      </c>
    </row>
    <row r="48" spans="2:7">
      <c r="B48" s="18" t="s">
        <v>18</v>
      </c>
      <c r="C48" s="2">
        <v>17632</v>
      </c>
      <c r="D48" s="2">
        <v>7042</v>
      </c>
      <c r="E48" s="1">
        <f t="shared" si="3"/>
        <v>-10590</v>
      </c>
      <c r="F48" s="7">
        <f t="shared" si="4"/>
        <v>-0.60061252268602539</v>
      </c>
      <c r="G48" s="19">
        <f t="shared" si="5"/>
        <v>1.0431371735752409E-2</v>
      </c>
    </row>
    <row r="49" spans="2:7">
      <c r="B49" s="18" t="s">
        <v>32</v>
      </c>
      <c r="C49" s="2">
        <v>70</v>
      </c>
      <c r="D49" s="2">
        <v>151</v>
      </c>
      <c r="E49" s="1">
        <f t="shared" si="3"/>
        <v>81</v>
      </c>
      <c r="F49" s="7">
        <f t="shared" si="4"/>
        <v>1.157142857142857</v>
      </c>
      <c r="G49" s="19">
        <f t="shared" si="5"/>
        <v>2.236775251489085E-4</v>
      </c>
    </row>
    <row r="50" spans="2:7">
      <c r="B50" s="18" t="s">
        <v>6</v>
      </c>
      <c r="C50" s="2">
        <v>1153</v>
      </c>
      <c r="D50" s="2">
        <v>894</v>
      </c>
      <c r="E50" s="1">
        <f t="shared" si="3"/>
        <v>-259</v>
      </c>
      <c r="F50" s="7">
        <f t="shared" si="4"/>
        <v>-0.22463139635732876</v>
      </c>
      <c r="G50" s="19">
        <f t="shared" si="5"/>
        <v>1.3242894535306238E-3</v>
      </c>
    </row>
    <row r="51" spans="2:7">
      <c r="B51" s="18" t="s">
        <v>4</v>
      </c>
      <c r="C51" s="2">
        <v>123</v>
      </c>
      <c r="D51" s="2">
        <v>152</v>
      </c>
      <c r="E51" s="1">
        <f t="shared" si="3"/>
        <v>29</v>
      </c>
      <c r="F51" s="7">
        <f t="shared" si="4"/>
        <v>0.2357723577235773</v>
      </c>
      <c r="G51" s="19">
        <f t="shared" si="5"/>
        <v>2.2515883326247742E-4</v>
      </c>
    </row>
    <row r="52" spans="2:7">
      <c r="B52" s="18" t="s">
        <v>28</v>
      </c>
      <c r="C52" s="2">
        <v>954</v>
      </c>
      <c r="D52" s="2">
        <v>1132</v>
      </c>
      <c r="E52" s="1">
        <f t="shared" si="3"/>
        <v>178</v>
      </c>
      <c r="F52" s="7">
        <f t="shared" si="4"/>
        <v>0.18658280922431869</v>
      </c>
      <c r="G52" s="19">
        <f t="shared" si="5"/>
        <v>1.6768407845600293E-3</v>
      </c>
    </row>
    <row r="53" spans="2:7">
      <c r="B53" s="18" t="s">
        <v>19</v>
      </c>
      <c r="C53" s="2">
        <v>37525</v>
      </c>
      <c r="D53" s="2">
        <v>48466</v>
      </c>
      <c r="E53" s="1">
        <f t="shared" si="3"/>
        <v>10941</v>
      </c>
      <c r="F53" s="7">
        <f t="shared" si="4"/>
        <v>0.29156562291805455</v>
      </c>
      <c r="G53" s="19">
        <f t="shared" si="5"/>
        <v>7.1793079032231782E-2</v>
      </c>
    </row>
    <row r="54" spans="2:7">
      <c r="B54" s="18" t="s">
        <v>25</v>
      </c>
      <c r="C54" s="2">
        <v>0</v>
      </c>
      <c r="D54" s="2">
        <v>876</v>
      </c>
      <c r="E54" s="1">
        <f t="shared" si="3"/>
        <v>876</v>
      </c>
      <c r="F54" s="7"/>
      <c r="G54" s="19">
        <f t="shared" si="5"/>
        <v>1.2976259074863831E-3</v>
      </c>
    </row>
    <row r="55" spans="2:7">
      <c r="B55" s="18" t="s">
        <v>29</v>
      </c>
      <c r="C55" s="2">
        <v>4698</v>
      </c>
      <c r="D55" s="2">
        <v>28587</v>
      </c>
      <c r="E55" s="1">
        <f t="shared" si="3"/>
        <v>23889</v>
      </c>
      <c r="F55" s="7">
        <f t="shared" si="4"/>
        <v>5.0849297573435503</v>
      </c>
      <c r="G55" s="19">
        <f t="shared" si="5"/>
        <v>4.2346155042595014E-2</v>
      </c>
    </row>
    <row r="56" spans="2:7">
      <c r="B56" s="18" t="s">
        <v>30</v>
      </c>
      <c r="C56" s="2">
        <v>19</v>
      </c>
      <c r="D56" s="2">
        <v>0</v>
      </c>
      <c r="E56" s="1">
        <f t="shared" si="3"/>
        <v>-19</v>
      </c>
      <c r="F56" s="7">
        <f t="shared" si="4"/>
        <v>-1</v>
      </c>
      <c r="G56" s="19">
        <f t="shared" si="5"/>
        <v>0</v>
      </c>
    </row>
    <row r="57" spans="2:7">
      <c r="B57" s="18" t="s">
        <v>27</v>
      </c>
      <c r="C57" s="2">
        <v>27</v>
      </c>
      <c r="D57" s="2">
        <v>21</v>
      </c>
      <c r="E57" s="1">
        <f t="shared" si="3"/>
        <v>-6</v>
      </c>
      <c r="F57" s="7">
        <f t="shared" si="4"/>
        <v>-0.22222222222222221</v>
      </c>
      <c r="G57" s="19">
        <f>D57/D$4</f>
        <v>3.1107470384947538E-5</v>
      </c>
    </row>
    <row r="58" spans="2:7">
      <c r="B58" s="42" t="s">
        <v>37</v>
      </c>
      <c r="C58" s="2">
        <v>0</v>
      </c>
      <c r="D58" s="2">
        <v>397</v>
      </c>
      <c r="E58" s="1">
        <f t="shared" si="3"/>
        <v>397</v>
      </c>
      <c r="F58" s="7"/>
      <c r="G58" s="19">
        <f t="shared" si="5"/>
        <v>5.8807932108686535E-4</v>
      </c>
    </row>
    <row r="59" spans="2:7" ht="15.75" thickBot="1">
      <c r="B59" s="21" t="s">
        <v>26</v>
      </c>
      <c r="C59" s="22">
        <v>5547</v>
      </c>
      <c r="D59" s="22">
        <v>4483</v>
      </c>
      <c r="E59" s="23">
        <f t="shared" si="3"/>
        <v>-1064</v>
      </c>
      <c r="F59" s="67">
        <f t="shared" si="4"/>
        <v>-0.19181539570939243</v>
      </c>
      <c r="G59" s="24">
        <f t="shared" si="5"/>
        <v>6.6407042731295154E-3</v>
      </c>
    </row>
    <row r="61" spans="2:7">
      <c r="B61" s="58" t="s">
        <v>24</v>
      </c>
      <c r="C61" s="58"/>
      <c r="D61" s="58"/>
      <c r="E61" s="58"/>
      <c r="F61" s="58"/>
      <c r="G61" s="58"/>
    </row>
    <row r="62" spans="2:7">
      <c r="B62" s="3"/>
      <c r="C62" s="3"/>
      <c r="D62" s="3"/>
      <c r="E62" s="3"/>
      <c r="F62" s="3"/>
      <c r="G62" s="3"/>
    </row>
  </sheetData>
  <mergeCells count="3">
    <mergeCell ref="B2:G2"/>
    <mergeCell ref="B61:G61"/>
    <mergeCell ref="B32:G3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5"/>
  <sheetViews>
    <sheetView workbookViewId="0">
      <selection activeCell="B2" sqref="B2:F2"/>
    </sheetView>
  </sheetViews>
  <sheetFormatPr defaultRowHeight="15"/>
  <cols>
    <col min="2" max="2" width="47.28515625" customWidth="1"/>
    <col min="3" max="3" width="18" customWidth="1"/>
    <col min="4" max="4" width="16.7109375" customWidth="1"/>
    <col min="5" max="5" width="17.28515625" customWidth="1"/>
    <col min="6" max="6" width="16.85546875" customWidth="1"/>
  </cols>
  <sheetData>
    <row r="1" spans="2:6" ht="15.75" thickBot="1"/>
    <row r="2" spans="2:6" ht="24" customHeight="1">
      <c r="B2" s="55" t="s">
        <v>21</v>
      </c>
      <c r="C2" s="56"/>
      <c r="D2" s="56"/>
      <c r="E2" s="56"/>
      <c r="F2" s="57"/>
    </row>
    <row r="3" spans="2:6" ht="22.5" customHeight="1">
      <c r="B3" s="25" t="s">
        <v>3</v>
      </c>
      <c r="C3" s="59" t="s">
        <v>38</v>
      </c>
      <c r="D3" s="60"/>
      <c r="E3" s="59" t="s">
        <v>39</v>
      </c>
      <c r="F3" s="61"/>
    </row>
    <row r="4" spans="2:6" ht="18.75" customHeight="1">
      <c r="B4" s="46"/>
      <c r="C4" s="35" t="s">
        <v>22</v>
      </c>
      <c r="D4" s="35" t="s">
        <v>23</v>
      </c>
      <c r="E4" s="35" t="s">
        <v>22</v>
      </c>
      <c r="F4" s="47" t="s">
        <v>23</v>
      </c>
    </row>
    <row r="5" spans="2:6" ht="15.75" customHeight="1">
      <c r="B5" s="29" t="s">
        <v>20</v>
      </c>
      <c r="C5" s="30">
        <f>SUM(C6:C30)</f>
        <v>211321</v>
      </c>
      <c r="D5" s="30">
        <f t="shared" ref="D5:F5" si="0">SUM(D6:D30)</f>
        <v>203686</v>
      </c>
      <c r="E5" s="30">
        <f t="shared" si="0"/>
        <v>332177</v>
      </c>
      <c r="F5" s="48">
        <f t="shared" si="0"/>
        <v>342902</v>
      </c>
    </row>
    <row r="6" spans="2:6">
      <c r="B6" s="49" t="s">
        <v>10</v>
      </c>
      <c r="C6" s="53">
        <v>17515</v>
      </c>
      <c r="D6" s="53">
        <v>309</v>
      </c>
      <c r="E6" s="53">
        <v>20735</v>
      </c>
      <c r="F6" s="68">
        <v>538</v>
      </c>
    </row>
    <row r="7" spans="2:6">
      <c r="B7" s="49" t="s">
        <v>15</v>
      </c>
      <c r="C7" s="53">
        <v>13115</v>
      </c>
      <c r="D7" s="53">
        <v>2534</v>
      </c>
      <c r="E7" s="53">
        <v>23383</v>
      </c>
      <c r="F7" s="68">
        <v>3815</v>
      </c>
    </row>
    <row r="8" spans="2:6">
      <c r="B8" s="49" t="s">
        <v>8</v>
      </c>
      <c r="C8" s="53">
        <v>2226</v>
      </c>
      <c r="D8" s="53">
        <v>582</v>
      </c>
      <c r="E8" s="53">
        <v>1448</v>
      </c>
      <c r="F8" s="68">
        <v>1215</v>
      </c>
    </row>
    <row r="9" spans="2:6">
      <c r="B9" s="49" t="s">
        <v>14</v>
      </c>
      <c r="C9" s="53">
        <v>34170</v>
      </c>
      <c r="D9" s="53">
        <v>950</v>
      </c>
      <c r="E9" s="53">
        <v>35720</v>
      </c>
      <c r="F9" s="68">
        <v>2165</v>
      </c>
    </row>
    <row r="10" spans="2:6">
      <c r="B10" s="49" t="s">
        <v>9</v>
      </c>
      <c r="C10" s="53">
        <v>6131</v>
      </c>
      <c r="D10" s="53">
        <v>4275</v>
      </c>
      <c r="E10" s="53">
        <v>5503</v>
      </c>
      <c r="F10" s="68">
        <v>6184</v>
      </c>
    </row>
    <row r="11" spans="2:6">
      <c r="B11" s="49" t="s">
        <v>5</v>
      </c>
      <c r="C11" s="53">
        <v>1152</v>
      </c>
      <c r="D11" s="53">
        <v>351</v>
      </c>
      <c r="E11" s="53">
        <v>1356</v>
      </c>
      <c r="F11" s="68">
        <v>680</v>
      </c>
    </row>
    <row r="12" spans="2:6">
      <c r="B12" s="49" t="s">
        <v>11</v>
      </c>
      <c r="C12" s="53">
        <v>7536</v>
      </c>
      <c r="D12" s="53">
        <v>1254</v>
      </c>
      <c r="E12" s="53">
        <v>7522</v>
      </c>
      <c r="F12" s="68">
        <v>3847</v>
      </c>
    </row>
    <row r="13" spans="2:6">
      <c r="B13" s="49" t="s">
        <v>13</v>
      </c>
      <c r="C13" s="53">
        <v>2660</v>
      </c>
      <c r="D13" s="53">
        <v>775</v>
      </c>
      <c r="E13" s="53">
        <v>5012</v>
      </c>
      <c r="F13" s="68">
        <v>1153</v>
      </c>
    </row>
    <row r="14" spans="2:6">
      <c r="B14" s="49" t="s">
        <v>12</v>
      </c>
      <c r="C14" s="53">
        <v>11308</v>
      </c>
      <c r="D14" s="53">
        <v>23065</v>
      </c>
      <c r="E14" s="53">
        <v>12491</v>
      </c>
      <c r="F14" s="68">
        <v>46704</v>
      </c>
    </row>
    <row r="15" spans="2:6">
      <c r="B15" s="49" t="s">
        <v>16</v>
      </c>
      <c r="C15" s="53">
        <v>9425</v>
      </c>
      <c r="D15" s="53">
        <v>25515</v>
      </c>
      <c r="E15" s="53">
        <v>14928</v>
      </c>
      <c r="F15" s="68">
        <v>33790</v>
      </c>
    </row>
    <row r="16" spans="2:6">
      <c r="B16" s="49" t="s">
        <v>31</v>
      </c>
      <c r="C16" s="53">
        <v>16420</v>
      </c>
      <c r="D16" s="53">
        <v>52857</v>
      </c>
      <c r="E16" s="53">
        <v>29898</v>
      </c>
      <c r="F16" s="68">
        <v>99150</v>
      </c>
    </row>
    <row r="17" spans="2:6">
      <c r="B17" s="49" t="s">
        <v>17</v>
      </c>
      <c r="C17" s="53">
        <v>15868</v>
      </c>
      <c r="D17" s="53">
        <v>8074</v>
      </c>
      <c r="E17" s="53">
        <v>57563</v>
      </c>
      <c r="F17" s="68">
        <v>20537</v>
      </c>
    </row>
    <row r="18" spans="2:6">
      <c r="B18" s="49" t="s">
        <v>7</v>
      </c>
      <c r="C18" s="53">
        <v>1849</v>
      </c>
      <c r="D18" s="45">
        <v>239</v>
      </c>
      <c r="E18" s="53">
        <v>2300</v>
      </c>
      <c r="F18" s="68">
        <v>653</v>
      </c>
    </row>
    <row r="19" spans="2:6">
      <c r="B19" s="49" t="s">
        <v>18</v>
      </c>
      <c r="C19" s="53">
        <v>26792</v>
      </c>
      <c r="D19" s="45">
        <v>19922</v>
      </c>
      <c r="E19" s="53">
        <v>8667</v>
      </c>
      <c r="F19" s="68">
        <v>7573</v>
      </c>
    </row>
    <row r="20" spans="2:6">
      <c r="B20" s="49" t="s">
        <v>32</v>
      </c>
      <c r="C20" s="53">
        <v>709</v>
      </c>
      <c r="D20" s="45">
        <v>526</v>
      </c>
      <c r="E20" s="53">
        <v>1224</v>
      </c>
      <c r="F20" s="68">
        <v>897</v>
      </c>
    </row>
    <row r="21" spans="2:6">
      <c r="B21" s="50" t="s">
        <v>6</v>
      </c>
      <c r="C21" s="53">
        <v>4732</v>
      </c>
      <c r="D21" s="45">
        <v>509</v>
      </c>
      <c r="E21" s="53">
        <v>2767</v>
      </c>
      <c r="F21" s="68">
        <v>844</v>
      </c>
    </row>
    <row r="22" spans="2:6">
      <c r="B22" s="49" t="s">
        <v>4</v>
      </c>
      <c r="C22" s="53">
        <v>271</v>
      </c>
      <c r="D22" s="45">
        <v>155</v>
      </c>
      <c r="E22" s="53">
        <v>234</v>
      </c>
      <c r="F22" s="68">
        <v>327</v>
      </c>
    </row>
    <row r="23" spans="2:6">
      <c r="B23" s="49" t="s">
        <v>28</v>
      </c>
      <c r="C23" s="53">
        <v>768</v>
      </c>
      <c r="D23" s="45">
        <v>186</v>
      </c>
      <c r="E23" s="53">
        <v>2341</v>
      </c>
      <c r="F23" s="68">
        <v>1536</v>
      </c>
    </row>
    <row r="24" spans="2:6">
      <c r="B24" s="49" t="s">
        <v>19</v>
      </c>
      <c r="C24" s="53">
        <v>29139</v>
      </c>
      <c r="D24" s="45">
        <v>54530</v>
      </c>
      <c r="E24" s="53">
        <v>42247</v>
      </c>
      <c r="F24" s="68">
        <v>79355</v>
      </c>
    </row>
    <row r="25" spans="2:6">
      <c r="B25" s="49" t="s">
        <v>25</v>
      </c>
      <c r="C25" s="45">
        <v>0</v>
      </c>
      <c r="D25" s="45">
        <v>0</v>
      </c>
      <c r="E25" s="53">
        <v>3075</v>
      </c>
      <c r="F25" s="68">
        <v>279</v>
      </c>
    </row>
    <row r="26" spans="2:6">
      <c r="B26" s="49" t="s">
        <v>29</v>
      </c>
      <c r="C26" s="53">
        <v>4076</v>
      </c>
      <c r="D26" s="45">
        <v>622</v>
      </c>
      <c r="E26" s="53">
        <v>50242</v>
      </c>
      <c r="F26" s="68">
        <v>27286</v>
      </c>
    </row>
    <row r="27" spans="2:6">
      <c r="B27" s="49" t="s">
        <v>30</v>
      </c>
      <c r="C27" s="53">
        <v>46</v>
      </c>
      <c r="D27" s="45">
        <v>0</v>
      </c>
      <c r="E27" s="53"/>
      <c r="F27" s="68"/>
    </row>
    <row r="28" spans="2:6">
      <c r="B28" s="49" t="s">
        <v>27</v>
      </c>
      <c r="C28" s="53">
        <v>118</v>
      </c>
      <c r="D28" s="45">
        <v>0</v>
      </c>
      <c r="E28" s="53">
        <v>129</v>
      </c>
      <c r="F28" s="68">
        <v>0</v>
      </c>
    </row>
    <row r="29" spans="2:6">
      <c r="B29" s="42" t="s">
        <v>37</v>
      </c>
      <c r="C29" s="45">
        <v>0</v>
      </c>
      <c r="D29" s="45">
        <v>0</v>
      </c>
      <c r="E29" s="53">
        <v>268</v>
      </c>
      <c r="F29" s="68">
        <v>767</v>
      </c>
    </row>
    <row r="30" spans="2:6" ht="15.75" thickBot="1">
      <c r="B30" s="51" t="s">
        <v>26</v>
      </c>
      <c r="C30" s="69">
        <v>5295</v>
      </c>
      <c r="D30" s="52">
        <v>6456</v>
      </c>
      <c r="E30" s="69">
        <v>3124</v>
      </c>
      <c r="F30" s="70">
        <v>3607</v>
      </c>
    </row>
    <row r="31" spans="2:6">
      <c r="B31" s="12"/>
    </row>
    <row r="33" spans="2:6" ht="15.75" thickBot="1"/>
    <row r="34" spans="2:6" ht="23.25" customHeight="1">
      <c r="B34" s="55" t="s">
        <v>21</v>
      </c>
      <c r="C34" s="56"/>
      <c r="D34" s="56"/>
      <c r="E34" s="56"/>
      <c r="F34" s="57"/>
    </row>
    <row r="35" spans="2:6" ht="21.75" customHeight="1">
      <c r="B35" s="25" t="s">
        <v>3</v>
      </c>
      <c r="C35" s="59" t="s">
        <v>40</v>
      </c>
      <c r="D35" s="60"/>
      <c r="E35" s="59" t="s">
        <v>41</v>
      </c>
      <c r="F35" s="61"/>
    </row>
    <row r="36" spans="2:6">
      <c r="B36" s="46"/>
      <c r="C36" s="35" t="s">
        <v>22</v>
      </c>
      <c r="D36" s="35" t="s">
        <v>23</v>
      </c>
      <c r="E36" s="35" t="s">
        <v>22</v>
      </c>
      <c r="F36" s="47" t="s">
        <v>23</v>
      </c>
    </row>
    <row r="37" spans="2:6">
      <c r="B37" s="29" t="s">
        <v>20</v>
      </c>
      <c r="C37" s="30">
        <f>SUM(C38:C62)</f>
        <v>74881</v>
      </c>
      <c r="D37" s="30">
        <f>SUM(D38:D62)</f>
        <v>83102</v>
      </c>
      <c r="E37" s="30">
        <f>SUM(E38:E62)</f>
        <v>100325</v>
      </c>
      <c r="F37" s="48">
        <f>SUM(F38:F62)</f>
        <v>120885</v>
      </c>
    </row>
    <row r="38" spans="2:6">
      <c r="B38" s="49" t="s">
        <v>10</v>
      </c>
      <c r="C38" s="54">
        <v>5890</v>
      </c>
      <c r="D38" s="54">
        <v>44</v>
      </c>
      <c r="E38" s="54">
        <v>7500</v>
      </c>
      <c r="F38" s="71">
        <v>117</v>
      </c>
    </row>
    <row r="39" spans="2:6">
      <c r="B39" s="49" t="s">
        <v>15</v>
      </c>
      <c r="C39" s="54">
        <v>2796</v>
      </c>
      <c r="D39" s="54">
        <v>738</v>
      </c>
      <c r="E39" s="54">
        <v>10344</v>
      </c>
      <c r="F39" s="71">
        <v>1180</v>
      </c>
    </row>
    <row r="40" spans="2:6">
      <c r="B40" s="49" t="s">
        <v>8</v>
      </c>
      <c r="C40" s="54">
        <v>42</v>
      </c>
      <c r="D40" s="54">
        <v>188</v>
      </c>
      <c r="E40" s="54">
        <v>12</v>
      </c>
      <c r="F40" s="71">
        <v>210</v>
      </c>
    </row>
    <row r="41" spans="2:6">
      <c r="B41" s="49" t="s">
        <v>14</v>
      </c>
      <c r="C41" s="54">
        <v>4720</v>
      </c>
      <c r="D41" s="54">
        <v>80</v>
      </c>
      <c r="E41" s="54">
        <v>4800</v>
      </c>
      <c r="F41" s="71">
        <v>200</v>
      </c>
    </row>
    <row r="42" spans="2:6">
      <c r="B42" s="49" t="s">
        <v>9</v>
      </c>
      <c r="C42" s="54">
        <v>3521</v>
      </c>
      <c r="D42" s="54">
        <v>2241</v>
      </c>
      <c r="E42" s="54">
        <v>3095</v>
      </c>
      <c r="F42" s="71">
        <v>3045</v>
      </c>
    </row>
    <row r="43" spans="2:6">
      <c r="B43" s="49" t="s">
        <v>5</v>
      </c>
      <c r="C43" s="54">
        <v>185</v>
      </c>
      <c r="D43" s="54">
        <v>102</v>
      </c>
      <c r="E43" s="54">
        <v>504</v>
      </c>
      <c r="F43" s="71">
        <v>233</v>
      </c>
    </row>
    <row r="44" spans="2:6">
      <c r="B44" s="49" t="s">
        <v>11</v>
      </c>
      <c r="C44" s="54">
        <v>1736</v>
      </c>
      <c r="D44" s="54">
        <v>277</v>
      </c>
      <c r="E44" s="54">
        <v>2427</v>
      </c>
      <c r="F44" s="71">
        <v>1519</v>
      </c>
    </row>
    <row r="45" spans="2:6">
      <c r="B45" s="49" t="s">
        <v>13</v>
      </c>
      <c r="C45" s="54">
        <v>965</v>
      </c>
      <c r="D45" s="54">
        <v>231</v>
      </c>
      <c r="E45" s="54">
        <v>1591</v>
      </c>
      <c r="F45" s="71">
        <v>323</v>
      </c>
    </row>
    <row r="46" spans="2:6">
      <c r="B46" s="49" t="s">
        <v>12</v>
      </c>
      <c r="C46" s="54">
        <v>4401</v>
      </c>
      <c r="D46" s="54">
        <v>6804</v>
      </c>
      <c r="E46" s="54">
        <v>4126</v>
      </c>
      <c r="F46" s="71">
        <v>13388</v>
      </c>
    </row>
    <row r="47" spans="2:6">
      <c r="B47" s="49" t="s">
        <v>16</v>
      </c>
      <c r="C47" s="54">
        <v>4263</v>
      </c>
      <c r="D47" s="54">
        <v>11586</v>
      </c>
      <c r="E47" s="54">
        <v>4206</v>
      </c>
      <c r="F47" s="71">
        <v>11152</v>
      </c>
    </row>
    <row r="48" spans="2:6">
      <c r="B48" s="49" t="s">
        <v>31</v>
      </c>
      <c r="C48" s="54">
        <v>5978</v>
      </c>
      <c r="D48" s="54">
        <v>21524</v>
      </c>
      <c r="E48" s="54">
        <v>7427</v>
      </c>
      <c r="F48" s="71">
        <v>34171</v>
      </c>
    </row>
    <row r="49" spans="2:6">
      <c r="B49" s="49" t="s">
        <v>17</v>
      </c>
      <c r="C49" s="54">
        <v>7293</v>
      </c>
      <c r="D49" s="54">
        <v>3890</v>
      </c>
      <c r="E49" s="54">
        <v>9452</v>
      </c>
      <c r="F49" s="71">
        <v>6770</v>
      </c>
    </row>
    <row r="50" spans="2:6">
      <c r="B50" s="49" t="s">
        <v>7</v>
      </c>
      <c r="C50" s="54">
        <v>648</v>
      </c>
      <c r="D50" s="54">
        <v>92</v>
      </c>
      <c r="E50" s="54">
        <v>967</v>
      </c>
      <c r="F50" s="71">
        <v>250</v>
      </c>
    </row>
    <row r="51" spans="2:6">
      <c r="B51" s="49" t="s">
        <v>18</v>
      </c>
      <c r="C51" s="54">
        <v>9857</v>
      </c>
      <c r="D51" s="54">
        <v>7775</v>
      </c>
      <c r="E51" s="54">
        <v>3820</v>
      </c>
      <c r="F51" s="71">
        <v>3222</v>
      </c>
    </row>
    <row r="52" spans="2:6">
      <c r="B52" s="50" t="s">
        <v>32</v>
      </c>
      <c r="C52" s="54">
        <v>46</v>
      </c>
      <c r="D52" s="54">
        <v>24</v>
      </c>
      <c r="E52" s="54">
        <v>101</v>
      </c>
      <c r="F52" s="71">
        <v>50</v>
      </c>
    </row>
    <row r="53" spans="2:6">
      <c r="B53" s="49" t="s">
        <v>6</v>
      </c>
      <c r="C53" s="54">
        <v>884</v>
      </c>
      <c r="D53" s="54">
        <v>269</v>
      </c>
      <c r="E53" s="54">
        <v>660</v>
      </c>
      <c r="F53" s="71">
        <v>234</v>
      </c>
    </row>
    <row r="54" spans="2:6">
      <c r="B54" s="49" t="s">
        <v>4</v>
      </c>
      <c r="C54" s="54">
        <v>71</v>
      </c>
      <c r="D54" s="54">
        <v>52</v>
      </c>
      <c r="E54" s="54">
        <v>43</v>
      </c>
      <c r="F54" s="71">
        <v>109</v>
      </c>
    </row>
    <row r="55" spans="2:6">
      <c r="B55" s="49" t="s">
        <v>28</v>
      </c>
      <c r="C55" s="54">
        <v>768</v>
      </c>
      <c r="D55" s="54">
        <v>186</v>
      </c>
      <c r="E55" s="54">
        <v>520</v>
      </c>
      <c r="F55" s="71">
        <v>612</v>
      </c>
    </row>
    <row r="56" spans="2:6">
      <c r="B56" s="49" t="s">
        <v>19</v>
      </c>
      <c r="C56" s="54">
        <v>14044</v>
      </c>
      <c r="D56" s="54">
        <v>23481</v>
      </c>
      <c r="E56" s="54">
        <v>18852</v>
      </c>
      <c r="F56" s="71">
        <v>29614</v>
      </c>
    </row>
    <row r="57" spans="2:6">
      <c r="B57" s="49" t="s">
        <v>25</v>
      </c>
      <c r="C57" s="54"/>
      <c r="D57" s="54"/>
      <c r="E57" s="54">
        <v>796</v>
      </c>
      <c r="F57" s="71">
        <v>80</v>
      </c>
    </row>
    <row r="58" spans="2:6">
      <c r="B58" s="49" t="s">
        <v>29</v>
      </c>
      <c r="C58" s="54">
        <v>4076</v>
      </c>
      <c r="D58" s="54">
        <v>622</v>
      </c>
      <c r="E58" s="54">
        <v>16722</v>
      </c>
      <c r="F58" s="71">
        <v>11865</v>
      </c>
    </row>
    <row r="59" spans="2:6">
      <c r="B59" s="49" t="s">
        <v>30</v>
      </c>
      <c r="C59" s="54">
        <v>19</v>
      </c>
      <c r="D59" s="54"/>
      <c r="E59" s="54"/>
      <c r="F59" s="71"/>
    </row>
    <row r="60" spans="2:6">
      <c r="B60" s="49" t="s">
        <v>27</v>
      </c>
      <c r="C60" s="54">
        <v>27</v>
      </c>
      <c r="D60" s="54"/>
      <c r="E60" s="54">
        <v>21</v>
      </c>
      <c r="F60" s="71">
        <v>0</v>
      </c>
    </row>
    <row r="61" spans="2:6">
      <c r="B61" s="42" t="s">
        <v>37</v>
      </c>
      <c r="C61" s="54"/>
      <c r="D61" s="54"/>
      <c r="E61" s="54">
        <v>88</v>
      </c>
      <c r="F61" s="71">
        <v>309</v>
      </c>
    </row>
    <row r="62" spans="2:6" ht="15.75" thickBot="1">
      <c r="B62" s="51" t="s">
        <v>26</v>
      </c>
      <c r="C62" s="72">
        <v>2651</v>
      </c>
      <c r="D62" s="72">
        <v>2896</v>
      </c>
      <c r="E62" s="72">
        <v>2251</v>
      </c>
      <c r="F62" s="73">
        <v>2232</v>
      </c>
    </row>
    <row r="65" spans="2:7">
      <c r="B65" s="58" t="s">
        <v>24</v>
      </c>
      <c r="C65" s="58"/>
      <c r="D65" s="58"/>
      <c r="E65" s="58"/>
      <c r="F65" s="58"/>
      <c r="G65" s="58"/>
    </row>
  </sheetData>
  <mergeCells count="7">
    <mergeCell ref="B65:G65"/>
    <mergeCell ref="B2:F2"/>
    <mergeCell ref="C3:D3"/>
    <mergeCell ref="E3:F3"/>
    <mergeCell ref="B34:F34"/>
    <mergeCell ref="C35:D35"/>
    <mergeCell ref="E35:F35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1"/>
  <sheetViews>
    <sheetView workbookViewId="0">
      <selection activeCell="B2" sqref="B2:I2"/>
    </sheetView>
  </sheetViews>
  <sheetFormatPr defaultRowHeight="15"/>
  <cols>
    <col min="2" max="2" width="45.28515625" customWidth="1"/>
    <col min="3" max="4" width="20.28515625" customWidth="1"/>
    <col min="5" max="5" width="18.5703125" customWidth="1"/>
    <col min="6" max="6" width="17.42578125" customWidth="1"/>
    <col min="7" max="7" width="15.5703125" style="38" customWidth="1"/>
    <col min="8" max="8" width="13.42578125" customWidth="1"/>
    <col min="9" max="9" width="13.5703125" customWidth="1"/>
  </cols>
  <sheetData>
    <row r="2" spans="2:9" ht="24" customHeight="1" thickBot="1">
      <c r="B2" s="62" t="s">
        <v>21</v>
      </c>
      <c r="C2" s="63"/>
      <c r="D2" s="63"/>
      <c r="E2" s="63"/>
      <c r="F2" s="63"/>
      <c r="G2" s="63"/>
      <c r="H2" s="63"/>
      <c r="I2" s="63"/>
    </row>
    <row r="3" spans="2:9" ht="30.75" customHeight="1">
      <c r="B3" s="25" t="s">
        <v>3</v>
      </c>
      <c r="C3" s="26">
        <v>2019</v>
      </c>
      <c r="D3" s="26">
        <v>2020</v>
      </c>
      <c r="E3" s="26">
        <v>2021</v>
      </c>
      <c r="F3" s="36" t="s">
        <v>33</v>
      </c>
      <c r="G3" s="36" t="s">
        <v>34</v>
      </c>
      <c r="H3" s="37" t="s">
        <v>35</v>
      </c>
      <c r="I3" s="37" t="s">
        <v>36</v>
      </c>
    </row>
    <row r="4" spans="2:9" ht="18.75" customHeight="1">
      <c r="B4" s="29" t="s">
        <v>20</v>
      </c>
      <c r="C4" s="30">
        <f>SUM(C5:C28)</f>
        <v>1199011</v>
      </c>
      <c r="D4" s="30">
        <f t="shared" ref="D4:E4" si="0">SUM(D5:D28)</f>
        <v>240268</v>
      </c>
      <c r="E4" s="30">
        <f t="shared" si="0"/>
        <v>589098</v>
      </c>
      <c r="F4" s="30">
        <f>E4-C4</f>
        <v>-609913</v>
      </c>
      <c r="G4" s="30">
        <f>E4-D4</f>
        <v>348830</v>
      </c>
      <c r="H4" s="40">
        <f>E4/C4-1</f>
        <v>-0.50868007049143005</v>
      </c>
      <c r="I4" s="40">
        <f>E4/D4-1</f>
        <v>1.4518371152213363</v>
      </c>
    </row>
    <row r="5" spans="2:9">
      <c r="B5" s="6" t="s">
        <v>10</v>
      </c>
      <c r="C5" s="2">
        <v>37758</v>
      </c>
      <c r="D5" s="2">
        <v>17110</v>
      </c>
      <c r="E5" s="2">
        <v>21753</v>
      </c>
      <c r="F5" s="1">
        <f>E5-C5</f>
        <v>-16005</v>
      </c>
      <c r="G5" s="41">
        <f>E5-D5</f>
        <v>4643</v>
      </c>
      <c r="H5" s="9">
        <f>E5/C5-1</f>
        <v>-0.42388368027967582</v>
      </c>
      <c r="I5" s="9">
        <f>E5/D5-1</f>
        <v>0.27136177673874928</v>
      </c>
    </row>
    <row r="6" spans="2:9">
      <c r="B6" s="6" t="s">
        <v>15</v>
      </c>
      <c r="C6" s="2">
        <v>64357</v>
      </c>
      <c r="D6" s="2">
        <v>12112</v>
      </c>
      <c r="E6" s="2">
        <v>18138</v>
      </c>
      <c r="F6" s="1">
        <f t="shared" ref="F6:F28" si="1">E6-C6</f>
        <v>-46219</v>
      </c>
      <c r="G6" s="41">
        <f t="shared" ref="G6:G28" si="2">E6-D6</f>
        <v>6026</v>
      </c>
      <c r="H6" s="9">
        <f t="shared" ref="H6:H28" si="3">E6/C6-1</f>
        <v>-0.71816585608403127</v>
      </c>
      <c r="I6" s="9">
        <f t="shared" ref="I6:I28" si="4">E6/D6-1</f>
        <v>0.49752311756935264</v>
      </c>
    </row>
    <row r="7" spans="2:9">
      <c r="B7" s="10" t="s">
        <v>8</v>
      </c>
      <c r="C7" s="2">
        <v>10511</v>
      </c>
      <c r="D7" s="2">
        <v>1852</v>
      </c>
      <c r="E7" s="2">
        <v>4053</v>
      </c>
      <c r="F7" s="1">
        <f t="shared" si="1"/>
        <v>-6458</v>
      </c>
      <c r="G7" s="41">
        <f t="shared" si="2"/>
        <v>2201</v>
      </c>
      <c r="H7" s="9">
        <f t="shared" si="3"/>
        <v>-0.61440395775853873</v>
      </c>
      <c r="I7" s="9">
        <f t="shared" si="4"/>
        <v>1.1884449244060473</v>
      </c>
    </row>
    <row r="8" spans="2:9">
      <c r="B8" s="6" t="s">
        <v>14</v>
      </c>
      <c r="C8" s="11">
        <v>102104</v>
      </c>
      <c r="D8" s="11">
        <v>61890</v>
      </c>
      <c r="E8" s="2">
        <v>45630</v>
      </c>
      <c r="F8" s="1">
        <f t="shared" si="1"/>
        <v>-56474</v>
      </c>
      <c r="G8" s="41">
        <f t="shared" si="2"/>
        <v>-16260</v>
      </c>
      <c r="H8" s="9">
        <f t="shared" si="3"/>
        <v>-0.55310271879652118</v>
      </c>
      <c r="I8" s="9">
        <f t="shared" si="4"/>
        <v>-0.26272418807561804</v>
      </c>
    </row>
    <row r="9" spans="2:9">
      <c r="B9" s="6" t="s">
        <v>9</v>
      </c>
      <c r="C9" s="2">
        <v>16427</v>
      </c>
      <c r="D9" s="2">
        <v>7055</v>
      </c>
      <c r="E9" s="2">
        <v>12197</v>
      </c>
      <c r="F9" s="1">
        <f t="shared" si="1"/>
        <v>-4230</v>
      </c>
      <c r="G9" s="41">
        <f t="shared" si="2"/>
        <v>5142</v>
      </c>
      <c r="H9" s="9">
        <f t="shared" si="3"/>
        <v>-0.25750289158093387</v>
      </c>
      <c r="I9" s="9">
        <f t="shared" si="4"/>
        <v>0.72884479092841947</v>
      </c>
    </row>
    <row r="10" spans="2:9">
      <c r="B10" s="6" t="s">
        <v>5</v>
      </c>
      <c r="C10" s="2">
        <v>7005</v>
      </c>
      <c r="D10" s="2">
        <v>1214</v>
      </c>
      <c r="E10" s="2">
        <v>1867</v>
      </c>
      <c r="F10" s="1">
        <f t="shared" si="1"/>
        <v>-5138</v>
      </c>
      <c r="G10" s="41">
        <f t="shared" si="2"/>
        <v>653</v>
      </c>
      <c r="H10" s="9">
        <f t="shared" si="3"/>
        <v>-0.73347608850820845</v>
      </c>
      <c r="I10" s="9">
        <f t="shared" si="4"/>
        <v>0.53789126853377267</v>
      </c>
    </row>
    <row r="11" spans="2:9">
      <c r="B11" s="6" t="s">
        <v>11</v>
      </c>
      <c r="C11" s="2">
        <v>27300</v>
      </c>
      <c r="D11" s="2">
        <v>8120</v>
      </c>
      <c r="E11" s="2">
        <v>10394</v>
      </c>
      <c r="F11" s="1">
        <f t="shared" si="1"/>
        <v>-16906</v>
      </c>
      <c r="G11" s="41">
        <f t="shared" si="2"/>
        <v>2274</v>
      </c>
      <c r="H11" s="9">
        <f t="shared" si="3"/>
        <v>-0.61926739926739927</v>
      </c>
      <c r="I11" s="9">
        <f t="shared" si="4"/>
        <v>0.28004926108374395</v>
      </c>
    </row>
    <row r="12" spans="2:9">
      <c r="B12" s="6" t="s">
        <v>13</v>
      </c>
      <c r="C12" s="2">
        <v>59761</v>
      </c>
      <c r="D12" s="2">
        <v>6079</v>
      </c>
      <c r="E12" s="2">
        <v>7655</v>
      </c>
      <c r="F12" s="1">
        <f t="shared" si="1"/>
        <v>-52106</v>
      </c>
      <c r="G12" s="41">
        <f t="shared" si="2"/>
        <v>1576</v>
      </c>
      <c r="H12" s="9">
        <f t="shared" si="3"/>
        <v>-0.87190642726862</v>
      </c>
      <c r="I12" s="9">
        <f t="shared" si="4"/>
        <v>0.25925316663924991</v>
      </c>
    </row>
    <row r="13" spans="2:9">
      <c r="B13" s="6" t="s">
        <v>12</v>
      </c>
      <c r="C13" s="2">
        <v>77264</v>
      </c>
      <c r="D13" s="2">
        <v>15424</v>
      </c>
      <c r="E13" s="2">
        <v>51128</v>
      </c>
      <c r="F13" s="1">
        <f t="shared" si="1"/>
        <v>-26136</v>
      </c>
      <c r="G13" s="41">
        <f t="shared" si="2"/>
        <v>35704</v>
      </c>
      <c r="H13" s="9">
        <f t="shared" si="3"/>
        <v>-0.3382687927107062</v>
      </c>
      <c r="I13" s="9">
        <f t="shared" si="4"/>
        <v>2.3148340248962658</v>
      </c>
    </row>
    <row r="14" spans="2:9">
      <c r="B14" s="6" t="s">
        <v>16</v>
      </c>
      <c r="C14" s="2">
        <v>92872</v>
      </c>
      <c r="D14" s="2">
        <v>10609</v>
      </c>
      <c r="E14" s="2">
        <v>51047</v>
      </c>
      <c r="F14" s="1">
        <f t="shared" si="1"/>
        <v>-41825</v>
      </c>
      <c r="G14" s="41">
        <f t="shared" si="2"/>
        <v>40438</v>
      </c>
      <c r="H14" s="9">
        <f t="shared" si="3"/>
        <v>-0.45035102075975542</v>
      </c>
      <c r="I14" s="9">
        <f t="shared" si="4"/>
        <v>3.8116693373550756</v>
      </c>
    </row>
    <row r="15" spans="2:9">
      <c r="B15" s="6" t="s">
        <v>31</v>
      </c>
      <c r="C15" s="2">
        <v>184264</v>
      </c>
      <c r="D15" s="2">
        <v>19345</v>
      </c>
      <c r="E15" s="2">
        <v>104112</v>
      </c>
      <c r="F15" s="1">
        <f t="shared" si="1"/>
        <v>-80152</v>
      </c>
      <c r="G15" s="41">
        <f t="shared" si="2"/>
        <v>84767</v>
      </c>
      <c r="H15" s="9">
        <f t="shared" si="3"/>
        <v>-0.43498458733122047</v>
      </c>
      <c r="I15" s="9">
        <f t="shared" si="4"/>
        <v>4.3818557766864821</v>
      </c>
    </row>
    <row r="16" spans="2:9">
      <c r="B16" s="6" t="s">
        <v>17</v>
      </c>
      <c r="C16" s="2">
        <v>74198</v>
      </c>
      <c r="D16" s="2">
        <v>13805</v>
      </c>
      <c r="E16" s="2">
        <v>36080</v>
      </c>
      <c r="F16" s="1">
        <f t="shared" si="1"/>
        <v>-38118</v>
      </c>
      <c r="G16" s="41">
        <f t="shared" si="2"/>
        <v>22275</v>
      </c>
      <c r="H16" s="9">
        <f t="shared" si="3"/>
        <v>-0.51373352381465809</v>
      </c>
      <c r="I16" s="9">
        <f t="shared" si="4"/>
        <v>1.6135458167330676</v>
      </c>
    </row>
    <row r="17" spans="2:9">
      <c r="B17" s="6" t="s">
        <v>7</v>
      </c>
      <c r="C17" s="2">
        <v>14185</v>
      </c>
      <c r="D17" s="2">
        <v>2811</v>
      </c>
      <c r="E17" s="2">
        <v>2908</v>
      </c>
      <c r="F17" s="1">
        <f t="shared" si="1"/>
        <v>-11277</v>
      </c>
      <c r="G17" s="41">
        <f t="shared" si="2"/>
        <v>97</v>
      </c>
      <c r="H17" s="9">
        <f t="shared" si="3"/>
        <v>-0.79499471272470923</v>
      </c>
      <c r="I17" s="9">
        <f t="shared" si="4"/>
        <v>3.4507292778370724E-2</v>
      </c>
    </row>
    <row r="18" spans="2:9">
      <c r="B18" s="6" t="s">
        <v>18</v>
      </c>
      <c r="C18" s="2">
        <v>195228</v>
      </c>
      <c r="D18" s="2">
        <v>28515</v>
      </c>
      <c r="E18" s="2">
        <v>67419</v>
      </c>
      <c r="F18" s="1">
        <f t="shared" si="1"/>
        <v>-127809</v>
      </c>
      <c r="G18" s="41">
        <f t="shared" si="2"/>
        <v>38904</v>
      </c>
      <c r="H18" s="9">
        <f t="shared" si="3"/>
        <v>-0.65466531440162279</v>
      </c>
      <c r="I18" s="9">
        <f t="shared" si="4"/>
        <v>1.3643345607574959</v>
      </c>
    </row>
    <row r="19" spans="2:9">
      <c r="B19" s="6" t="s">
        <v>32</v>
      </c>
      <c r="C19" s="2">
        <v>3060</v>
      </c>
      <c r="D19" s="2">
        <v>1063</v>
      </c>
      <c r="E19" s="2">
        <v>2109</v>
      </c>
      <c r="F19" s="1">
        <f t="shared" si="1"/>
        <v>-951</v>
      </c>
      <c r="G19" s="41">
        <f t="shared" si="2"/>
        <v>1046</v>
      </c>
      <c r="H19" s="9">
        <f t="shared" si="3"/>
        <v>-0.3107843137254902</v>
      </c>
      <c r="I19" s="9">
        <f t="shared" si="4"/>
        <v>0.98400752587017881</v>
      </c>
    </row>
    <row r="20" spans="2:9">
      <c r="B20" s="6" t="s">
        <v>6</v>
      </c>
      <c r="C20" s="2">
        <v>6425</v>
      </c>
      <c r="D20" s="2">
        <v>5967</v>
      </c>
      <c r="E20" s="2">
        <v>6281</v>
      </c>
      <c r="F20" s="1">
        <f t="shared" si="1"/>
        <v>-144</v>
      </c>
      <c r="G20" s="41">
        <f t="shared" si="2"/>
        <v>314</v>
      </c>
      <c r="H20" s="9">
        <f t="shared" si="3"/>
        <v>-2.2412451361867758E-2</v>
      </c>
      <c r="I20" s="9">
        <f t="shared" si="4"/>
        <v>5.2622758505111555E-2</v>
      </c>
    </row>
    <row r="21" spans="2:9">
      <c r="B21" s="6" t="s">
        <v>4</v>
      </c>
      <c r="C21" s="2">
        <v>11303</v>
      </c>
      <c r="D21" s="2">
        <v>800</v>
      </c>
      <c r="E21" s="2">
        <v>520</v>
      </c>
      <c r="F21" s="1">
        <f t="shared" si="1"/>
        <v>-10783</v>
      </c>
      <c r="G21" s="41">
        <f t="shared" si="2"/>
        <v>-280</v>
      </c>
      <c r="H21" s="9">
        <f t="shared" si="3"/>
        <v>-0.95399451473060248</v>
      </c>
      <c r="I21" s="9">
        <f t="shared" si="4"/>
        <v>-0.35</v>
      </c>
    </row>
    <row r="22" spans="2:9">
      <c r="B22" s="6" t="s">
        <v>28</v>
      </c>
      <c r="C22" s="2">
        <v>0</v>
      </c>
      <c r="D22" s="2">
        <v>0</v>
      </c>
      <c r="E22" s="2">
        <v>2498</v>
      </c>
      <c r="F22" s="1">
        <f t="shared" si="1"/>
        <v>2498</v>
      </c>
      <c r="G22" s="41">
        <f t="shared" si="2"/>
        <v>2498</v>
      </c>
      <c r="H22" s="9"/>
      <c r="I22" s="9"/>
    </row>
    <row r="23" spans="2:9">
      <c r="B23" s="6" t="s">
        <v>19</v>
      </c>
      <c r="C23" s="2">
        <v>189894</v>
      </c>
      <c r="D23" s="2">
        <v>21489</v>
      </c>
      <c r="E23" s="2">
        <v>116420</v>
      </c>
      <c r="F23" s="1">
        <f t="shared" si="1"/>
        <v>-73474</v>
      </c>
      <c r="G23" s="41">
        <f t="shared" si="2"/>
        <v>94931</v>
      </c>
      <c r="H23" s="9">
        <f t="shared" si="3"/>
        <v>-0.38692112441677984</v>
      </c>
      <c r="I23" s="9">
        <f t="shared" si="4"/>
        <v>4.4176555446972872</v>
      </c>
    </row>
    <row r="24" spans="2:9">
      <c r="B24" s="6" t="s">
        <v>25</v>
      </c>
      <c r="C24" s="2">
        <v>2943</v>
      </c>
      <c r="D24" s="2">
        <v>0</v>
      </c>
      <c r="E24" s="2">
        <v>0</v>
      </c>
      <c r="F24" s="1">
        <f t="shared" si="1"/>
        <v>-2943</v>
      </c>
      <c r="G24" s="41">
        <f t="shared" si="2"/>
        <v>0</v>
      </c>
      <c r="H24" s="9">
        <f t="shared" si="3"/>
        <v>-1</v>
      </c>
      <c r="I24" s="9"/>
    </row>
    <row r="25" spans="2:9">
      <c r="B25" s="6" t="s">
        <v>29</v>
      </c>
      <c r="C25" s="2">
        <v>0</v>
      </c>
      <c r="D25" s="2">
        <v>0</v>
      </c>
      <c r="E25" s="2">
        <v>9426</v>
      </c>
      <c r="F25" s="1">
        <f t="shared" si="1"/>
        <v>9426</v>
      </c>
      <c r="G25" s="41">
        <f t="shared" si="2"/>
        <v>9426</v>
      </c>
      <c r="H25" s="9"/>
      <c r="I25" s="9"/>
    </row>
    <row r="26" spans="2:9">
      <c r="B26" s="6" t="s">
        <v>30</v>
      </c>
      <c r="C26" s="2">
        <v>0</v>
      </c>
      <c r="D26" s="2">
        <v>0</v>
      </c>
      <c r="E26" s="2">
        <v>46</v>
      </c>
      <c r="F26" s="1">
        <f>E26-C26</f>
        <v>46</v>
      </c>
      <c r="G26" s="41">
        <f t="shared" si="2"/>
        <v>46</v>
      </c>
      <c r="H26" s="9"/>
      <c r="I26" s="9"/>
    </row>
    <row r="27" spans="2:9">
      <c r="B27" s="6" t="s">
        <v>27</v>
      </c>
      <c r="C27" s="2">
        <v>22</v>
      </c>
      <c r="D27" s="2">
        <v>94</v>
      </c>
      <c r="E27" s="2">
        <v>157</v>
      </c>
      <c r="F27" s="1">
        <f t="shared" si="1"/>
        <v>135</v>
      </c>
      <c r="G27" s="41">
        <f t="shared" si="2"/>
        <v>63</v>
      </c>
      <c r="H27" s="9">
        <f t="shared" si="3"/>
        <v>6.1363636363636367</v>
      </c>
      <c r="I27" s="9">
        <f t="shared" si="4"/>
        <v>0.67021276595744683</v>
      </c>
    </row>
    <row r="28" spans="2:9">
      <c r="B28" s="6" t="s">
        <v>26</v>
      </c>
      <c r="C28" s="2">
        <v>22130</v>
      </c>
      <c r="D28" s="2">
        <v>4914</v>
      </c>
      <c r="E28" s="2">
        <v>17260</v>
      </c>
      <c r="F28" s="1">
        <f t="shared" si="1"/>
        <v>-4870</v>
      </c>
      <c r="G28" s="41">
        <f t="shared" si="2"/>
        <v>12346</v>
      </c>
      <c r="H28" s="9">
        <f t="shared" si="3"/>
        <v>-0.22006326253953912</v>
      </c>
      <c r="I28" s="9">
        <f t="shared" si="4"/>
        <v>2.5124135124135125</v>
      </c>
    </row>
    <row r="30" spans="2:9">
      <c r="B30" s="58" t="s">
        <v>24</v>
      </c>
      <c r="C30" s="58"/>
      <c r="D30" s="58"/>
      <c r="E30" s="58"/>
      <c r="F30" s="58"/>
      <c r="G30" s="58"/>
      <c r="H30" s="58"/>
    </row>
    <row r="31" spans="2:9">
      <c r="B31" s="3"/>
      <c r="C31" s="3"/>
      <c r="D31" s="3"/>
      <c r="E31" s="3"/>
      <c r="F31" s="3"/>
      <c r="G31" s="39"/>
      <c r="H31" s="3"/>
    </row>
  </sheetData>
  <sortState ref="B6:H23">
    <sortCondition descending="1" ref="E6"/>
  </sortState>
  <mergeCells count="2">
    <mergeCell ref="B30:H30"/>
    <mergeCell ref="B2:I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workbookViewId="0">
      <selection activeCell="B2" sqref="B2:H2"/>
    </sheetView>
  </sheetViews>
  <sheetFormatPr defaultRowHeight="15"/>
  <cols>
    <col min="2" max="2" width="47.28515625" customWidth="1"/>
    <col min="3" max="3" width="18" customWidth="1"/>
    <col min="4" max="4" width="16.7109375" customWidth="1"/>
    <col min="5" max="5" width="17.28515625" customWidth="1"/>
    <col min="6" max="6" width="16.85546875" customWidth="1"/>
    <col min="7" max="8" width="15.28515625" customWidth="1"/>
  </cols>
  <sheetData>
    <row r="2" spans="2:8" ht="27" customHeight="1">
      <c r="B2" s="65" t="s">
        <v>21</v>
      </c>
      <c r="C2" s="66"/>
      <c r="D2" s="66"/>
      <c r="E2" s="66"/>
      <c r="F2" s="66"/>
      <c r="G2" s="66"/>
      <c r="H2" s="66"/>
    </row>
    <row r="3" spans="2:8" ht="15" customHeight="1">
      <c r="B3" s="27" t="s">
        <v>3</v>
      </c>
      <c r="C3" s="59">
        <v>2019</v>
      </c>
      <c r="D3" s="60"/>
      <c r="E3" s="59">
        <v>2020</v>
      </c>
      <c r="F3" s="60"/>
      <c r="G3" s="59">
        <v>2021</v>
      </c>
      <c r="H3" s="60"/>
    </row>
    <row r="4" spans="2:8" ht="16.5" customHeight="1">
      <c r="B4" s="34"/>
      <c r="C4" s="35" t="s">
        <v>22</v>
      </c>
      <c r="D4" s="35" t="s">
        <v>23</v>
      </c>
      <c r="E4" s="35" t="s">
        <v>22</v>
      </c>
      <c r="F4" s="35" t="s">
        <v>23</v>
      </c>
      <c r="G4" s="35" t="s">
        <v>22</v>
      </c>
      <c r="H4" s="35" t="s">
        <v>23</v>
      </c>
    </row>
    <row r="5" spans="2:8" ht="15" customHeight="1">
      <c r="B5" s="33" t="s">
        <v>20</v>
      </c>
      <c r="C5" s="30">
        <f>SUM(C6:C29)</f>
        <v>587022</v>
      </c>
      <c r="D5" s="30">
        <f t="shared" ref="D5:H5" si="0">SUM(D6:D29)</f>
        <v>611989</v>
      </c>
      <c r="E5" s="30">
        <f t="shared" si="0"/>
        <v>213836</v>
      </c>
      <c r="F5" s="30">
        <f t="shared" si="0"/>
        <v>26432</v>
      </c>
      <c r="G5" s="30">
        <f t="shared" si="0"/>
        <v>278084</v>
      </c>
      <c r="H5" s="30">
        <f t="shared" si="0"/>
        <v>311014</v>
      </c>
    </row>
    <row r="6" spans="2:8">
      <c r="B6" s="4" t="s">
        <v>10</v>
      </c>
      <c r="C6" s="1">
        <v>36305</v>
      </c>
      <c r="D6" s="1">
        <v>1453</v>
      </c>
      <c r="E6" s="1">
        <v>16896</v>
      </c>
      <c r="F6" s="1">
        <v>214</v>
      </c>
      <c r="G6" s="1">
        <v>21318</v>
      </c>
      <c r="H6" s="1">
        <v>435</v>
      </c>
    </row>
    <row r="7" spans="2:8">
      <c r="B7" s="4" t="s">
        <v>15</v>
      </c>
      <c r="C7" s="1">
        <v>41050</v>
      </c>
      <c r="D7" s="1">
        <v>23307</v>
      </c>
      <c r="E7" s="1">
        <v>11023</v>
      </c>
      <c r="F7" s="1">
        <v>1089</v>
      </c>
      <c r="G7" s="1">
        <v>14220</v>
      </c>
      <c r="H7" s="1">
        <v>3918</v>
      </c>
    </row>
    <row r="8" spans="2:8">
      <c r="B8" s="4" t="s">
        <v>8</v>
      </c>
      <c r="C8" s="1">
        <v>5953</v>
      </c>
      <c r="D8" s="1">
        <v>4558</v>
      </c>
      <c r="E8" s="1">
        <v>1574</v>
      </c>
      <c r="F8" s="1">
        <v>278</v>
      </c>
      <c r="G8" s="1">
        <v>2934</v>
      </c>
      <c r="H8" s="1">
        <v>1119</v>
      </c>
    </row>
    <row r="9" spans="2:8">
      <c r="B9" s="4" t="s">
        <v>14</v>
      </c>
      <c r="C9" s="1">
        <v>89104</v>
      </c>
      <c r="D9" s="1">
        <v>13000</v>
      </c>
      <c r="E9" s="1">
        <v>59955</v>
      </c>
      <c r="F9" s="1">
        <v>1935</v>
      </c>
      <c r="G9" s="1">
        <v>44520</v>
      </c>
      <c r="H9" s="1">
        <v>1110</v>
      </c>
    </row>
    <row r="10" spans="2:8">
      <c r="B10" s="4" t="s">
        <v>9</v>
      </c>
      <c r="C10" s="1">
        <v>5721</v>
      </c>
      <c r="D10" s="1">
        <v>10706</v>
      </c>
      <c r="E10" s="1">
        <v>6698</v>
      </c>
      <c r="F10" s="1">
        <v>357</v>
      </c>
      <c r="G10" s="1">
        <v>6940</v>
      </c>
      <c r="H10" s="1">
        <v>5257</v>
      </c>
    </row>
    <row r="11" spans="2:8">
      <c r="B11" s="4" t="s">
        <v>5</v>
      </c>
      <c r="C11" s="1">
        <v>4905</v>
      </c>
      <c r="D11" s="1">
        <v>2100</v>
      </c>
      <c r="E11" s="1">
        <v>1172</v>
      </c>
      <c r="F11" s="1">
        <v>42</v>
      </c>
      <c r="G11" s="1">
        <v>1483</v>
      </c>
      <c r="H11" s="1">
        <v>384</v>
      </c>
    </row>
    <row r="12" spans="2:8">
      <c r="B12" s="4" t="s">
        <v>11</v>
      </c>
      <c r="C12" s="1">
        <v>22744</v>
      </c>
      <c r="D12" s="1">
        <v>4556</v>
      </c>
      <c r="E12" s="1">
        <v>7745</v>
      </c>
      <c r="F12" s="1">
        <v>375</v>
      </c>
      <c r="G12" s="1">
        <v>8906</v>
      </c>
      <c r="H12" s="1">
        <v>1488</v>
      </c>
    </row>
    <row r="13" spans="2:8">
      <c r="B13" s="4" t="s">
        <v>13</v>
      </c>
      <c r="C13" s="1">
        <v>44648</v>
      </c>
      <c r="D13" s="1">
        <v>15113</v>
      </c>
      <c r="E13" s="1">
        <v>5567</v>
      </c>
      <c r="F13" s="1">
        <v>512</v>
      </c>
      <c r="G13" s="1">
        <v>6345</v>
      </c>
      <c r="H13" s="1">
        <v>1310</v>
      </c>
    </row>
    <row r="14" spans="2:8">
      <c r="B14" s="4" t="s">
        <v>12</v>
      </c>
      <c r="C14" s="1">
        <v>21493</v>
      </c>
      <c r="D14" s="1">
        <v>55771</v>
      </c>
      <c r="E14" s="1">
        <v>13210</v>
      </c>
      <c r="F14" s="1">
        <v>2214</v>
      </c>
      <c r="G14" s="1">
        <v>15348</v>
      </c>
      <c r="H14" s="1">
        <v>35780</v>
      </c>
    </row>
    <row r="15" spans="2:8">
      <c r="B15" s="4" t="s">
        <v>16</v>
      </c>
      <c r="C15" s="1">
        <v>28079</v>
      </c>
      <c r="D15" s="1">
        <v>64793</v>
      </c>
      <c r="E15" s="1">
        <v>8327</v>
      </c>
      <c r="F15" s="1">
        <v>2282</v>
      </c>
      <c r="G15" s="1">
        <v>12301</v>
      </c>
      <c r="H15" s="1">
        <v>38746</v>
      </c>
    </row>
    <row r="16" spans="2:8">
      <c r="B16" s="4" t="s">
        <v>31</v>
      </c>
      <c r="C16" s="1">
        <v>41418</v>
      </c>
      <c r="D16" s="1">
        <v>142846</v>
      </c>
      <c r="E16" s="1">
        <v>12255</v>
      </c>
      <c r="F16" s="1">
        <v>7090</v>
      </c>
      <c r="G16" s="1">
        <v>21702</v>
      </c>
      <c r="H16" s="1">
        <v>82410</v>
      </c>
    </row>
    <row r="17" spans="2:8">
      <c r="B17" s="4" t="s">
        <v>17</v>
      </c>
      <c r="C17" s="1">
        <v>36213</v>
      </c>
      <c r="D17" s="1">
        <v>37985</v>
      </c>
      <c r="E17" s="1">
        <v>11943</v>
      </c>
      <c r="F17" s="1">
        <v>1862</v>
      </c>
      <c r="G17" s="1">
        <v>21861</v>
      </c>
      <c r="H17" s="1">
        <v>14219</v>
      </c>
    </row>
    <row r="18" spans="2:8">
      <c r="B18" s="4" t="s">
        <v>7</v>
      </c>
      <c r="C18" s="1">
        <v>11161</v>
      </c>
      <c r="D18" s="1">
        <v>3024</v>
      </c>
      <c r="E18" s="1">
        <v>2551</v>
      </c>
      <c r="F18" s="1">
        <v>260</v>
      </c>
      <c r="G18" s="1">
        <v>2615</v>
      </c>
      <c r="H18" s="1">
        <v>293</v>
      </c>
    </row>
    <row r="19" spans="2:8">
      <c r="B19" s="4" t="s">
        <v>18</v>
      </c>
      <c r="C19" s="1">
        <v>115338</v>
      </c>
      <c r="D19" s="1">
        <v>79890</v>
      </c>
      <c r="E19" s="1">
        <v>25125</v>
      </c>
      <c r="F19" s="1">
        <v>3390</v>
      </c>
      <c r="G19" s="1">
        <v>39037</v>
      </c>
      <c r="H19" s="1">
        <v>28382</v>
      </c>
    </row>
    <row r="20" spans="2:8">
      <c r="B20" s="5" t="s">
        <v>32</v>
      </c>
      <c r="C20" s="1">
        <v>1483</v>
      </c>
      <c r="D20" s="1">
        <v>1577</v>
      </c>
      <c r="E20" s="1">
        <v>729</v>
      </c>
      <c r="F20" s="1">
        <v>334</v>
      </c>
      <c r="G20" s="1">
        <v>1322</v>
      </c>
      <c r="H20" s="1">
        <v>787</v>
      </c>
    </row>
    <row r="21" spans="2:8">
      <c r="B21" s="4" t="s">
        <v>6</v>
      </c>
      <c r="C21" s="1">
        <v>3635</v>
      </c>
      <c r="D21" s="1">
        <v>2790</v>
      </c>
      <c r="E21" s="1">
        <v>5935</v>
      </c>
      <c r="F21" s="1">
        <v>32</v>
      </c>
      <c r="G21" s="1">
        <v>5646</v>
      </c>
      <c r="H21" s="1">
        <v>635</v>
      </c>
    </row>
    <row r="22" spans="2:8">
      <c r="B22" s="4" t="s">
        <v>4</v>
      </c>
      <c r="C22" s="1">
        <v>4932</v>
      </c>
      <c r="D22" s="1">
        <v>6371</v>
      </c>
      <c r="E22" s="1">
        <v>640</v>
      </c>
      <c r="F22" s="1">
        <v>160</v>
      </c>
      <c r="G22" s="1">
        <v>312</v>
      </c>
      <c r="H22" s="1">
        <v>208</v>
      </c>
    </row>
    <row r="23" spans="2:8">
      <c r="B23" s="4" t="s">
        <v>28</v>
      </c>
      <c r="C23" s="1">
        <v>0</v>
      </c>
      <c r="D23" s="1">
        <v>0</v>
      </c>
      <c r="E23" s="1">
        <v>0</v>
      </c>
      <c r="F23" s="1">
        <v>0</v>
      </c>
      <c r="G23" s="1">
        <v>1665</v>
      </c>
      <c r="H23" s="1">
        <v>833</v>
      </c>
    </row>
    <row r="24" spans="2:8">
      <c r="B24" s="4" t="s">
        <v>19</v>
      </c>
      <c r="C24" s="1">
        <v>61863</v>
      </c>
      <c r="D24" s="1">
        <v>128031</v>
      </c>
      <c r="E24" s="1">
        <v>18088</v>
      </c>
      <c r="F24" s="1">
        <v>3401</v>
      </c>
      <c r="G24" s="1">
        <v>34984</v>
      </c>
      <c r="H24" s="1">
        <v>81436</v>
      </c>
    </row>
    <row r="25" spans="2:8">
      <c r="B25" s="4" t="s">
        <v>25</v>
      </c>
      <c r="C25" s="1">
        <v>2192</v>
      </c>
      <c r="D25" s="1">
        <v>751</v>
      </c>
      <c r="E25" s="1">
        <v>0</v>
      </c>
      <c r="F25" s="1">
        <v>0</v>
      </c>
      <c r="G25" s="1">
        <v>0</v>
      </c>
      <c r="H25" s="1">
        <v>0</v>
      </c>
    </row>
    <row r="26" spans="2:8">
      <c r="B26" s="4" t="s">
        <v>29</v>
      </c>
      <c r="C26" s="1">
        <v>0</v>
      </c>
      <c r="D26" s="1">
        <v>0</v>
      </c>
      <c r="E26" s="1">
        <v>0</v>
      </c>
      <c r="F26" s="1">
        <v>0</v>
      </c>
      <c r="G26" s="1">
        <v>7588</v>
      </c>
      <c r="H26" s="1">
        <v>1838</v>
      </c>
    </row>
    <row r="27" spans="2:8">
      <c r="B27" s="4" t="s">
        <v>30</v>
      </c>
      <c r="C27" s="1">
        <v>0</v>
      </c>
      <c r="D27" s="1">
        <v>0</v>
      </c>
      <c r="E27" s="1">
        <v>0</v>
      </c>
      <c r="F27" s="1">
        <v>0</v>
      </c>
      <c r="G27" s="1">
        <v>46</v>
      </c>
      <c r="H27" s="1">
        <v>0</v>
      </c>
    </row>
    <row r="28" spans="2:8">
      <c r="B28" s="4" t="s">
        <v>27</v>
      </c>
      <c r="C28" s="1">
        <v>22</v>
      </c>
      <c r="D28" s="1">
        <v>0</v>
      </c>
      <c r="E28" s="1">
        <v>94</v>
      </c>
      <c r="F28" s="1">
        <v>0</v>
      </c>
      <c r="G28" s="1">
        <v>157</v>
      </c>
      <c r="H28" s="1">
        <v>0</v>
      </c>
    </row>
    <row r="29" spans="2:8">
      <c r="B29" s="4" t="s">
        <v>26</v>
      </c>
      <c r="C29" s="1">
        <v>8763</v>
      </c>
      <c r="D29" s="1">
        <v>13367</v>
      </c>
      <c r="E29" s="1">
        <v>4309</v>
      </c>
      <c r="F29" s="1">
        <v>605</v>
      </c>
      <c r="G29" s="1">
        <v>6834</v>
      </c>
      <c r="H29" s="1">
        <v>10426</v>
      </c>
    </row>
    <row r="30" spans="2:8">
      <c r="B30" s="8"/>
      <c r="C30" s="15"/>
      <c r="D30" s="15"/>
      <c r="E30" s="15"/>
      <c r="F30" s="15"/>
      <c r="G30" s="15"/>
      <c r="H30" s="15"/>
    </row>
    <row r="31" spans="2:8">
      <c r="B31" s="12"/>
    </row>
    <row r="32" spans="2:8">
      <c r="B32" s="64" t="s">
        <v>24</v>
      </c>
      <c r="C32" s="64"/>
      <c r="D32" s="64"/>
      <c r="E32" s="64"/>
      <c r="F32" s="64"/>
    </row>
  </sheetData>
  <mergeCells count="5">
    <mergeCell ref="B32:F32"/>
    <mergeCell ref="C3:D3"/>
    <mergeCell ref="E3:F3"/>
    <mergeCell ref="G3:H3"/>
    <mergeCell ref="B2:H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დაცული ტერიტორიები</vt:lpstr>
      <vt:lpstr> ქართ. უცხ.</vt:lpstr>
      <vt:lpstr> 2019-2021</vt:lpstr>
      <vt:lpstr> 2019-2021 (ქართ. უცხ.)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2022-09-15T09:23:48Z</dcterms:modified>
</cp:coreProperties>
</file>