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\Desktop\"/>
    </mc:Choice>
  </mc:AlternateContent>
  <bookViews>
    <workbookView xWindow="0" yWindow="0" windowWidth="20115" windowHeight="7680"/>
  </bookViews>
  <sheets>
    <sheet name="2022 July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J233" i="17"/>
  <c r="I233" i="17"/>
  <c r="H233" i="17"/>
  <c r="G233" i="17"/>
  <c r="L232" i="17"/>
  <c r="K232" i="17"/>
  <c r="J232" i="17"/>
  <c r="I232" i="17"/>
  <c r="H232" i="17"/>
  <c r="G232" i="17"/>
  <c r="I227" i="17"/>
  <c r="H227" i="17"/>
  <c r="G227" i="17"/>
  <c r="L228" i="17"/>
  <c r="J228" i="17"/>
  <c r="I228" i="17"/>
  <c r="H228" i="17"/>
  <c r="G228" i="17"/>
  <c r="I231" i="17"/>
  <c r="H231" i="17"/>
  <c r="G231" i="17"/>
  <c r="J229" i="17"/>
  <c r="I229" i="17"/>
  <c r="H229" i="17"/>
  <c r="G229" i="17"/>
  <c r="L226" i="17"/>
  <c r="J226" i="17"/>
  <c r="I226" i="17"/>
  <c r="H226" i="17"/>
  <c r="G226" i="17"/>
  <c r="J230" i="17"/>
  <c r="I230" i="17"/>
  <c r="H230" i="17"/>
  <c r="G230" i="17"/>
  <c r="L225" i="17"/>
  <c r="J225" i="17"/>
  <c r="I225" i="17"/>
  <c r="H225" i="17"/>
  <c r="G225" i="17"/>
  <c r="L224" i="17"/>
  <c r="J224" i="17"/>
  <c r="I224" i="17"/>
  <c r="H224" i="17"/>
  <c r="G224" i="17"/>
  <c r="L223" i="17"/>
  <c r="J223" i="17"/>
  <c r="I223" i="17"/>
  <c r="H223" i="17"/>
  <c r="G223" i="17"/>
  <c r="L222" i="17"/>
  <c r="K222" i="17"/>
  <c r="J222" i="17"/>
  <c r="I222" i="17"/>
  <c r="H222" i="17"/>
  <c r="G222" i="17"/>
  <c r="L221" i="17"/>
  <c r="J221" i="17"/>
  <c r="I221" i="17"/>
  <c r="H221" i="17"/>
  <c r="G221" i="17"/>
  <c r="L220" i="17"/>
  <c r="J220" i="17"/>
  <c r="I220" i="17"/>
  <c r="H220" i="17"/>
  <c r="G220" i="17"/>
  <c r="L219" i="17"/>
  <c r="K219" i="17"/>
  <c r="J219" i="17"/>
  <c r="I219" i="17"/>
  <c r="H219" i="17"/>
  <c r="G219" i="17"/>
  <c r="I218" i="17"/>
  <c r="H218" i="17"/>
  <c r="G218" i="17"/>
  <c r="L217" i="17"/>
  <c r="J217" i="17"/>
  <c r="I217" i="17"/>
  <c r="H217" i="17"/>
  <c r="G217" i="17"/>
  <c r="L216" i="17"/>
  <c r="I216" i="17"/>
  <c r="H216" i="17"/>
  <c r="G216" i="17"/>
  <c r="I215" i="17"/>
  <c r="H215" i="17"/>
  <c r="G215" i="17"/>
  <c r="L214" i="17"/>
  <c r="J214" i="17"/>
  <c r="I214" i="17"/>
  <c r="H214" i="17"/>
  <c r="G214" i="17"/>
  <c r="L213" i="17"/>
  <c r="J213" i="17"/>
  <c r="I213" i="17"/>
  <c r="H213" i="17"/>
  <c r="G213" i="17"/>
  <c r="J212" i="17"/>
  <c r="I212" i="17"/>
  <c r="H212" i="17"/>
  <c r="G212" i="17"/>
  <c r="L211" i="17"/>
  <c r="J211" i="17"/>
  <c r="I211" i="17"/>
  <c r="H211" i="17"/>
  <c r="G211" i="17"/>
  <c r="L210" i="17"/>
  <c r="J210" i="17"/>
  <c r="I210" i="17"/>
  <c r="H210" i="17"/>
  <c r="G210" i="17"/>
  <c r="L209" i="17"/>
  <c r="K209" i="17"/>
  <c r="J209" i="17"/>
  <c r="I209" i="17"/>
  <c r="H209" i="17"/>
  <c r="G209" i="17"/>
  <c r="L208" i="17"/>
  <c r="J208" i="17"/>
  <c r="I208" i="17"/>
  <c r="H208" i="17"/>
  <c r="G208" i="17"/>
  <c r="L206" i="17"/>
  <c r="J206" i="17"/>
  <c r="I206" i="17"/>
  <c r="H206" i="17"/>
  <c r="G206" i="17"/>
  <c r="L207" i="17"/>
  <c r="I207" i="17"/>
  <c r="H207" i="17"/>
  <c r="G207" i="17"/>
  <c r="J205" i="17"/>
  <c r="I205" i="17"/>
  <c r="H205" i="17"/>
  <c r="G205" i="17"/>
  <c r="L200" i="17"/>
  <c r="J200" i="17"/>
  <c r="I200" i="17"/>
  <c r="H200" i="17"/>
  <c r="G200" i="17"/>
  <c r="I199" i="17"/>
  <c r="H199" i="17"/>
  <c r="G199" i="17"/>
  <c r="L204" i="17"/>
  <c r="I204" i="17"/>
  <c r="H204" i="17"/>
  <c r="G204" i="17"/>
  <c r="L203" i="17"/>
  <c r="J203" i="17"/>
  <c r="I203" i="17"/>
  <c r="H203" i="17"/>
  <c r="G203" i="17"/>
  <c r="L202" i="17"/>
  <c r="J202" i="17"/>
  <c r="I202" i="17"/>
  <c r="H202" i="17"/>
  <c r="G202" i="17"/>
  <c r="L201" i="17"/>
  <c r="I201" i="17"/>
  <c r="H201" i="17"/>
  <c r="G201" i="17"/>
  <c r="L198" i="17"/>
  <c r="J198" i="17"/>
  <c r="I198" i="17"/>
  <c r="H198" i="17"/>
  <c r="G198" i="17"/>
  <c r="I197" i="17"/>
  <c r="H197" i="17"/>
  <c r="G197" i="17"/>
  <c r="L196" i="17"/>
  <c r="K196" i="17"/>
  <c r="J196" i="17"/>
  <c r="I196" i="17"/>
  <c r="H196" i="17"/>
  <c r="G196" i="17"/>
  <c r="L179" i="17"/>
  <c r="J179" i="17"/>
  <c r="I179" i="17"/>
  <c r="H179" i="17"/>
  <c r="G179" i="17"/>
  <c r="L193" i="17"/>
  <c r="J193" i="17"/>
  <c r="I193" i="17"/>
  <c r="H193" i="17"/>
  <c r="G193" i="17"/>
  <c r="L192" i="17"/>
  <c r="J192" i="17"/>
  <c r="I192" i="17"/>
  <c r="H192" i="17"/>
  <c r="G192" i="17"/>
  <c r="L191" i="17"/>
  <c r="J191" i="17"/>
  <c r="I191" i="17"/>
  <c r="H191" i="17"/>
  <c r="G191" i="17"/>
  <c r="L190" i="17"/>
  <c r="I190" i="17"/>
  <c r="H190" i="17"/>
  <c r="G190" i="17"/>
  <c r="L189" i="17"/>
  <c r="J189" i="17"/>
  <c r="I189" i="17"/>
  <c r="H189" i="17"/>
  <c r="G189" i="17"/>
  <c r="I188" i="17"/>
  <c r="H188" i="17"/>
  <c r="G188" i="17"/>
  <c r="L187" i="17"/>
  <c r="J187" i="17"/>
  <c r="I187" i="17"/>
  <c r="H187" i="17"/>
  <c r="G187" i="17"/>
  <c r="L184" i="17"/>
  <c r="J184" i="17"/>
  <c r="I184" i="17"/>
  <c r="H184" i="17"/>
  <c r="G184" i="17"/>
  <c r="I186" i="17"/>
  <c r="H186" i="17"/>
  <c r="G186" i="17"/>
  <c r="L185" i="17"/>
  <c r="J185" i="17"/>
  <c r="I185" i="17"/>
  <c r="H185" i="17"/>
  <c r="G185" i="17"/>
  <c r="L183" i="17"/>
  <c r="J183" i="17"/>
  <c r="I183" i="17"/>
  <c r="H183" i="17"/>
  <c r="G183" i="17"/>
  <c r="L178" i="17"/>
  <c r="J178" i="17"/>
  <c r="I178" i="17"/>
  <c r="H178" i="17"/>
  <c r="G178" i="17"/>
  <c r="L182" i="17"/>
  <c r="J182" i="17"/>
  <c r="I182" i="17"/>
  <c r="H182" i="17"/>
  <c r="G182" i="17"/>
  <c r="L195" i="17"/>
  <c r="J195" i="17"/>
  <c r="I195" i="17"/>
  <c r="H195" i="17"/>
  <c r="G195" i="17"/>
  <c r="L194" i="17"/>
  <c r="J194" i="17"/>
  <c r="I194" i="17"/>
  <c r="H194" i="17"/>
  <c r="G194" i="17"/>
  <c r="L180" i="17"/>
  <c r="J180" i="17"/>
  <c r="I180" i="17"/>
  <c r="H180" i="17"/>
  <c r="G180" i="17"/>
  <c r="L181" i="17"/>
  <c r="J181" i="17"/>
  <c r="I181" i="17"/>
  <c r="H181" i="17"/>
  <c r="G181" i="17"/>
  <c r="L177" i="17"/>
  <c r="J177" i="17"/>
  <c r="I177" i="17"/>
  <c r="H177" i="17"/>
  <c r="G177" i="17"/>
  <c r="L176" i="17"/>
  <c r="J176" i="17"/>
  <c r="I176" i="17"/>
  <c r="H176" i="17"/>
  <c r="G176" i="17"/>
  <c r="L175" i="17"/>
  <c r="K175" i="17"/>
  <c r="J175" i="17"/>
  <c r="I175" i="17"/>
  <c r="H175" i="17"/>
  <c r="G175" i="17"/>
  <c r="L165" i="17"/>
  <c r="J165" i="17"/>
  <c r="I165" i="17"/>
  <c r="H165" i="17"/>
  <c r="G165" i="17"/>
  <c r="L172" i="17"/>
  <c r="K172" i="17"/>
  <c r="J172" i="17"/>
  <c r="I172" i="17"/>
  <c r="H172" i="17"/>
  <c r="G172" i="17"/>
  <c r="L171" i="17"/>
  <c r="J171" i="17"/>
  <c r="I171" i="17"/>
  <c r="H171" i="17"/>
  <c r="G171" i="17"/>
  <c r="L169" i="17"/>
  <c r="J169" i="17"/>
  <c r="I169" i="17"/>
  <c r="H169" i="17"/>
  <c r="G169" i="17"/>
  <c r="L168" i="17"/>
  <c r="J168" i="17"/>
  <c r="I168" i="17"/>
  <c r="H168" i="17"/>
  <c r="G168" i="17"/>
  <c r="L167" i="17"/>
  <c r="J167" i="17"/>
  <c r="I167" i="17"/>
  <c r="H167" i="17"/>
  <c r="G167" i="17"/>
  <c r="L166" i="17"/>
  <c r="K166" i="17"/>
  <c r="J166" i="17"/>
  <c r="I166" i="17"/>
  <c r="H166" i="17"/>
  <c r="G166" i="17"/>
  <c r="L170" i="17"/>
  <c r="J170" i="17"/>
  <c r="I170" i="17"/>
  <c r="H170" i="17"/>
  <c r="G170" i="17"/>
  <c r="L164" i="17"/>
  <c r="K164" i="17"/>
  <c r="J164" i="17"/>
  <c r="I164" i="17"/>
  <c r="H164" i="17"/>
  <c r="G164" i="17"/>
  <c r="L174" i="17"/>
  <c r="K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J161" i="17"/>
  <c r="I161" i="17"/>
  <c r="H161" i="17"/>
  <c r="G161" i="17"/>
  <c r="L173" i="17"/>
  <c r="J173" i="17"/>
  <c r="I173" i="17"/>
  <c r="H173" i="17"/>
  <c r="G173" i="17"/>
  <c r="L160" i="17"/>
  <c r="K160" i="17"/>
  <c r="J160" i="17"/>
  <c r="I160" i="17"/>
  <c r="H160" i="17"/>
  <c r="G160" i="17"/>
  <c r="L156" i="17"/>
  <c r="K156" i="17"/>
  <c r="J156" i="17"/>
  <c r="I156" i="17"/>
  <c r="H156" i="17"/>
  <c r="G156" i="17"/>
  <c r="L158" i="17"/>
  <c r="K158" i="17"/>
  <c r="J158" i="17"/>
  <c r="I158" i="17"/>
  <c r="H158" i="17"/>
  <c r="G158" i="17"/>
  <c r="L157" i="17"/>
  <c r="J157" i="17"/>
  <c r="I157" i="17"/>
  <c r="H157" i="17"/>
  <c r="G157" i="17"/>
  <c r="L155" i="17"/>
  <c r="J155" i="17"/>
  <c r="I155" i="17"/>
  <c r="H155" i="17"/>
  <c r="G155" i="17"/>
  <c r="L154" i="17"/>
  <c r="K154" i="17"/>
  <c r="J154" i="17"/>
  <c r="I154" i="17"/>
  <c r="H154" i="17"/>
  <c r="G154" i="17"/>
  <c r="J153" i="17"/>
  <c r="I153" i="17"/>
  <c r="H153" i="17"/>
  <c r="G153" i="17"/>
  <c r="L151" i="17"/>
  <c r="J151" i="17"/>
  <c r="I151" i="17"/>
  <c r="H151" i="17"/>
  <c r="G151" i="17"/>
  <c r="L152" i="17"/>
  <c r="J152" i="17"/>
  <c r="I152" i="17"/>
  <c r="H152" i="17"/>
  <c r="G152" i="17"/>
  <c r="L159" i="17"/>
  <c r="J159" i="17"/>
  <c r="I159" i="17"/>
  <c r="H159" i="17"/>
  <c r="G159" i="17"/>
  <c r="I150" i="17"/>
  <c r="H150" i="17"/>
  <c r="G150" i="17"/>
  <c r="L149" i="17"/>
  <c r="K149" i="17"/>
  <c r="J149" i="17"/>
  <c r="I149" i="17"/>
  <c r="H149" i="17"/>
  <c r="G149" i="17"/>
  <c r="L148" i="17"/>
  <c r="K148" i="17"/>
  <c r="J148" i="17"/>
  <c r="I148" i="17"/>
  <c r="H148" i="17"/>
  <c r="G148" i="17"/>
  <c r="L147" i="17"/>
  <c r="K147" i="17"/>
  <c r="J147" i="17"/>
  <c r="I147" i="17"/>
  <c r="H147" i="17"/>
  <c r="G147" i="17"/>
  <c r="L146" i="17"/>
  <c r="J146" i="17"/>
  <c r="I146" i="17"/>
  <c r="H146" i="17"/>
  <c r="G146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L142" i="17"/>
  <c r="I142" i="17"/>
  <c r="H142" i="17"/>
  <c r="G142" i="17"/>
  <c r="L141" i="17"/>
  <c r="J141" i="17"/>
  <c r="I141" i="17"/>
  <c r="H141" i="17"/>
  <c r="G141" i="17"/>
  <c r="L140" i="17"/>
  <c r="K140" i="17"/>
  <c r="J140" i="17"/>
  <c r="I140" i="17"/>
  <c r="H140" i="17"/>
  <c r="G140" i="17"/>
  <c r="L139" i="17"/>
  <c r="K139" i="17"/>
  <c r="J139" i="17"/>
  <c r="I139" i="17"/>
  <c r="H139" i="17"/>
  <c r="G139" i="17"/>
  <c r="L126" i="17"/>
  <c r="J126" i="17"/>
  <c r="I126" i="17"/>
  <c r="H126" i="17"/>
  <c r="G126" i="17"/>
  <c r="I136" i="17"/>
  <c r="H136" i="17"/>
  <c r="G136" i="17"/>
  <c r="I135" i="17"/>
  <c r="H135" i="17"/>
  <c r="G135" i="17"/>
  <c r="I134" i="17"/>
  <c r="H134" i="17"/>
  <c r="G134" i="17"/>
  <c r="I127" i="17"/>
  <c r="H127" i="17"/>
  <c r="G127" i="17"/>
  <c r="I133" i="17"/>
  <c r="H133" i="17"/>
  <c r="G133" i="17"/>
  <c r="J132" i="17"/>
  <c r="I132" i="17"/>
  <c r="H132" i="17"/>
  <c r="G132" i="17"/>
  <c r="I131" i="17"/>
  <c r="H131" i="17"/>
  <c r="G131" i="17"/>
  <c r="I129" i="17"/>
  <c r="H129" i="17"/>
  <c r="G129" i="17"/>
  <c r="I128" i="17"/>
  <c r="H128" i="17"/>
  <c r="G128" i="17"/>
  <c r="I138" i="17"/>
  <c r="H138" i="17"/>
  <c r="G138" i="17"/>
  <c r="L137" i="17"/>
  <c r="I137" i="17"/>
  <c r="H137" i="17"/>
  <c r="G137" i="17"/>
  <c r="L130" i="17"/>
  <c r="K130" i="17"/>
  <c r="J130" i="17"/>
  <c r="I130" i="17"/>
  <c r="H130" i="17"/>
  <c r="G130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J118" i="17"/>
  <c r="I118" i="17"/>
  <c r="H118" i="17"/>
  <c r="G118" i="17"/>
  <c r="J120" i="17"/>
  <c r="I120" i="17"/>
  <c r="H120" i="17"/>
  <c r="G120" i="17"/>
  <c r="L117" i="17"/>
  <c r="K117" i="17"/>
  <c r="J117" i="17"/>
  <c r="I117" i="17"/>
  <c r="H117" i="17"/>
  <c r="G117" i="17"/>
  <c r="L122" i="17"/>
  <c r="K122" i="17"/>
  <c r="J122" i="17"/>
  <c r="I122" i="17"/>
  <c r="H122" i="17"/>
  <c r="G122" i="17"/>
  <c r="L119" i="17"/>
  <c r="K119" i="17"/>
  <c r="J119" i="17"/>
  <c r="I119" i="17"/>
  <c r="H119" i="17"/>
  <c r="G119" i="17"/>
  <c r="L121" i="17"/>
  <c r="K121" i="17"/>
  <c r="J121" i="17"/>
  <c r="I121" i="17"/>
  <c r="H121" i="17"/>
  <c r="G121" i="17"/>
  <c r="L116" i="17"/>
  <c r="K116" i="17"/>
  <c r="J116" i="17"/>
  <c r="I116" i="17"/>
  <c r="H116" i="17"/>
  <c r="G116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J104" i="17"/>
  <c r="I104" i="17"/>
  <c r="H104" i="17"/>
  <c r="G104" i="17"/>
  <c r="L112" i="17"/>
  <c r="J112" i="17"/>
  <c r="I112" i="17"/>
  <c r="H112" i="17"/>
  <c r="G112" i="17"/>
  <c r="I111" i="17"/>
  <c r="H111" i="17"/>
  <c r="G111" i="17"/>
  <c r="I107" i="17"/>
  <c r="H107" i="17"/>
  <c r="G107" i="17"/>
  <c r="L110" i="17"/>
  <c r="K110" i="17"/>
  <c r="J110" i="17"/>
  <c r="I110" i="17"/>
  <c r="H110" i="17"/>
  <c r="G110" i="17"/>
  <c r="L109" i="17"/>
  <c r="J109" i="17"/>
  <c r="I109" i="17"/>
  <c r="H109" i="17"/>
  <c r="G109" i="17"/>
  <c r="L105" i="17"/>
  <c r="K105" i="17"/>
  <c r="J105" i="17"/>
  <c r="I105" i="17"/>
  <c r="H105" i="17"/>
  <c r="G105" i="17"/>
  <c r="L113" i="17"/>
  <c r="J113" i="17"/>
  <c r="I113" i="17"/>
  <c r="H113" i="17"/>
  <c r="G113" i="17"/>
  <c r="L106" i="17"/>
  <c r="J106" i="17"/>
  <c r="I106" i="17"/>
  <c r="H106" i="17"/>
  <c r="G106" i="17"/>
  <c r="I108" i="17"/>
  <c r="H108" i="17"/>
  <c r="G108" i="17"/>
  <c r="L103" i="17"/>
  <c r="K103" i="17"/>
  <c r="J103" i="17"/>
  <c r="I103" i="17"/>
  <c r="H103" i="17"/>
  <c r="G103" i="17"/>
  <c r="L102" i="17"/>
  <c r="I102" i="17"/>
  <c r="H102" i="17"/>
  <c r="G102" i="17"/>
  <c r="L101" i="17"/>
  <c r="K101" i="17"/>
  <c r="J101" i="17"/>
  <c r="I101" i="17"/>
  <c r="H101" i="17"/>
  <c r="G101" i="17"/>
  <c r="L100" i="17"/>
  <c r="K100" i="17"/>
  <c r="J100" i="17"/>
  <c r="I100" i="17"/>
  <c r="H100" i="17"/>
  <c r="G100" i="17"/>
  <c r="L98" i="17"/>
  <c r="K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J93" i="17"/>
  <c r="I93" i="17"/>
  <c r="H93" i="17"/>
  <c r="G93" i="17"/>
  <c r="L91" i="17"/>
  <c r="J91" i="17"/>
  <c r="I91" i="17"/>
  <c r="H91" i="17"/>
  <c r="G91" i="17"/>
  <c r="J95" i="17"/>
  <c r="I95" i="17"/>
  <c r="H95" i="17"/>
  <c r="G95" i="17"/>
  <c r="I94" i="17"/>
  <c r="H94" i="17"/>
  <c r="G94" i="17"/>
  <c r="L90" i="17"/>
  <c r="K90" i="17"/>
  <c r="J90" i="17"/>
  <c r="I90" i="17"/>
  <c r="H90" i="17"/>
  <c r="G90" i="17"/>
  <c r="J92" i="17"/>
  <c r="I92" i="17"/>
  <c r="H92" i="17"/>
  <c r="G92" i="17"/>
  <c r="J89" i="17"/>
  <c r="I89" i="17"/>
  <c r="H89" i="17"/>
  <c r="G89" i="17"/>
  <c r="L88" i="17"/>
  <c r="K88" i="17"/>
  <c r="J88" i="17"/>
  <c r="I88" i="17"/>
  <c r="H88" i="17"/>
  <c r="G88" i="17"/>
  <c r="J79" i="17"/>
  <c r="I79" i="17"/>
  <c r="H79" i="17"/>
  <c r="G79" i="17"/>
  <c r="L85" i="17"/>
  <c r="J85" i="17"/>
  <c r="I85" i="17"/>
  <c r="H85" i="17"/>
  <c r="G85" i="17"/>
  <c r="K86" i="17"/>
  <c r="J86" i="17"/>
  <c r="I86" i="17"/>
  <c r="H86" i="17"/>
  <c r="G86" i="17"/>
  <c r="I83" i="17"/>
  <c r="H83" i="17"/>
  <c r="G83" i="17"/>
  <c r="L77" i="17"/>
  <c r="J77" i="17"/>
  <c r="I77" i="17"/>
  <c r="H77" i="17"/>
  <c r="G77" i="17"/>
  <c r="I84" i="17"/>
  <c r="H84" i="17"/>
  <c r="G84" i="17"/>
  <c r="I82" i="17"/>
  <c r="H82" i="17"/>
  <c r="G82" i="17"/>
  <c r="I81" i="17"/>
  <c r="H81" i="17"/>
  <c r="G81" i="17"/>
  <c r="L74" i="17"/>
  <c r="J74" i="17"/>
  <c r="I74" i="17"/>
  <c r="H74" i="17"/>
  <c r="G74" i="17"/>
  <c r="I73" i="17"/>
  <c r="H73" i="17"/>
  <c r="G73" i="17"/>
  <c r="L80" i="17"/>
  <c r="J80" i="17"/>
  <c r="I80" i="17"/>
  <c r="H80" i="17"/>
  <c r="G80" i="17"/>
  <c r="I72" i="17"/>
  <c r="H72" i="17"/>
  <c r="G72" i="17"/>
  <c r="I87" i="17"/>
  <c r="H87" i="17"/>
  <c r="G87" i="17"/>
  <c r="L76" i="17"/>
  <c r="J76" i="17"/>
  <c r="I76" i="17"/>
  <c r="H76" i="17"/>
  <c r="G76" i="17"/>
  <c r="L75" i="17"/>
  <c r="K75" i="17"/>
  <c r="J75" i="17"/>
  <c r="I75" i="17"/>
  <c r="H75" i="17"/>
  <c r="G75" i="17"/>
  <c r="L78" i="17"/>
  <c r="I78" i="17"/>
  <c r="H78" i="17"/>
  <c r="G78" i="17"/>
  <c r="J70" i="17"/>
  <c r="I70" i="17"/>
  <c r="H70" i="17"/>
  <c r="G70" i="17"/>
  <c r="I71" i="17"/>
  <c r="H71" i="17"/>
  <c r="G71" i="17"/>
  <c r="L69" i="17"/>
  <c r="J69" i="17"/>
  <c r="I69" i="17"/>
  <c r="H69" i="17"/>
  <c r="G69" i="17"/>
  <c r="I68" i="17"/>
  <c r="H68" i="17"/>
  <c r="G68" i="17"/>
  <c r="L67" i="17"/>
  <c r="K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K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J59" i="17"/>
  <c r="I59" i="17"/>
  <c r="H59" i="17"/>
  <c r="G59" i="17"/>
  <c r="L58" i="17"/>
  <c r="J58" i="17"/>
  <c r="I58" i="17"/>
  <c r="H58" i="17"/>
  <c r="G58" i="17"/>
  <c r="L57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K40" i="17"/>
  <c r="J40" i="17"/>
  <c r="I40" i="17"/>
  <c r="H40" i="17"/>
  <c r="G40" i="17"/>
  <c r="L50" i="17"/>
  <c r="J50" i="17"/>
  <c r="I50" i="17"/>
  <c r="H50" i="17"/>
  <c r="G50" i="17"/>
  <c r="L49" i="17"/>
  <c r="K49" i="17"/>
  <c r="J49" i="17"/>
  <c r="I49" i="17"/>
  <c r="H49" i="17"/>
  <c r="G49" i="17"/>
  <c r="L48" i="17"/>
  <c r="J48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J46" i="17"/>
  <c r="I46" i="17"/>
  <c r="H46" i="17"/>
  <c r="G46" i="17"/>
  <c r="L45" i="17"/>
  <c r="J45" i="17"/>
  <c r="I45" i="17"/>
  <c r="H45" i="17"/>
  <c r="G45" i="17"/>
  <c r="L44" i="17"/>
  <c r="K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J38" i="17"/>
  <c r="I38" i="17"/>
  <c r="H38" i="17"/>
  <c r="G38" i="17"/>
  <c r="L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K30" i="17"/>
  <c r="J30" i="17"/>
  <c r="I30" i="17"/>
  <c r="H30" i="17"/>
  <c r="G30" i="17"/>
  <c r="L33" i="17"/>
  <c r="J33" i="17"/>
  <c r="I33" i="17"/>
  <c r="H33" i="17"/>
  <c r="G33" i="17"/>
  <c r="L31" i="17"/>
  <c r="K31" i="17"/>
  <c r="J31" i="17"/>
  <c r="I31" i="17"/>
  <c r="H31" i="17"/>
  <c r="G31" i="17"/>
  <c r="L32" i="17"/>
  <c r="K32" i="17"/>
  <c r="J32" i="17"/>
  <c r="I32" i="17"/>
  <c r="H32" i="17"/>
  <c r="G32" i="17"/>
  <c r="L29" i="17"/>
  <c r="K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L20" i="11" l="1"/>
  <c r="L21" i="11"/>
  <c r="L22" i="11"/>
  <c r="K15" i="11"/>
  <c r="K16" i="11"/>
  <c r="K17" i="11"/>
  <c r="K18" i="11"/>
  <c r="K19" i="11"/>
  <c r="K21" i="11"/>
  <c r="K22" i="11"/>
  <c r="K9" i="11"/>
  <c r="K10" i="11"/>
  <c r="L33" i="16" l="1"/>
  <c r="L11" i="16" l="1"/>
  <c r="L12" i="16"/>
  <c r="L13" i="16"/>
  <c r="L14" i="16"/>
  <c r="L15" i="16"/>
  <c r="L16" i="16"/>
  <c r="L17" i="16"/>
  <c r="L18" i="16"/>
  <c r="L21" i="16"/>
  <c r="L22" i="16"/>
  <c r="L23" i="16"/>
  <c r="L24" i="16"/>
  <c r="L25" i="16"/>
  <c r="L26" i="16"/>
  <c r="L27" i="16"/>
  <c r="L29" i="16"/>
  <c r="L30" i="16"/>
  <c r="K11" i="11"/>
  <c r="K12" i="11"/>
  <c r="K13" i="11"/>
  <c r="M5" i="11" l="1"/>
  <c r="M5" i="8"/>
  <c r="M20" i="16" l="1"/>
  <c r="L10" i="11"/>
  <c r="L11" i="11"/>
  <c r="L12" i="11"/>
  <c r="L13" i="11"/>
  <c r="L14" i="11"/>
  <c r="L15" i="11"/>
  <c r="L16" i="1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6" i="8"/>
  <c r="M7" i="8"/>
  <c r="M8" i="8"/>
  <c r="D10" i="3"/>
  <c r="E10" i="3"/>
  <c r="F10" i="3"/>
  <c r="C10" i="3"/>
  <c r="D9" i="3"/>
  <c r="E9" i="3"/>
  <c r="F9" i="3"/>
  <c r="C9" i="3"/>
  <c r="D8" i="3"/>
  <c r="E8" i="3"/>
  <c r="F8" i="3"/>
  <c r="C8" i="3"/>
  <c r="D7" i="3"/>
  <c r="E7" i="3"/>
  <c r="F7" i="3"/>
  <c r="C7" i="3"/>
  <c r="D6" i="3"/>
  <c r="E6" i="3"/>
  <c r="F6" i="3"/>
  <c r="C6" i="3"/>
  <c r="D5" i="3"/>
  <c r="E5" i="3"/>
  <c r="F5" i="3"/>
  <c r="C5" i="3"/>
  <c r="M8" i="3" l="1"/>
  <c r="M5" i="3"/>
  <c r="M6" i="3"/>
  <c r="M9" i="3"/>
  <c r="M7" i="3"/>
  <c r="M10" i="3"/>
  <c r="M19" i="16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L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L17" i="11"/>
  <c r="G18" i="11"/>
  <c r="H18" i="11"/>
  <c r="I18" i="11"/>
  <c r="J18" i="11"/>
  <c r="L18" i="11"/>
  <c r="G19" i="11"/>
  <c r="H19" i="11"/>
  <c r="I19" i="11"/>
  <c r="J19" i="11"/>
  <c r="L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M11" i="16"/>
  <c r="H12" i="16"/>
  <c r="I12" i="16"/>
  <c r="J12" i="16"/>
  <c r="K12" i="16"/>
  <c r="M12" i="16"/>
  <c r="H13" i="16"/>
  <c r="I13" i="16"/>
  <c r="J13" i="16"/>
  <c r="K13" i="16"/>
  <c r="M13" i="16"/>
  <c r="H14" i="16"/>
  <c r="I14" i="16"/>
  <c r="J14" i="16"/>
  <c r="K14" i="16"/>
  <c r="M14" i="16"/>
  <c r="H15" i="16"/>
  <c r="I15" i="16"/>
  <c r="J15" i="16"/>
  <c r="K15" i="16"/>
  <c r="M15" i="16"/>
  <c r="H16" i="16"/>
  <c r="I16" i="16"/>
  <c r="J16" i="16"/>
  <c r="K16" i="16"/>
  <c r="M16" i="16"/>
  <c r="H17" i="16"/>
  <c r="I17" i="16"/>
  <c r="J17" i="16"/>
  <c r="K17" i="16"/>
  <c r="M17" i="16"/>
  <c r="H18" i="16"/>
  <c r="I18" i="16"/>
  <c r="J18" i="16"/>
  <c r="K18" i="16"/>
  <c r="M18" i="16"/>
  <c r="H19" i="16"/>
  <c r="I19" i="16"/>
  <c r="J19" i="16"/>
  <c r="K19" i="16"/>
  <c r="H20" i="16"/>
  <c r="I20" i="16"/>
  <c r="J20" i="16"/>
  <c r="K20" i="16"/>
  <c r="H21" i="16"/>
  <c r="I21" i="16"/>
  <c r="J21" i="16"/>
  <c r="K21" i="16"/>
  <c r="H22" i="16"/>
  <c r="I22" i="16"/>
  <c r="J22" i="16"/>
  <c r="K22" i="16"/>
  <c r="M22" i="16"/>
  <c r="H23" i="16"/>
  <c r="I23" i="16"/>
  <c r="J23" i="16"/>
  <c r="K23" i="16"/>
  <c r="M23" i="16"/>
  <c r="H24" i="16"/>
  <c r="I24" i="16"/>
  <c r="J24" i="16"/>
  <c r="K24" i="16"/>
  <c r="M24" i="16"/>
  <c r="H25" i="16"/>
  <c r="I25" i="16"/>
  <c r="J25" i="16"/>
  <c r="K25" i="16"/>
  <c r="M25" i="16"/>
  <c r="H26" i="16"/>
  <c r="I26" i="16"/>
  <c r="J26" i="16"/>
  <c r="K26" i="16"/>
  <c r="M26" i="16"/>
  <c r="H27" i="16"/>
  <c r="I27" i="16"/>
  <c r="J27" i="16"/>
  <c r="K27" i="16"/>
  <c r="M27" i="16"/>
  <c r="H28" i="16"/>
  <c r="I28" i="16"/>
  <c r="J28" i="16"/>
  <c r="K28" i="16"/>
  <c r="M28" i="16"/>
  <c r="H29" i="16"/>
  <c r="I29" i="16"/>
  <c r="J29" i="16"/>
  <c r="K29" i="16"/>
  <c r="M29" i="16"/>
  <c r="H30" i="16"/>
  <c r="I30" i="16"/>
  <c r="J30" i="16"/>
  <c r="K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G6" i="3" l="1"/>
  <c r="J6" i="3"/>
  <c r="K5" i="3"/>
  <c r="G5" i="3"/>
  <c r="L5" i="3"/>
  <c r="H5" i="3"/>
  <c r="I5" i="3"/>
  <c r="J5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<sst xmlns="http://schemas.openxmlformats.org/spreadsheetml/2006/main" count="440" uniqueCount="307">
  <si>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</si>
  <si>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</si>
  <si>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</si>
  <si>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</si>
  <si>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</si>
  <si>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</si>
  <si>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</si>
  <si>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</si>
  <si>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</si>
  <si>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</si>
  <si>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</si>
  <si>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</si>
  <si>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</si>
  <si>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</si>
  <si>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</si>
  <si>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</si>
  <si>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</si>
  <si>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</si>
  <si>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</si>
  <si>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</si>
  <si>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</si>
  <si>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</si>
  <si>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</si>
  <si>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</si>
  <si>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</si>
  <si>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</si>
  <si>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</si>
  <si>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</si>
  <si>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</si>
  <si>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</si>
  <si>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</si>
  <si>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</si>
  <si>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</si>
  <si>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</si>
  <si>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</si>
  <si>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</si>
  <si>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</si>
  <si>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</si>
  <si>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</si>
  <si>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</si>
  <si>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</si>
  <si>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</si>
  <si>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</si>
  <si>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</si>
  <si>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</si>
  <si>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</si>
  <si>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</si>
  <si>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</si>
  <si>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</si>
  <si>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</si>
  <si>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</si>
  <si>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</si>
  <si>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</si>
  <si>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</si>
  <si>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</si>
  <si>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</si>
  <si>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</si>
  <si>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</si>
  <si>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</si>
  <si>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</si>
  <si>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</si>
  <si>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</si>
  <si>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</si>
  <si>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</si>
  <si>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</si>
  <si>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</si>
  <si>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</si>
  <si>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</si>
  <si>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</si>
  <si>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</si>
  <si>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</si>
  <si>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</si>
  <si>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</si>
  <si>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</si>
  <si>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</si>
  <si>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</si>
  <si>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</si>
  <si>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</si>
  <si>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</si>
  <si>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</si>
  <si>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</si>
  <si>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</si>
  <si>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</si>
  <si>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</si>
  <si>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</si>
  <si>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</si>
  <si>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</si>
  <si>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</si>
  <si>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</si>
  <si>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</si>
  <si>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</si>
  <si>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</si>
  <si>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</si>
  <si>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</si>
  <si>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</si>
  <si>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</si>
  <si>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</si>
  <si>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</si>
  <si>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</si>
  <si>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</si>
  <si>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</si>
  <si>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</si>
  <si>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</si>
  <si>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</si>
  <si>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</si>
  <si>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</si>
  <si>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</si>
  <si>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</si>
  <si>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</si>
  <si>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</si>
  <si>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</si>
  <si>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</si>
  <si>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</si>
  <si>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</si>
  <si>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</si>
  <si>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</si>
  <si>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</si>
  <si>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</si>
  <si>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</si>
  <si>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</si>
  <si>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</si>
  <si>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</si>
  <si>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</si>
  <si>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</si>
  <si>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</si>
  <si>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</si>
  <si>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</si>
  <si>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</si>
  <si>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</si>
  <si>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</si>
  <si>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</si>
  <si>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</si>
  <si>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</si>
  <si>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</si>
  <si>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</si>
  <si>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</si>
  <si>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</si>
  <si>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</si>
  <si>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</si>
  <si>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</si>
  <si>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</si>
  <si>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</si>
  <si>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</si>
  <si>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</si>
  <si>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</si>
  <si>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</si>
  <si>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</si>
  <si>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</si>
  <si>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</si>
  <si>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</si>
  <si>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</si>
  <si>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</si>
  <si>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</si>
  <si>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</si>
  <si>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</si>
  <si>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</si>
  <si>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</si>
  <si>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</si>
  <si>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</si>
  <si>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</si>
  <si>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</si>
  <si>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</si>
  <si>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</si>
  <si>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</si>
  <si>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</si>
  <si>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</si>
  <si>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</si>
  <si>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</si>
  <si>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</si>
  <si>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</si>
  <si>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</si>
  <si>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</si>
  <si>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</si>
  <si>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</si>
  <si>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</si>
  <si>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</si>
  <si>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</si>
  <si>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</si>
  <si>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</si>
  <si>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</si>
  <si>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</si>
  <si>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</si>
  <si>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</si>
  <si>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</si>
  <si>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</si>
  <si>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</si>
  <si>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</si>
  <si>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</si>
  <si>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</si>
  <si>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</si>
  <si>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</si>
  <si>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</si>
  <si>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</si>
  <si>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</si>
  <si>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</si>
  <si>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</si>
  <si>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</si>
  <si>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</si>
  <si>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</si>
  <si>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</si>
  <si>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</si>
  <si>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</si>
  <si>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</si>
  <si>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</si>
  <si>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</si>
  <si>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</si>
  <si>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</si>
  <si>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</si>
  <si>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</si>
  <si>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</si>
  <si>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</si>
  <si>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</si>
  <si>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</si>
  <si>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</si>
  <si>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</si>
  <si>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</si>
  <si>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</si>
  <si>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</si>
  <si>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</si>
  <si>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</si>
  <si>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</si>
  <si>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</si>
  <si>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</si>
  <si>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</si>
  <si>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</si>
  <si>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</si>
  <si>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</si>
  <si>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</si>
  <si>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</si>
  <si>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</si>
  <si>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</si>
  <si>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</si>
  <si>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</si>
  <si>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</si>
  <si>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</si>
  <si>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</si>
  <si>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</si>
  <si>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</si>
  <si>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</si>
  <si>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</si>
  <si>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</si>
  <si>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</si>
  <si>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</si>
  <si>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</si>
  <si>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</si>
  <si>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</si>
  <si>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</si>
  <si>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</si>
  <si>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</si>
  <si>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</si>
  <si>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</si>
  <si>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</si>
  <si>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</si>
  <si>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</si>
  <si>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</si>
  <si>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</si>
  <si>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</si>
  <si>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</si>
  <si>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</si>
  <si>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</si>
  <si>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</si>
  <si>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</si>
  <si>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</si>
  <si>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</si>
  <si>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</si>
  <si>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</si>
  <si>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</si>
  <si>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</si>
  <si>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</si>
  <si>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</si>
  <si>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</si>
  <si>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</si>
  <si>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</si>
  <si>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</si>
  <si>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</si>
  <si>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</si>
  <si>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</si>
  <si>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</si>
  <si>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</si>
  <si>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</si>
  <si>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</si>
  <si>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</si>
  <si>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</si>
  <si>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</si>
  <si>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</si>
  <si>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</si>
  <si>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</si>
  <si>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</si>
  <si>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</si>
  <si>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</si>
  <si>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</si>
  <si>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</si>
  <si>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</si>
  <si>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</si>
  <si>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</si>
  <si>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</si>
  <si>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</si>
  <si>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</si>
  <si>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</si>
  <si>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</si>
  <si>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</si>
  <si>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</si>
  <si>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Kazbegi</t>
  </si>
  <si>
    <t>2019: July</t>
  </si>
  <si>
    <t>2020: July</t>
  </si>
  <si>
    <t>2021: July</t>
  </si>
  <si>
    <t>2022: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</si>
</sst>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4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7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0" fillId="0" borderId="0" xfId="0" applyAlignment="1"/>
    <xf numFmtId="3" fontId="13" fillId="0" borderId="7" xfId="2" applyNumberFormat="1" applyFont="1" applyFill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3" fillId="8" borderId="21" xfId="7" applyNumberFormat="1" applyFont="1" applyFill="1" applyBorder="1" applyAlignment="1">
      <alignment horizontal="center" vertical="center" wrapText="1"/>
    </xf>
    <xf numFmtId="3" fontId="26" fillId="11" borderId="22" xfId="9" applyNumberFormat="1" applyFont="1" applyFill="1" applyBorder="1" applyAlignment="1">
      <alignment horizontal="center" vertical="center"/>
    </xf>
    <xf numFmtId="0" fontId="23" fillId="8" borderId="6" xfId="7" applyNumberFormat="1" applyFont="1" applyFill="1" applyBorder="1" applyAlignment="1">
      <alignment horizontal="center" vertical="center" wrapText="1"/>
    </xf>
    <xf numFmtId="0" fontId="23" fillId="8" borderId="5" xfId="7" applyNumberFormat="1" applyFont="1" applyFill="1" applyBorder="1" applyAlignment="1">
      <alignment horizontal="center" vertical="center" wrapText="1"/>
    </xf>
    <xf numFmtId="0" fontId="22" fillId="9" borderId="15" xfId="6" applyNumberFormat="1" applyFont="1" applyFill="1" applyBorder="1" applyAlignment="1">
      <alignment horizontal="center" vertical="center"/>
    </xf>
    <xf numFmtId="3" fontId="22" fillId="9" borderId="14" xfId="6" applyNumberFormat="1" applyFont="1" applyFill="1" applyBorder="1" applyAlignment="1">
      <alignment horizontal="center" vertical="center"/>
    </xf>
    <xf numFmtId="9" fontId="22" fillId="9" borderId="18" xfId="6" applyNumberFormat="1" applyFont="1" applyFill="1" applyBorder="1" applyAlignment="1">
      <alignment horizontal="center" vertical="center"/>
    </xf>
    <xf numFmtId="0" fontId="23" fillId="8" borderId="23" xfId="7" applyNumberFormat="1" applyFont="1" applyFill="1" applyBorder="1" applyAlignment="1">
      <alignment horizontal="center" vertical="center" wrapText="1"/>
    </xf>
    <xf numFmtId="3" fontId="27" fillId="0" borderId="2" xfId="2" applyNumberFormat="1" applyFont="1" applyBorder="1" applyAlignment="1">
      <alignment horizontal="left" vertical="center" wrapText="1"/>
    </xf>
    <xf numFmtId="3" fontId="27" fillId="0" borderId="1" xfId="2" applyNumberFormat="1" applyFont="1" applyBorder="1" applyAlignment="1">
      <alignment horizontal="center" vertical="center"/>
    </xf>
    <xf numFmtId="164" fontId="27" fillId="0" borderId="1" xfId="3" applyNumberFormat="1" applyFont="1" applyBorder="1" applyAlignment="1">
      <alignment horizontal="center" vertical="center"/>
    </xf>
    <xf numFmtId="3" fontId="27" fillId="0" borderId="3" xfId="2" applyNumberFormat="1" applyFont="1" applyBorder="1" applyAlignment="1">
      <alignment horizontal="left" vertical="center"/>
    </xf>
    <xf numFmtId="3" fontId="27" fillId="0" borderId="4" xfId="2" applyNumberFormat="1" applyFont="1" applyBorder="1" applyAlignment="1">
      <alignment horizontal="center" vertical="center"/>
    </xf>
    <xf numFmtId="164" fontId="27" fillId="0" borderId="4" xfId="3" applyNumberFormat="1" applyFont="1" applyBorder="1" applyAlignment="1">
      <alignment horizontal="center" vertical="center"/>
    </xf>
    <xf numFmtId="164" fontId="27" fillId="0" borderId="0" xfId="3" applyNumberFormat="1" applyFont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164" fontId="10" fillId="0" borderId="19" xfId="3" applyNumberFormat="1" applyFont="1" applyFill="1" applyBorder="1" applyAlignment="1">
      <alignment horizontal="center" vertical="center"/>
    </xf>
    <xf numFmtId="164" fontId="10" fillId="0" borderId="20" xfId="3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top" wrapText="1"/>
    </xf>
    <xf numFmtId="3" fontId="14" fillId="0" borderId="22" xfId="2" applyNumberFormat="1" applyFont="1" applyBorder="1" applyAlignment="1">
      <alignment horizontal="center" vertical="center"/>
    </xf>
    <xf numFmtId="3" fontId="27" fillId="0" borderId="22" xfId="2" applyNumberFormat="1" applyFont="1" applyBorder="1" applyAlignment="1">
      <alignment horizontal="left" vertical="center"/>
    </xf>
    <xf numFmtId="0" fontId="30" fillId="0" borderId="22" xfId="0" applyFont="1" applyBorder="1" applyAlignment="1">
      <alignment horizontal="justify" vertical="center"/>
    </xf>
    <xf numFmtId="0" fontId="30" fillId="0" borderId="22" xfId="0" applyFont="1" applyBorder="1" applyAlignment="1">
      <alignment vertical="center" wrapText="1"/>
    </xf>
    <xf numFmtId="164" fontId="23" fillId="8" borderId="24" xfId="3" applyNumberFormat="1" applyFont="1" applyFill="1" applyBorder="1" applyAlignment="1">
      <alignment horizontal="center" vertical="center" wrapText="1"/>
    </xf>
    <xf numFmtId="164" fontId="10" fillId="0" borderId="0" xfId="3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9" fillId="8" borderId="26" xfId="7" applyNumberFormat="1" applyFill="1" applyBorder="1" applyAlignment="1">
      <alignment horizontal="center" vertical="center" wrapText="1"/>
    </xf>
    <xf numFmtId="3" fontId="23" fillId="8" borderId="23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14" fillId="0" borderId="8" xfId="2" applyNumberFormat="1" applyFont="1" applyBorder="1" applyAlignment="1">
      <alignment horizontal="center" vertical="center"/>
    </xf>
    <xf numFmtId="3" fontId="23" fillId="9" borderId="25" xfId="4" applyNumberFormat="1" applyFont="1" applyFill="1" applyBorder="1" applyAlignment="1">
      <alignment horizontal="center" vertical="center"/>
    </xf>
    <xf numFmtId="3" fontId="23" fillId="9" borderId="22" xfId="4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3" fontId="14" fillId="0" borderId="8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9" fillId="8" borderId="30" xfId="7" applyNumberFormat="1" applyFill="1" applyBorder="1" applyAlignment="1">
      <alignment horizontal="center" vertical="center" wrapText="1"/>
    </xf>
    <xf numFmtId="0" fontId="23" fillId="8" borderId="22" xfId="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8" borderId="31" xfId="3" applyNumberFormat="1" applyFont="1" applyFill="1" applyBorder="1" applyAlignment="1">
      <alignment horizontal="center" vertical="center" wrapText="1"/>
    </xf>
    <xf numFmtId="164" fontId="12" fillId="0" borderId="0" xfId="3" applyNumberFormat="1" applyFont="1">
      <alignment vertical="center"/>
    </xf>
    <xf numFmtId="164" fontId="14" fillId="0" borderId="19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20" xfId="3" applyNumberFormat="1" applyFont="1" applyBorder="1" applyAlignment="1">
      <alignment horizontal="center" vertical="center"/>
    </xf>
    <xf numFmtId="3" fontId="27" fillId="0" borderId="1" xfId="4" applyNumberFormat="1" applyFont="1" applyBorder="1" applyAlignment="1">
      <alignment horizontal="center" vertical="center"/>
    </xf>
    <xf numFmtId="164" fontId="27" fillId="0" borderId="19" xfId="3" applyNumberFormat="1" applyFont="1" applyBorder="1" applyAlignment="1">
      <alignment horizontal="center" vertical="center"/>
    </xf>
    <xf numFmtId="3" fontId="27" fillId="0" borderId="4" xfId="4" applyNumberFormat="1" applyFont="1" applyBorder="1" applyAlignment="1">
      <alignment horizontal="center" vertical="center"/>
    </xf>
    <xf numFmtId="164" fontId="27" fillId="0" borderId="20" xfId="3" applyNumberFormat="1" applyFont="1" applyBorder="1" applyAlignment="1">
      <alignment horizontal="center" vertical="center"/>
    </xf>
    <xf numFmtId="164" fontId="22" fillId="9" borderId="35" xfId="3" applyNumberFormat="1" applyFont="1" applyFill="1" applyBorder="1" applyAlignment="1">
      <alignment horizontal="center" vertical="center"/>
    </xf>
    <xf numFmtId="3" fontId="22" fillId="9" borderId="17" xfId="6" applyNumberFormat="1" applyFont="1" applyFill="1" applyBorder="1" applyAlignment="1">
      <alignment horizontal="center" vertical="center"/>
    </xf>
    <xf numFmtId="3" fontId="22" fillId="9" borderId="38" xfId="6" applyNumberFormat="1" applyFont="1" applyFill="1" applyBorder="1" applyAlignment="1">
      <alignment horizontal="center" vertical="center"/>
    </xf>
    <xf numFmtId="3" fontId="14" fillId="0" borderId="39" xfId="4" applyNumberFormat="1" applyFont="1" applyBorder="1" applyAlignment="1">
      <alignment horizontal="center" vertical="center"/>
    </xf>
    <xf numFmtId="3" fontId="14" fillId="0" borderId="36" xfId="4" applyNumberFormat="1" applyFont="1" applyBorder="1" applyAlignment="1">
      <alignment horizontal="center" vertical="center"/>
    </xf>
    <xf numFmtId="3" fontId="14" fillId="0" borderId="37" xfId="4" applyNumberFormat="1" applyFont="1" applyBorder="1" applyAlignment="1">
      <alignment horizontal="center" vertical="center"/>
    </xf>
    <xf numFmtId="164" fontId="23" fillId="9" borderId="22" xfId="3" applyNumberFormat="1" applyFont="1" applyFill="1" applyBorder="1" applyAlignment="1">
      <alignment horizontal="center" vertical="center"/>
    </xf>
    <xf numFmtId="164" fontId="22" fillId="9" borderId="17" xfId="3" applyNumberFormat="1" applyFont="1" applyFill="1" applyBorder="1" applyAlignment="1">
      <alignment horizontal="center" vertical="center"/>
    </xf>
    <xf numFmtId="164" fontId="14" fillId="0" borderId="8" xfId="3" applyNumberFormat="1" applyFont="1" applyBorder="1" applyAlignment="1">
      <alignment horizontal="center" vertical="center"/>
    </xf>
    <xf numFmtId="164" fontId="10" fillId="0" borderId="41" xfId="3" applyNumberFormat="1" applyFont="1" applyFill="1" applyBorder="1" applyAlignment="1">
      <alignment horizontal="center" vertical="center"/>
    </xf>
    <xf numFmtId="0" fontId="23" fillId="8" borderId="24" xfId="7" applyNumberFormat="1" applyFont="1" applyFill="1" applyBorder="1" applyAlignment="1">
      <alignment horizontal="center" vertical="center" wrapText="1"/>
    </xf>
    <xf numFmtId="3" fontId="14" fillId="0" borderId="42" xfId="4" applyNumberFormat="1" applyFont="1" applyBorder="1" applyAlignment="1">
      <alignment horizontal="center" vertical="center"/>
    </xf>
    <xf numFmtId="164" fontId="14" fillId="0" borderId="42" xfId="3" applyNumberFormat="1" applyFont="1" applyBorder="1" applyAlignment="1">
      <alignment horizontal="center" vertical="center"/>
    </xf>
    <xf numFmtId="164" fontId="10" fillId="0" borderId="43" xfId="3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3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23" fillId="8" borderId="44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23" fillId="9" borderId="45" xfId="3" applyNumberFormat="1" applyFont="1" applyFill="1" applyBorder="1" applyAlignment="1">
      <alignment horizontal="center" vertical="center"/>
    </xf>
    <xf numFmtId="3" fontId="22" fillId="9" borderId="22" xfId="6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center" vertical="center"/>
    </xf>
    <xf numFmtId="3" fontId="25" fillId="10" borderId="22" xfId="0" applyNumberFormat="1" applyFont="1" applyFill="1" applyBorder="1" applyAlignment="1">
      <alignment horizontal="center" vertical="center"/>
    </xf>
    <xf numFmtId="3" fontId="19" fillId="10" borderId="22" xfId="8" applyNumberFormat="1" applyFill="1" applyBorder="1" applyAlignment="1">
      <alignment horizontal="center" vertical="center"/>
    </xf>
    <xf numFmtId="3" fontId="26" fillId="11" borderId="22" xfId="0" applyNumberFormat="1" applyFont="1" applyFill="1" applyBorder="1" applyAlignment="1">
      <alignment horizontal="center" vertical="center"/>
    </xf>
    <xf numFmtId="3" fontId="23" fillId="8" borderId="22" xfId="7" applyNumberFormat="1" applyFont="1" applyFill="1" applyBorder="1" applyAlignment="1">
      <alignment horizontal="center" vertical="center" wrapText="1"/>
    </xf>
    <xf numFmtId="3" fontId="23" fillId="12" borderId="22" xfId="7" applyNumberFormat="1" applyFont="1" applyFill="1" applyBorder="1" applyAlignment="1">
      <alignment horizontal="center" vertical="center" wrapText="1"/>
    </xf>
    <xf numFmtId="164" fontId="23" fillId="8" borderId="22" xfId="3" applyNumberFormat="1" applyFont="1" applyFill="1" applyBorder="1" applyAlignment="1">
      <alignment horizontal="center" vertical="center" wrapText="1"/>
    </xf>
    <xf numFmtId="3" fontId="23" fillId="8" borderId="22" xfId="3" applyNumberFormat="1" applyFont="1" applyFill="1" applyBorder="1" applyAlignment="1">
      <alignment horizontal="center" vertical="center" wrapText="1"/>
    </xf>
    <xf numFmtId="164" fontId="23" fillId="8" borderId="22" xfId="7" applyNumberFormat="1" applyFont="1" applyFill="1" applyBorder="1" applyAlignment="1">
      <alignment horizontal="center" vertical="center" wrapText="1"/>
    </xf>
    <xf numFmtId="3" fontId="23" fillId="12" borderId="22" xfId="3" applyNumberFormat="1" applyFont="1" applyFill="1" applyBorder="1" applyAlignment="1">
      <alignment horizontal="center" vertical="center" wrapText="1"/>
    </xf>
    <xf numFmtId="164" fontId="23" fillId="12" borderId="22" xfId="7" applyNumberFormat="1" applyFont="1" applyFill="1" applyBorder="1" applyAlignment="1">
      <alignment horizontal="center" vertical="center" wrapText="1"/>
    </xf>
    <xf numFmtId="3" fontId="22" fillId="9" borderId="22" xfId="3" applyNumberFormat="1" applyFont="1" applyFill="1" applyBorder="1" applyAlignment="1">
      <alignment horizontal="center" vertical="center"/>
    </xf>
    <xf numFmtId="164" fontId="22" fillId="9" borderId="22" xfId="6" applyNumberFormat="1" applyFont="1" applyFill="1" applyBorder="1" applyAlignment="1">
      <alignment horizontal="center" vertical="center"/>
    </xf>
    <xf numFmtId="3" fontId="22" fillId="10" borderId="22" xfId="6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 wrapText="1"/>
    </xf>
    <xf numFmtId="164" fontId="22" fillId="10" borderId="22" xfId="3" applyNumberFormat="1" applyFont="1" applyFill="1" applyBorder="1" applyAlignment="1">
      <alignment horizontal="center" vertical="center"/>
    </xf>
    <xf numFmtId="164" fontId="16" fillId="2" borderId="22" xfId="3" applyNumberFormat="1" applyFont="1" applyFill="1" applyBorder="1" applyAlignment="1">
      <alignment horizontal="center" vertical="center"/>
    </xf>
    <xf numFmtId="164" fontId="25" fillId="10" borderId="22" xfId="3" applyNumberFormat="1" applyFont="1" applyFill="1" applyBorder="1" applyAlignment="1">
      <alignment horizontal="center" vertical="center"/>
    </xf>
    <xf numFmtId="164" fontId="26" fillId="11" borderId="22" xfId="3" applyNumberFormat="1" applyFont="1" applyFill="1" applyBorder="1" applyAlignment="1">
      <alignment horizontal="center" vertical="center"/>
    </xf>
    <xf numFmtId="164" fontId="19" fillId="10" borderId="22" xfId="3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3" fontId="14" fillId="0" borderId="28" xfId="2" applyNumberFormat="1" applyFont="1" applyBorder="1" applyAlignment="1">
      <alignment horizontal="center" vertical="center"/>
    </xf>
    <xf numFmtId="3" fontId="14" fillId="0" borderId="9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3" fontId="14" fillId="0" borderId="16" xfId="2" applyNumberFormat="1" applyFont="1" applyBorder="1" applyAlignment="1">
      <alignment horizontal="center" vertical="center"/>
    </xf>
    <xf numFmtId="0" fontId="23" fillId="8" borderId="30" xfId="7" applyNumberFormat="1" applyFont="1" applyFill="1" applyBorder="1" applyAlignment="1">
      <alignment horizontal="center" vertical="center" wrapText="1"/>
    </xf>
    <xf numFmtId="0" fontId="23" fillId="8" borderId="40" xfId="7" applyNumberFormat="1" applyFont="1" applyFill="1" applyBorder="1" applyAlignment="1">
      <alignment horizontal="center" vertical="center" wrapText="1"/>
    </xf>
    <xf numFmtId="3" fontId="22" fillId="9" borderId="25" xfId="6" applyNumberFormat="1" applyFont="1" applyFill="1" applyBorder="1" applyAlignment="1">
      <alignment horizontal="center" vertical="center" wrapText="1"/>
    </xf>
    <xf numFmtId="3" fontId="1" fillId="11" borderId="22" xfId="9" applyNumberFormat="1" applyFont="1" applyFill="1" applyBorder="1" applyAlignment="1">
      <alignment horizontal="center" vertical="center"/>
    </xf>
    <xf numFmtId="164" fontId="1" fillId="11" borderId="22" xfId="3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2" xfId="9" applyNumberFormat="1" applyFont="1" applyFill="1" applyBorder="1" applyAlignment="1">
      <alignment horizontal="center" vertical="center"/>
    </xf>
    <xf numFmtId="3" fontId="16" fillId="2" borderId="46" xfId="0" applyNumberFormat="1" applyFont="1" applyFill="1" applyBorder="1" applyAlignment="1">
      <alignment horizontal="center" vertical="center"/>
    </xf>
    <xf numFmtId="164" fontId="16" fillId="2" borderId="46" xfId="3" applyNumberFormat="1" applyFont="1" applyFill="1" applyBorder="1" applyAlignment="1">
      <alignment horizontal="center" vertical="center"/>
    </xf>
    <xf numFmtId="0" fontId="23" fillId="8" borderId="25" xfId="7" applyNumberFormat="1" applyFont="1" applyFill="1" applyBorder="1" applyAlignment="1">
      <alignment horizontal="center" vertical="center" wrapText="1"/>
    </xf>
    <xf numFmtId="3" fontId="23" fillId="12" borderId="25" xfId="7" applyNumberFormat="1" applyFont="1" applyFill="1" applyBorder="1" applyAlignment="1">
      <alignment horizontal="center" vertical="center" wrapText="1"/>
    </xf>
    <xf numFmtId="3" fontId="22" fillId="9" borderId="25" xfId="6" applyNumberFormat="1" applyFont="1" applyFill="1" applyBorder="1" applyAlignment="1">
      <alignment horizontal="center" vertical="center"/>
    </xf>
    <xf numFmtId="0" fontId="19" fillId="10" borderId="15" xfId="8" applyNumberFormat="1" applyFill="1" applyBorder="1" applyAlignment="1">
      <alignment horizontal="center" vertical="center"/>
    </xf>
    <xf numFmtId="0" fontId="28" fillId="11" borderId="2" xfId="1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" fillId="11" borderId="2" xfId="11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3" fontId="14" fillId="0" borderId="2" xfId="4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20% - Accent6" xfId="9" builtinId="50"/>
    <cellStyle name="20% - Accent6 2" xfId="10"/>
    <cellStyle name="20% - Accent6 3" xfId="11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495300</xdr:colOff>
      <xdr:row>4</xdr:row>
      <xdr:rowOff>114300</xdr:rowOff>
    </xdr:from>
    <xdr:to>
      <xdr:col>2</xdr:col>
      <xdr:colOff>685800</xdr:colOff>
      <xdr:row>4</xdr:row>
      <xdr:rowOff>285750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36480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95250</xdr:rowOff>
    </xdr:from>
    <xdr:to>
      <xdr:col>3</xdr:col>
      <xdr:colOff>628650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5815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390525</xdr:colOff>
      <xdr:row>4</xdr:row>
      <xdr:rowOff>85725</xdr:rowOff>
    </xdr:from>
    <xdr:to>
      <xdr:col>2</xdr:col>
      <xdr:colOff>581025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35433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333375</xdr:colOff>
      <xdr:row>4</xdr:row>
      <xdr:rowOff>95250</xdr:rowOff>
    </xdr:from>
    <xdr:to>
      <xdr:col>3</xdr:col>
      <xdr:colOff>523875</xdr:colOff>
      <xdr:row>4</xdr:row>
      <xdr:rowOff>266700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4476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03" customWidth="1"/>
    <col min="10" max="10" width="13.28515625" style="102" customWidth="1"/>
    <col min="11" max="12" width="13.28515625" style="58" customWidth="1"/>
    <col min="13" max="16384" width="9.140625" style="22"/>
  </cols>
  <sheetData>
    <row r="1" spans="2:13" ht="35.25" customHeight="1" x14ac:dyDescent="0.2">
      <c r="B1" s="71" t="s">
        <v>0</v>
      </c>
      <c r="C1" s="114" t="s">
        <v>303</v>
      </c>
      <c r="D1" s="71" t="s">
        <v>304</v>
      </c>
      <c r="E1" s="71" t="s">
        <v>305</v>
      </c>
      <c r="F1" s="71" t="s">
        <v>306</v>
      </c>
      <c r="G1" s="71" t="s">
        <v>295</v>
      </c>
      <c r="H1" s="71" t="s">
        <v>296</v>
      </c>
      <c r="I1" s="71" t="s">
        <v>297</v>
      </c>
      <c r="J1" s="71" t="s">
        <v>298</v>
      </c>
      <c r="K1" s="116" t="s">
        <v>299</v>
      </c>
      <c r="L1" s="116" t="s">
        <v>300</v>
      </c>
    </row>
    <row r="2" spans="2:13" ht="31.5" customHeight="1" x14ac:dyDescent="0.2">
      <c r="B2" s="157" t="s">
        <v>262</v>
      </c>
      <c r="C2" s="114">
        <v>1099474</v>
      </c>
      <c r="D2" s="114">
        <v>48535</v>
      </c>
      <c r="E2" s="114">
        <v>259641</v>
      </c>
      <c r="F2" s="114">
        <v>718401</v>
      </c>
      <c r="G2" s="114">
        <f>F2-C2</f>
        <v>-381073</v>
      </c>
      <c r="H2" s="114">
        <f>F2-D2</f>
        <v>669866</v>
      </c>
      <c r="I2" s="117">
        <f>F2-E2</f>
        <v>458760</v>
      </c>
      <c r="J2" s="118">
        <f>F2/C2-1</f>
        <v>-0.34659573577910896</v>
      </c>
      <c r="K2" s="116">
        <f>F2/D2-1</f>
        <v>13.801710106108994</v>
      </c>
      <c r="L2" s="116">
        <f>F2/E2-1</f>
        <v>1.7669012213017203</v>
      </c>
    </row>
    <row r="3" spans="2:13" ht="19.5" customHeight="1" x14ac:dyDescent="0.2">
      <c r="B3" s="158" t="s">
        <v>257</v>
      </c>
      <c r="C3" s="115">
        <v>217143</v>
      </c>
      <c r="D3" s="115">
        <v>2693</v>
      </c>
      <c r="E3" s="115">
        <v>28739</v>
      </c>
      <c r="F3" s="115">
        <v>120514</v>
      </c>
      <c r="G3" s="115">
        <f>F3-C3</f>
        <v>-96629</v>
      </c>
      <c r="H3" s="115">
        <f>F3-D3</f>
        <v>117821</v>
      </c>
      <c r="I3" s="119">
        <f>F3-E3</f>
        <v>91775</v>
      </c>
      <c r="J3" s="120">
        <f>F3/C3-1</f>
        <v>-0.44500168091994674</v>
      </c>
      <c r="K3" s="120">
        <f t="shared" ref="K3:K66" si="0">F3/D3-1</f>
        <v>43.750835499442999</v>
      </c>
      <c r="L3" s="120">
        <f t="shared" ref="L3:L66" si="1">F3/E3-1</f>
        <v>3.1933957340199726</v>
      </c>
    </row>
    <row r="4" spans="2:13" ht="30.75" customHeight="1" x14ac:dyDescent="0.2">
      <c r="B4" s="159" t="s">
        <v>263</v>
      </c>
      <c r="C4" s="108">
        <v>882331</v>
      </c>
      <c r="D4" s="108">
        <v>45842</v>
      </c>
      <c r="E4" s="108">
        <v>230902</v>
      </c>
      <c r="F4" s="108">
        <v>597887</v>
      </c>
      <c r="G4" s="108">
        <f>F4-C4</f>
        <v>-284444</v>
      </c>
      <c r="H4" s="108">
        <f>F4-D4</f>
        <v>552045</v>
      </c>
      <c r="I4" s="121">
        <f>F4-E4</f>
        <v>366985</v>
      </c>
      <c r="J4" s="122">
        <f>F4/C4-1</f>
        <v>-0.32237788313002713</v>
      </c>
      <c r="K4" s="122">
        <f t="shared" si="0"/>
        <v>12.042341084594913</v>
      </c>
      <c r="L4" s="122">
        <f t="shared" si="1"/>
        <v>1.5893539250417925</v>
      </c>
    </row>
    <row r="5" spans="2:13" ht="30.75" customHeight="1" x14ac:dyDescent="0.2">
      <c r="B5" s="148" t="s">
        <v>259</v>
      </c>
      <c r="C5" s="108"/>
      <c r="D5" s="108"/>
      <c r="E5" s="108"/>
      <c r="F5" s="108"/>
      <c r="G5" s="108"/>
      <c r="H5" s="108"/>
      <c r="I5" s="121"/>
      <c r="J5" s="122"/>
      <c r="K5" s="122"/>
      <c r="L5" s="122"/>
      <c r="M5" s="59"/>
    </row>
    <row r="6" spans="2:13" ht="15" customHeight="1" x14ac:dyDescent="0.2">
      <c r="B6" s="160" t="s">
        <v>3</v>
      </c>
      <c r="C6" s="109">
        <v>768876</v>
      </c>
      <c r="D6" s="109">
        <v>41765</v>
      </c>
      <c r="E6" s="123">
        <v>175281</v>
      </c>
      <c r="F6" s="123">
        <v>495897</v>
      </c>
      <c r="G6" s="109">
        <f t="shared" ref="G6:G69" si="2">F6-C6</f>
        <v>-272979</v>
      </c>
      <c r="H6" s="109">
        <f t="shared" ref="H6:H69" si="3">F6-D6</f>
        <v>454132</v>
      </c>
      <c r="I6" s="123">
        <f t="shared" ref="I6:I69" si="4">F6-E6</f>
        <v>320616</v>
      </c>
      <c r="J6" s="124">
        <f t="shared" ref="J6:J69" si="5">F6/C6-1</f>
        <v>-0.35503644280742275</v>
      </c>
      <c r="K6" s="124">
        <f t="shared" si="0"/>
        <v>10.87350652460194</v>
      </c>
      <c r="L6" s="125">
        <f t="shared" si="1"/>
        <v>1.8291543293340409</v>
      </c>
    </row>
    <row r="7" spans="2:13" x14ac:dyDescent="0.2">
      <c r="B7" s="161" t="s">
        <v>217</v>
      </c>
      <c r="C7" s="149">
        <v>555852</v>
      </c>
      <c r="D7" s="149">
        <v>23069</v>
      </c>
      <c r="E7" s="149">
        <v>112507</v>
      </c>
      <c r="F7" s="149">
        <v>356727</v>
      </c>
      <c r="G7" s="149">
        <f t="shared" si="2"/>
        <v>-199125</v>
      </c>
      <c r="H7" s="149">
        <f t="shared" si="3"/>
        <v>333658</v>
      </c>
      <c r="I7" s="149">
        <f t="shared" si="4"/>
        <v>244220</v>
      </c>
      <c r="J7" s="150">
        <f t="shared" si="5"/>
        <v>-0.35823384641955047</v>
      </c>
      <c r="K7" s="150">
        <f t="shared" si="0"/>
        <v>14.463479127833889</v>
      </c>
      <c r="L7" s="150">
        <f t="shared" si="1"/>
        <v>2.1707093780831417</v>
      </c>
    </row>
    <row r="8" spans="2:13" ht="14.25" customHeight="1" x14ac:dyDescent="0.2">
      <c r="B8" s="152" t="s">
        <v>144</v>
      </c>
      <c r="C8" s="110">
        <v>141663</v>
      </c>
      <c r="D8" s="110">
        <v>9762</v>
      </c>
      <c r="E8" s="110">
        <v>19707</v>
      </c>
      <c r="F8" s="110">
        <v>103906</v>
      </c>
      <c r="G8" s="110">
        <f>F8-C8</f>
        <v>-37757</v>
      </c>
      <c r="H8" s="110">
        <f>F8-D8</f>
        <v>94144</v>
      </c>
      <c r="I8" s="110">
        <f>F8-E8</f>
        <v>84199</v>
      </c>
      <c r="J8" s="126">
        <f>F8/C8-1</f>
        <v>-0.26652689834325127</v>
      </c>
      <c r="K8" s="126">
        <f>F8/D8-1</f>
        <v>9.6439254251178035</v>
      </c>
      <c r="L8" s="126">
        <f>F8/E8-1</f>
        <v>4.2725427513066423</v>
      </c>
    </row>
    <row r="9" spans="2:13" ht="12" x14ac:dyDescent="0.2">
      <c r="B9" s="151" t="s">
        <v>139</v>
      </c>
      <c r="C9" s="110">
        <v>175499</v>
      </c>
      <c r="D9" s="110">
        <v>4024</v>
      </c>
      <c r="E9" s="110">
        <v>8397</v>
      </c>
      <c r="F9" s="110">
        <v>14282</v>
      </c>
      <c r="G9" s="110">
        <f>F9-C9</f>
        <v>-161217</v>
      </c>
      <c r="H9" s="110">
        <f>F9-D9</f>
        <v>10258</v>
      </c>
      <c r="I9" s="110">
        <f>F9-E9</f>
        <v>5885</v>
      </c>
      <c r="J9" s="126">
        <f>F9/C9-1</f>
        <v>-0.91862061892090552</v>
      </c>
      <c r="K9" s="126">
        <f>F9/D9-1</f>
        <v>2.5492047713717696</v>
      </c>
      <c r="L9" s="126">
        <f>F9/E9-1</f>
        <v>0.70084554007383582</v>
      </c>
    </row>
    <row r="10" spans="2:13" ht="12" x14ac:dyDescent="0.2">
      <c r="B10" s="151" t="s">
        <v>140</v>
      </c>
      <c r="C10" s="110">
        <v>12545</v>
      </c>
      <c r="D10" s="110">
        <v>862</v>
      </c>
      <c r="E10" s="110">
        <v>9422</v>
      </c>
      <c r="F10" s="110">
        <v>20773</v>
      </c>
      <c r="G10" s="110">
        <f>F10-C10</f>
        <v>8228</v>
      </c>
      <c r="H10" s="110">
        <f>F10-D10</f>
        <v>19911</v>
      </c>
      <c r="I10" s="110">
        <f>F10-E10</f>
        <v>11351</v>
      </c>
      <c r="J10" s="126">
        <f>F10/C10-1</f>
        <v>0.65587883618971698</v>
      </c>
      <c r="K10" s="126">
        <f>F10/D10-1</f>
        <v>23.09860788863109</v>
      </c>
      <c r="L10" s="126">
        <f>F10/E10-1</f>
        <v>1.2047336022075994</v>
      </c>
    </row>
    <row r="11" spans="2:13" ht="15" customHeight="1" x14ac:dyDescent="0.2">
      <c r="B11" s="151" t="s">
        <v>2</v>
      </c>
      <c r="C11" s="110">
        <v>1270</v>
      </c>
      <c r="D11" s="110">
        <v>295</v>
      </c>
      <c r="E11" s="110">
        <v>467</v>
      </c>
      <c r="F11" s="110">
        <v>864</v>
      </c>
      <c r="G11" s="110">
        <f>F11-C11</f>
        <v>-406</v>
      </c>
      <c r="H11" s="110">
        <f>F11-D11</f>
        <v>569</v>
      </c>
      <c r="I11" s="110">
        <f>F11-E11</f>
        <v>397</v>
      </c>
      <c r="J11" s="126">
        <f>F11/C11-1</f>
        <v>-0.31968503937007875</v>
      </c>
      <c r="K11" s="126">
        <f>F11/D11-1</f>
        <v>1.9288135593220339</v>
      </c>
      <c r="L11" s="126">
        <f>F11/E11-1</f>
        <v>0.8501070663811563</v>
      </c>
    </row>
    <row r="12" spans="2:13" ht="15" customHeight="1" x14ac:dyDescent="0.2">
      <c r="B12" s="167" t="s">
        <v>11</v>
      </c>
      <c r="C12" s="110">
        <v>2591</v>
      </c>
      <c r="D12" s="110">
        <v>68</v>
      </c>
      <c r="E12" s="110">
        <v>790</v>
      </c>
      <c r="F12" s="110">
        <v>1352</v>
      </c>
      <c r="G12" s="110">
        <f>F12-C12</f>
        <v>-1239</v>
      </c>
      <c r="H12" s="110">
        <f>F12-D12</f>
        <v>1284</v>
      </c>
      <c r="I12" s="110">
        <f>F12-E12</f>
        <v>562</v>
      </c>
      <c r="J12" s="126">
        <f>F12/C12-1</f>
        <v>-0.47819374758780397</v>
      </c>
      <c r="K12" s="126">
        <f>F12/D12-1</f>
        <v>18.882352941176471</v>
      </c>
      <c r="L12" s="126">
        <f>F12/E12-1</f>
        <v>0.71139240506329116</v>
      </c>
    </row>
    <row r="13" spans="2:13" ht="15" customHeight="1" x14ac:dyDescent="0.2">
      <c r="B13" s="152" t="s">
        <v>4</v>
      </c>
      <c r="C13" s="110">
        <v>1590</v>
      </c>
      <c r="D13" s="110">
        <v>6</v>
      </c>
      <c r="E13" s="110">
        <v>634</v>
      </c>
      <c r="F13" s="110">
        <v>1249</v>
      </c>
      <c r="G13" s="110">
        <f>F13-C13</f>
        <v>-341</v>
      </c>
      <c r="H13" s="110">
        <f>F13-D13</f>
        <v>1243</v>
      </c>
      <c r="I13" s="110">
        <f>F13-E13</f>
        <v>615</v>
      </c>
      <c r="J13" s="126">
        <f>F13/C13-1</f>
        <v>-0.2144654088050314</v>
      </c>
      <c r="K13" s="126">
        <f>F13/D13-1</f>
        <v>207.16666666666666</v>
      </c>
      <c r="L13" s="126">
        <f>F13/E13-1</f>
        <v>0.97003154574132489</v>
      </c>
    </row>
    <row r="14" spans="2:13" ht="15" customHeight="1" x14ac:dyDescent="0.2">
      <c r="B14" s="151" t="s">
        <v>10</v>
      </c>
      <c r="C14" s="110">
        <v>821</v>
      </c>
      <c r="D14" s="110">
        <v>34</v>
      </c>
      <c r="E14" s="110">
        <v>864</v>
      </c>
      <c r="F14" s="110">
        <v>578</v>
      </c>
      <c r="G14" s="110">
        <f>F14-C14</f>
        <v>-243</v>
      </c>
      <c r="H14" s="110">
        <f>F14-D14</f>
        <v>544</v>
      </c>
      <c r="I14" s="110">
        <f>F14-E14</f>
        <v>-286</v>
      </c>
      <c r="J14" s="126">
        <f>F14/C14-1</f>
        <v>-0.2959805115712546</v>
      </c>
      <c r="K14" s="126">
        <f>F14/D14-1</f>
        <v>16</v>
      </c>
      <c r="L14" s="126">
        <f>F14/E14-1</f>
        <v>-0.33101851851851849</v>
      </c>
    </row>
    <row r="15" spans="2:13" ht="15" customHeight="1" x14ac:dyDescent="0.2">
      <c r="B15" s="152" t="s">
        <v>148</v>
      </c>
      <c r="C15" s="110">
        <v>13129</v>
      </c>
      <c r="D15" s="110">
        <v>535</v>
      </c>
      <c r="E15" s="110">
        <v>9546</v>
      </c>
      <c r="F15" s="110">
        <v>19258</v>
      </c>
      <c r="G15" s="110">
        <f>F15-C15</f>
        <v>6129</v>
      </c>
      <c r="H15" s="110">
        <f>F15-D15</f>
        <v>18723</v>
      </c>
      <c r="I15" s="110">
        <f>F15-E15</f>
        <v>9712</v>
      </c>
      <c r="J15" s="126">
        <f>F15/C15-1</f>
        <v>0.4668291568283951</v>
      </c>
      <c r="K15" s="126">
        <f>F15/D15-1</f>
        <v>34.996261682242988</v>
      </c>
      <c r="L15" s="126">
        <f>F15/E15-1</f>
        <v>1.0173894825057617</v>
      </c>
    </row>
    <row r="16" spans="2:13" ht="15" customHeight="1" x14ac:dyDescent="0.2">
      <c r="B16" s="151" t="s">
        <v>241</v>
      </c>
      <c r="C16" s="110">
        <v>1073</v>
      </c>
      <c r="D16" s="110">
        <v>182</v>
      </c>
      <c r="E16" s="110">
        <v>613</v>
      </c>
      <c r="F16" s="110">
        <v>1536</v>
      </c>
      <c r="G16" s="110">
        <f>F16-C16</f>
        <v>463</v>
      </c>
      <c r="H16" s="110">
        <f>F16-D16</f>
        <v>1354</v>
      </c>
      <c r="I16" s="110">
        <f>F16-E16</f>
        <v>923</v>
      </c>
      <c r="J16" s="126">
        <f>F16/C16-1</f>
        <v>0.43150046598322467</v>
      </c>
      <c r="K16" s="126">
        <f>F16/D16-1</f>
        <v>7.4395604395604398</v>
      </c>
      <c r="L16" s="126">
        <f>F16/E16-1</f>
        <v>1.5057096247960846</v>
      </c>
    </row>
    <row r="17" spans="2:12" ht="12" x14ac:dyDescent="0.2">
      <c r="B17" s="152" t="s">
        <v>5</v>
      </c>
      <c r="C17" s="110">
        <v>2106</v>
      </c>
      <c r="D17" s="110">
        <v>10</v>
      </c>
      <c r="E17" s="110">
        <v>1006</v>
      </c>
      <c r="F17" s="110">
        <v>1834</v>
      </c>
      <c r="G17" s="110">
        <f>F17-C17</f>
        <v>-272</v>
      </c>
      <c r="H17" s="110">
        <f>F17-D17</f>
        <v>1824</v>
      </c>
      <c r="I17" s="110">
        <f>F17-E17</f>
        <v>828</v>
      </c>
      <c r="J17" s="126">
        <f>F17/C17-1</f>
        <v>-0.1291547958214625</v>
      </c>
      <c r="K17" s="126">
        <f>F17/D17-1</f>
        <v>182.4</v>
      </c>
      <c r="L17" s="126">
        <f>F17/E17-1</f>
        <v>0.82306163021868795</v>
      </c>
    </row>
    <row r="18" spans="2:12" ht="12" x14ac:dyDescent="0.2">
      <c r="B18" s="152" t="s">
        <v>6</v>
      </c>
      <c r="C18" s="110">
        <v>2505</v>
      </c>
      <c r="D18" s="110">
        <v>68</v>
      </c>
      <c r="E18" s="110">
        <v>1076</v>
      </c>
      <c r="F18" s="110">
        <v>1547</v>
      </c>
      <c r="G18" s="110">
        <f>F18-C18</f>
        <v>-958</v>
      </c>
      <c r="H18" s="110">
        <f>F18-D18</f>
        <v>1479</v>
      </c>
      <c r="I18" s="110">
        <f>F18-E18</f>
        <v>471</v>
      </c>
      <c r="J18" s="126">
        <f>F18/C18-1</f>
        <v>-0.38243512974051896</v>
      </c>
      <c r="K18" s="126">
        <f>F18/D18-1</f>
        <v>21.75</v>
      </c>
      <c r="L18" s="126">
        <f>F18/E18-1</f>
        <v>0.43773234200743505</v>
      </c>
    </row>
    <row r="19" spans="2:12" ht="12" x14ac:dyDescent="0.2">
      <c r="B19" s="151" t="s">
        <v>142</v>
      </c>
      <c r="C19" s="110">
        <v>653</v>
      </c>
      <c r="D19" s="110">
        <v>99</v>
      </c>
      <c r="E19" s="110">
        <v>345</v>
      </c>
      <c r="F19" s="110">
        <v>963</v>
      </c>
      <c r="G19" s="110">
        <f>F19-C19</f>
        <v>310</v>
      </c>
      <c r="H19" s="110">
        <f>F19-D19</f>
        <v>864</v>
      </c>
      <c r="I19" s="110">
        <f>F19-E19</f>
        <v>618</v>
      </c>
      <c r="J19" s="126">
        <f>F19/C19-1</f>
        <v>0.4747320061255742</v>
      </c>
      <c r="K19" s="126">
        <f>F19/D19-1</f>
        <v>8.7272727272727266</v>
      </c>
      <c r="L19" s="126">
        <f>F19/E19-1</f>
        <v>1.7913043478260868</v>
      </c>
    </row>
    <row r="20" spans="2:12" ht="12" x14ac:dyDescent="0.2">
      <c r="B20" s="151" t="s">
        <v>7</v>
      </c>
      <c r="C20" s="110">
        <v>11552</v>
      </c>
      <c r="D20" s="110">
        <v>32</v>
      </c>
      <c r="E20" s="110">
        <v>5713</v>
      </c>
      <c r="F20" s="110">
        <v>5731</v>
      </c>
      <c r="G20" s="110">
        <f>F20-C20</f>
        <v>-5821</v>
      </c>
      <c r="H20" s="110">
        <f>F20-D20</f>
        <v>5699</v>
      </c>
      <c r="I20" s="110">
        <f>F20-E20</f>
        <v>18</v>
      </c>
      <c r="J20" s="126">
        <f>F20/C20-1</f>
        <v>-0.5038954293628809</v>
      </c>
      <c r="K20" s="126">
        <f>F20/D20-1</f>
        <v>178.09375</v>
      </c>
      <c r="L20" s="126">
        <f>F20/E20-1</f>
        <v>3.1507089095046403E-3</v>
      </c>
    </row>
    <row r="21" spans="2:12" ht="12" x14ac:dyDescent="0.2">
      <c r="B21" s="152" t="s">
        <v>8</v>
      </c>
      <c r="C21" s="110">
        <v>799</v>
      </c>
      <c r="D21" s="110">
        <v>20</v>
      </c>
      <c r="E21" s="110">
        <v>290</v>
      </c>
      <c r="F21" s="110">
        <v>491</v>
      </c>
      <c r="G21" s="110">
        <f>F21-C21</f>
        <v>-308</v>
      </c>
      <c r="H21" s="110">
        <f>F21-D21</f>
        <v>471</v>
      </c>
      <c r="I21" s="110">
        <f>F21-E21</f>
        <v>201</v>
      </c>
      <c r="J21" s="126">
        <f>F21/C21-1</f>
        <v>-0.38548185231539422</v>
      </c>
      <c r="K21" s="126">
        <f>F21/D21-1</f>
        <v>23.55</v>
      </c>
      <c r="L21" s="126">
        <f>F21/E21-1</f>
        <v>0.69310344827586201</v>
      </c>
    </row>
    <row r="22" spans="2:12" ht="12" x14ac:dyDescent="0.2">
      <c r="B22" s="152" t="s">
        <v>143</v>
      </c>
      <c r="C22" s="110">
        <v>159063</v>
      </c>
      <c r="D22" s="110">
        <v>4191</v>
      </c>
      <c r="E22" s="110">
        <v>25059</v>
      </c>
      <c r="F22" s="110">
        <v>156737</v>
      </c>
      <c r="G22" s="110">
        <f>F22-C22</f>
        <v>-2326</v>
      </c>
      <c r="H22" s="110">
        <f>F22-D22</f>
        <v>152546</v>
      </c>
      <c r="I22" s="110">
        <f>F22-E22</f>
        <v>131678</v>
      </c>
      <c r="J22" s="126">
        <f>F22/C22-1</f>
        <v>-1.4623136744560283E-2</v>
      </c>
      <c r="K22" s="126">
        <f>F22/D22-1</f>
        <v>36.398472918157957</v>
      </c>
      <c r="L22" s="126">
        <f>F22/E22-1</f>
        <v>5.2547188634821822</v>
      </c>
    </row>
    <row r="23" spans="2:12" ht="12" x14ac:dyDescent="0.2">
      <c r="B23" s="106" t="s">
        <v>9</v>
      </c>
      <c r="C23" s="110">
        <v>706</v>
      </c>
      <c r="D23" s="110">
        <v>10</v>
      </c>
      <c r="E23" s="110">
        <v>221</v>
      </c>
      <c r="F23" s="110">
        <v>555</v>
      </c>
      <c r="G23" s="110">
        <f>F23-C23</f>
        <v>-151</v>
      </c>
      <c r="H23" s="110">
        <f>F23-D23</f>
        <v>545</v>
      </c>
      <c r="I23" s="110">
        <f>F23-E23</f>
        <v>334</v>
      </c>
      <c r="J23" s="126">
        <f>F23/C23-1</f>
        <v>-0.21388101983002827</v>
      </c>
      <c r="K23" s="126">
        <f>F23/D23-1</f>
        <v>54.5</v>
      </c>
      <c r="L23" s="126">
        <f>F23/E23-1</f>
        <v>1.5113122171945701</v>
      </c>
    </row>
    <row r="24" spans="2:12" ht="12" x14ac:dyDescent="0.2">
      <c r="B24" s="152" t="s">
        <v>145</v>
      </c>
      <c r="C24" s="110">
        <v>383</v>
      </c>
      <c r="D24" s="110">
        <v>273</v>
      </c>
      <c r="E24" s="110">
        <v>350</v>
      </c>
      <c r="F24" s="110">
        <v>522</v>
      </c>
      <c r="G24" s="110">
        <f>F24-C24</f>
        <v>139</v>
      </c>
      <c r="H24" s="110">
        <f>F24-D24</f>
        <v>249</v>
      </c>
      <c r="I24" s="110">
        <f>F24-E24</f>
        <v>172</v>
      </c>
      <c r="J24" s="126">
        <f>F24/C24-1</f>
        <v>0.36292428198433413</v>
      </c>
      <c r="K24" s="126">
        <f>F24/D24-1</f>
        <v>0.91208791208791218</v>
      </c>
      <c r="L24" s="126">
        <f>F24/E24-1</f>
        <v>0.49142857142857133</v>
      </c>
    </row>
    <row r="25" spans="2:12" ht="12" x14ac:dyDescent="0.2">
      <c r="B25" s="152" t="s">
        <v>141</v>
      </c>
      <c r="C25" s="110">
        <v>1417</v>
      </c>
      <c r="D25" s="110">
        <v>28</v>
      </c>
      <c r="E25" s="110">
        <v>92</v>
      </c>
      <c r="F25" s="110">
        <v>299</v>
      </c>
      <c r="G25" s="110">
        <f>F25-C25</f>
        <v>-1118</v>
      </c>
      <c r="H25" s="110">
        <f>F25-D25</f>
        <v>271</v>
      </c>
      <c r="I25" s="110">
        <f>F25-E25</f>
        <v>207</v>
      </c>
      <c r="J25" s="126">
        <f>F25/C25-1</f>
        <v>-0.78899082568807333</v>
      </c>
      <c r="K25" s="126">
        <f>F25/D25-1</f>
        <v>9.6785714285714288</v>
      </c>
      <c r="L25" s="126">
        <f>F25/E25-1</f>
        <v>2.25</v>
      </c>
    </row>
    <row r="26" spans="2:12" ht="12" x14ac:dyDescent="0.2">
      <c r="B26" s="152" t="s">
        <v>147</v>
      </c>
      <c r="C26" s="110">
        <v>25221</v>
      </c>
      <c r="D26" s="110">
        <v>1205</v>
      </c>
      <c r="E26" s="110">
        <v>24485</v>
      </c>
      <c r="F26" s="110">
        <v>18711</v>
      </c>
      <c r="G26" s="110">
        <f>F26-C26</f>
        <v>-6510</v>
      </c>
      <c r="H26" s="110">
        <f>F26-D26</f>
        <v>17506</v>
      </c>
      <c r="I26" s="110">
        <f>F26-E26</f>
        <v>-5774</v>
      </c>
      <c r="J26" s="126">
        <f>F26/C26-1</f>
        <v>-0.25811823480432972</v>
      </c>
      <c r="K26" s="126">
        <f>F26/D26-1</f>
        <v>14.527800829875519</v>
      </c>
      <c r="L26" s="126">
        <f>F26/E26-1</f>
        <v>-0.23581784766183378</v>
      </c>
    </row>
    <row r="27" spans="2:12" ht="12" x14ac:dyDescent="0.2">
      <c r="B27" s="151" t="s">
        <v>146</v>
      </c>
      <c r="C27" s="110">
        <v>1266</v>
      </c>
      <c r="D27" s="110">
        <v>1365</v>
      </c>
      <c r="E27" s="110">
        <v>3430</v>
      </c>
      <c r="F27" s="110">
        <v>5539</v>
      </c>
      <c r="G27" s="110">
        <f>F27-C27</f>
        <v>4273</v>
      </c>
      <c r="H27" s="110">
        <f>F27-D27</f>
        <v>4174</v>
      </c>
      <c r="I27" s="110">
        <f>F27-E27</f>
        <v>2109</v>
      </c>
      <c r="J27" s="126">
        <f>F27/C27-1</f>
        <v>3.3751974723538707</v>
      </c>
      <c r="K27" s="126">
        <f>F27/D27-1</f>
        <v>3.0578754578754577</v>
      </c>
      <c r="L27" s="126">
        <f>F27/E27-1</f>
        <v>0.61486880466472305</v>
      </c>
    </row>
    <row r="28" spans="2:12" x14ac:dyDescent="0.2">
      <c r="B28" s="163" t="s">
        <v>12</v>
      </c>
      <c r="C28" s="149">
        <v>7190</v>
      </c>
      <c r="D28" s="149">
        <v>46</v>
      </c>
      <c r="E28" s="149">
        <v>2132</v>
      </c>
      <c r="F28" s="149">
        <v>4477</v>
      </c>
      <c r="G28" s="149">
        <f t="shared" si="2"/>
        <v>-2713</v>
      </c>
      <c r="H28" s="149">
        <f t="shared" si="3"/>
        <v>4431</v>
      </c>
      <c r="I28" s="149">
        <f t="shared" si="4"/>
        <v>2345</v>
      </c>
      <c r="J28" s="150">
        <f t="shared" si="5"/>
        <v>-0.37732962447844232</v>
      </c>
      <c r="K28" s="150">
        <f t="shared" si="0"/>
        <v>96.326086956521735</v>
      </c>
      <c r="L28" s="150">
        <f t="shared" si="1"/>
        <v>1.0999061913696062</v>
      </c>
    </row>
    <row r="29" spans="2:12" ht="12" x14ac:dyDescent="0.2">
      <c r="B29" s="152" t="s">
        <v>13</v>
      </c>
      <c r="C29" s="110">
        <v>766</v>
      </c>
      <c r="D29" s="110">
        <v>1</v>
      </c>
      <c r="E29" s="110">
        <v>190</v>
      </c>
      <c r="F29" s="110">
        <v>517</v>
      </c>
      <c r="G29" s="110">
        <f>F29-C29</f>
        <v>-249</v>
      </c>
      <c r="H29" s="110">
        <f>F29-D29</f>
        <v>516</v>
      </c>
      <c r="I29" s="110">
        <f>F29-E29</f>
        <v>327</v>
      </c>
      <c r="J29" s="126">
        <f>F29/C29-1</f>
        <v>-0.32506527415143605</v>
      </c>
      <c r="K29" s="126">
        <f>F29/D29-1</f>
        <v>516</v>
      </c>
      <c r="L29" s="126">
        <f>F29/E29-1</f>
        <v>1.7210526315789472</v>
      </c>
    </row>
    <row r="30" spans="2:12" ht="12" x14ac:dyDescent="0.2">
      <c r="B30" s="152" t="s">
        <v>17</v>
      </c>
      <c r="C30" s="110">
        <v>516</v>
      </c>
      <c r="D30" s="110">
        <v>8</v>
      </c>
      <c r="E30" s="110">
        <v>62</v>
      </c>
      <c r="F30" s="110">
        <v>304</v>
      </c>
      <c r="G30" s="110">
        <f>F30-C30</f>
        <v>-212</v>
      </c>
      <c r="H30" s="110">
        <f>F30-D30</f>
        <v>296</v>
      </c>
      <c r="I30" s="110">
        <f>F30-E30</f>
        <v>242</v>
      </c>
      <c r="J30" s="126">
        <f>F30/C30-1</f>
        <v>-0.41085271317829453</v>
      </c>
      <c r="K30" s="126">
        <f>F30/D30-1</f>
        <v>37</v>
      </c>
      <c r="L30" s="126">
        <f>F30/E30-1</f>
        <v>3.903225806451613</v>
      </c>
    </row>
    <row r="31" spans="2:12" ht="12" x14ac:dyDescent="0.2">
      <c r="B31" s="152" t="s">
        <v>15</v>
      </c>
      <c r="C31" s="110">
        <v>20</v>
      </c>
      <c r="D31" s="110">
        <v>1</v>
      </c>
      <c r="E31" s="110">
        <v>10</v>
      </c>
      <c r="F31" s="110">
        <v>48</v>
      </c>
      <c r="G31" s="110">
        <f>F31-C31</f>
        <v>28</v>
      </c>
      <c r="H31" s="110">
        <f>F31-D31</f>
        <v>47</v>
      </c>
      <c r="I31" s="110">
        <f>F31-E31</f>
        <v>38</v>
      </c>
      <c r="J31" s="126">
        <f>F31/C31-1</f>
        <v>1.4</v>
      </c>
      <c r="K31" s="126">
        <f>F31/D31-1</f>
        <v>47</v>
      </c>
      <c r="L31" s="126">
        <f>F31/E31-1</f>
        <v>3.8</v>
      </c>
    </row>
    <row r="32" spans="2:12" ht="12" x14ac:dyDescent="0.2">
      <c r="B32" s="152" t="s">
        <v>14</v>
      </c>
      <c r="C32" s="110">
        <v>380</v>
      </c>
      <c r="D32" s="110">
        <v>7</v>
      </c>
      <c r="E32" s="110">
        <v>128</v>
      </c>
      <c r="F32" s="110">
        <v>299</v>
      </c>
      <c r="G32" s="110">
        <f>F32-C32</f>
        <v>-81</v>
      </c>
      <c r="H32" s="110">
        <f>F32-D32</f>
        <v>292</v>
      </c>
      <c r="I32" s="110">
        <f>F32-E32</f>
        <v>171</v>
      </c>
      <c r="J32" s="126">
        <f>F32/C32-1</f>
        <v>-0.2131578947368421</v>
      </c>
      <c r="K32" s="126">
        <f>F32/D32-1</f>
        <v>41.714285714285715</v>
      </c>
      <c r="L32" s="126">
        <f>F32/E32-1</f>
        <v>1.3359375</v>
      </c>
    </row>
    <row r="33" spans="2:12" ht="12" x14ac:dyDescent="0.2">
      <c r="B33" s="152" t="s">
        <v>16</v>
      </c>
      <c r="C33" s="110">
        <v>884</v>
      </c>
      <c r="D33" s="110">
        <v>0</v>
      </c>
      <c r="E33" s="110">
        <v>51</v>
      </c>
      <c r="F33" s="110">
        <v>445</v>
      </c>
      <c r="G33" s="110">
        <f>F33-C33</f>
        <v>-439</v>
      </c>
      <c r="H33" s="110">
        <f>F33-D33</f>
        <v>445</v>
      </c>
      <c r="I33" s="110">
        <f>F33-E33</f>
        <v>394</v>
      </c>
      <c r="J33" s="126">
        <f>F33/C33-1</f>
        <v>-0.49660633484162897</v>
      </c>
      <c r="K33" s="126"/>
      <c r="L33" s="126">
        <f>F33/E33-1</f>
        <v>7.7254901960784306</v>
      </c>
    </row>
    <row r="34" spans="2:12" ht="12" x14ac:dyDescent="0.2">
      <c r="B34" s="151" t="s">
        <v>18</v>
      </c>
      <c r="C34" s="110">
        <v>1124</v>
      </c>
      <c r="D34" s="110">
        <v>6</v>
      </c>
      <c r="E34" s="110">
        <v>250</v>
      </c>
      <c r="F34" s="110">
        <v>619</v>
      </c>
      <c r="G34" s="110">
        <f>F34-C34</f>
        <v>-505</v>
      </c>
      <c r="H34" s="110">
        <f>F34-D34</f>
        <v>613</v>
      </c>
      <c r="I34" s="110">
        <f>F34-E34</f>
        <v>369</v>
      </c>
      <c r="J34" s="126">
        <f>F34/C34-1</f>
        <v>-0.44928825622775803</v>
      </c>
      <c r="K34" s="126">
        <f>F34/D34-1</f>
        <v>102.16666666666667</v>
      </c>
      <c r="L34" s="126">
        <f>F34/E34-1</f>
        <v>1.476</v>
      </c>
    </row>
    <row r="35" spans="2:12" ht="12" x14ac:dyDescent="0.2">
      <c r="B35" s="151" t="s">
        <v>198</v>
      </c>
      <c r="C35" s="110">
        <v>3500</v>
      </c>
      <c r="D35" s="110">
        <v>23</v>
      </c>
      <c r="E35" s="110">
        <v>1441</v>
      </c>
      <c r="F35" s="110">
        <v>2245</v>
      </c>
      <c r="G35" s="110">
        <f>F35-C35</f>
        <v>-1255</v>
      </c>
      <c r="H35" s="110">
        <f>F35-D35</f>
        <v>2222</v>
      </c>
      <c r="I35" s="110">
        <f>F35-E35</f>
        <v>804</v>
      </c>
      <c r="J35" s="126">
        <f>F35/C35-1</f>
        <v>-0.35857142857142854</v>
      </c>
      <c r="K35" s="126">
        <f>F35/D35-1</f>
        <v>96.608695652173907</v>
      </c>
      <c r="L35" s="126">
        <f>F35/E35-1</f>
        <v>0.5579458709229701</v>
      </c>
    </row>
    <row r="36" spans="2:12" x14ac:dyDescent="0.2">
      <c r="B36" s="163" t="s">
        <v>19</v>
      </c>
      <c r="C36" s="149">
        <v>7190</v>
      </c>
      <c r="D36" s="149">
        <v>158</v>
      </c>
      <c r="E36" s="149">
        <v>2199</v>
      </c>
      <c r="F36" s="149">
        <v>4421</v>
      </c>
      <c r="G36" s="149">
        <f t="shared" si="2"/>
        <v>-2769</v>
      </c>
      <c r="H36" s="149">
        <f t="shared" si="3"/>
        <v>4263</v>
      </c>
      <c r="I36" s="149">
        <f t="shared" si="4"/>
        <v>2222</v>
      </c>
      <c r="J36" s="150">
        <f t="shared" si="5"/>
        <v>-0.38511821974965232</v>
      </c>
      <c r="K36" s="150">
        <f t="shared" si="0"/>
        <v>26.981012658227847</v>
      </c>
      <c r="L36" s="150">
        <f t="shared" si="1"/>
        <v>1.0104592996816737</v>
      </c>
    </row>
    <row r="37" spans="2:12" ht="12" x14ac:dyDescent="0.2">
      <c r="B37" s="162" t="s">
        <v>20</v>
      </c>
      <c r="C37" s="110">
        <v>49</v>
      </c>
      <c r="D37" s="110">
        <v>0</v>
      </c>
      <c r="E37" s="110">
        <v>22</v>
      </c>
      <c r="F37" s="110">
        <v>100</v>
      </c>
      <c r="G37" s="110">
        <f>F37-C37</f>
        <v>51</v>
      </c>
      <c r="H37" s="110">
        <f>F37-D37</f>
        <v>100</v>
      </c>
      <c r="I37" s="110">
        <f>F37-E37</f>
        <v>78</v>
      </c>
      <c r="J37" s="126">
        <f>F37/C37-1</f>
        <v>1.0408163265306123</v>
      </c>
      <c r="K37" s="126"/>
      <c r="L37" s="126">
        <f>F37/E37-1</f>
        <v>3.5454545454545459</v>
      </c>
    </row>
    <row r="38" spans="2:12" ht="12" x14ac:dyDescent="0.2">
      <c r="B38" s="162" t="s">
        <v>21</v>
      </c>
      <c r="C38" s="110">
        <v>12</v>
      </c>
      <c r="D38" s="110">
        <v>0</v>
      </c>
      <c r="E38" s="110">
        <v>0</v>
      </c>
      <c r="F38" s="110">
        <v>0</v>
      </c>
      <c r="G38" s="110">
        <f>F38-C38</f>
        <v>-12</v>
      </c>
      <c r="H38" s="110">
        <f>F38-D38</f>
        <v>0</v>
      </c>
      <c r="I38" s="110">
        <f>F38-E38</f>
        <v>0</v>
      </c>
      <c r="J38" s="126">
        <f>F38/C38-1</f>
        <v>-1</v>
      </c>
      <c r="K38" s="126"/>
      <c r="L38" s="126"/>
    </row>
    <row r="39" spans="2:12" ht="12" x14ac:dyDescent="0.2">
      <c r="B39" s="162" t="s">
        <v>212</v>
      </c>
      <c r="C39" s="110">
        <v>83</v>
      </c>
      <c r="D39" s="110">
        <v>16</v>
      </c>
      <c r="E39" s="110">
        <v>40</v>
      </c>
      <c r="F39" s="110">
        <v>32</v>
      </c>
      <c r="G39" s="110">
        <f>F39-C39</f>
        <v>-51</v>
      </c>
      <c r="H39" s="110">
        <f>F39-D39</f>
        <v>16</v>
      </c>
      <c r="I39" s="110">
        <f>F39-E39</f>
        <v>-8</v>
      </c>
      <c r="J39" s="126">
        <f>F39/C39-1</f>
        <v>-0.61445783132530118</v>
      </c>
      <c r="K39" s="126">
        <f>F39/D39-1</f>
        <v>1</v>
      </c>
      <c r="L39" s="126">
        <f>F39/E39-1</f>
        <v>-0.19999999999999996</v>
      </c>
    </row>
    <row r="40" spans="2:12" ht="12" x14ac:dyDescent="0.2">
      <c r="B40" s="151" t="s">
        <v>33</v>
      </c>
      <c r="C40" s="110">
        <v>283</v>
      </c>
      <c r="D40" s="110">
        <v>3</v>
      </c>
      <c r="E40" s="110">
        <v>89</v>
      </c>
      <c r="F40" s="110">
        <v>70</v>
      </c>
      <c r="G40" s="110">
        <f>F40-C40</f>
        <v>-213</v>
      </c>
      <c r="H40" s="110">
        <f>F40-D40</f>
        <v>67</v>
      </c>
      <c r="I40" s="110">
        <f>F40-E40</f>
        <v>-19</v>
      </c>
      <c r="J40" s="126">
        <f>F40/C40-1</f>
        <v>-0.75265017667844525</v>
      </c>
      <c r="K40" s="126">
        <f>F40/D40-1</f>
        <v>22.333333333333332</v>
      </c>
      <c r="L40" s="126">
        <f>F40/E40-1</f>
        <v>-0.2134831460674157</v>
      </c>
    </row>
    <row r="41" spans="2:12" ht="12" x14ac:dyDescent="0.2">
      <c r="B41" s="151" t="s">
        <v>29</v>
      </c>
      <c r="C41" s="110">
        <v>1862</v>
      </c>
      <c r="D41" s="110">
        <v>43</v>
      </c>
      <c r="E41" s="110">
        <v>570</v>
      </c>
      <c r="F41" s="110">
        <v>1453</v>
      </c>
      <c r="G41" s="110">
        <f>F41-C41</f>
        <v>-409</v>
      </c>
      <c r="H41" s="110">
        <f>F41-D41</f>
        <v>1410</v>
      </c>
      <c r="I41" s="110">
        <f>F41-E41</f>
        <v>883</v>
      </c>
      <c r="J41" s="126">
        <f>F41/C41-1</f>
        <v>-0.21965628356605804</v>
      </c>
      <c r="K41" s="126">
        <f>F41/D41-1</f>
        <v>32.790697674418603</v>
      </c>
      <c r="L41" s="126">
        <f>F41/E41-1</f>
        <v>1.549122807017544</v>
      </c>
    </row>
    <row r="42" spans="2:12" ht="12" x14ac:dyDescent="0.2">
      <c r="B42" s="151" t="s">
        <v>23</v>
      </c>
      <c r="C42" s="110">
        <v>1</v>
      </c>
      <c r="D42" s="110">
        <v>0</v>
      </c>
      <c r="E42" s="110">
        <v>0</v>
      </c>
      <c r="F42" s="110">
        <v>0</v>
      </c>
      <c r="G42" s="110">
        <f>F42-C42</f>
        <v>-1</v>
      </c>
      <c r="H42" s="110">
        <f>F42-D42</f>
        <v>0</v>
      </c>
      <c r="I42" s="110">
        <f>F42-E42</f>
        <v>0</v>
      </c>
      <c r="J42" s="126">
        <f>F42/C42-1</f>
        <v>-1</v>
      </c>
      <c r="K42" s="126"/>
      <c r="L42" s="126"/>
    </row>
    <row r="43" spans="2:12" ht="12" x14ac:dyDescent="0.2">
      <c r="B43" s="106" t="s">
        <v>24</v>
      </c>
      <c r="C43" s="110">
        <v>1835</v>
      </c>
      <c r="D43" s="110">
        <v>21</v>
      </c>
      <c r="E43" s="110">
        <v>512</v>
      </c>
      <c r="F43" s="110">
        <v>934</v>
      </c>
      <c r="G43" s="110">
        <f>F43-C43</f>
        <v>-901</v>
      </c>
      <c r="H43" s="110">
        <f>F43-D43</f>
        <v>913</v>
      </c>
      <c r="I43" s="110">
        <f>F43-E43</f>
        <v>422</v>
      </c>
      <c r="J43" s="126">
        <f>F43/C43-1</f>
        <v>-0.49100817438692101</v>
      </c>
      <c r="K43" s="126">
        <f>F43/D43-1</f>
        <v>43.476190476190474</v>
      </c>
      <c r="L43" s="126">
        <f>F43/E43-1</f>
        <v>0.82421875</v>
      </c>
    </row>
    <row r="44" spans="2:12" ht="12" x14ac:dyDescent="0.2">
      <c r="B44" s="106" t="s">
        <v>25</v>
      </c>
      <c r="C44" s="110">
        <v>41</v>
      </c>
      <c r="D44" s="110">
        <v>1</v>
      </c>
      <c r="E44" s="110">
        <v>14</v>
      </c>
      <c r="F44" s="110">
        <v>80</v>
      </c>
      <c r="G44" s="110">
        <f>F44-C44</f>
        <v>39</v>
      </c>
      <c r="H44" s="110">
        <f>F44-D44</f>
        <v>79</v>
      </c>
      <c r="I44" s="110">
        <f>F44-E44</f>
        <v>66</v>
      </c>
      <c r="J44" s="126">
        <f>F44/C44-1</f>
        <v>0.95121951219512191</v>
      </c>
      <c r="K44" s="126">
        <f>F44/D44-1</f>
        <v>79</v>
      </c>
      <c r="L44" s="126">
        <f>F44/E44-1</f>
        <v>4.7142857142857144</v>
      </c>
    </row>
    <row r="45" spans="2:12" ht="12" x14ac:dyDescent="0.2">
      <c r="B45" s="106" t="s">
        <v>26</v>
      </c>
      <c r="C45" s="110">
        <v>79</v>
      </c>
      <c r="D45" s="110">
        <v>0</v>
      </c>
      <c r="E45" s="110">
        <v>12</v>
      </c>
      <c r="F45" s="110">
        <v>23</v>
      </c>
      <c r="G45" s="110">
        <f>F45-C45</f>
        <v>-56</v>
      </c>
      <c r="H45" s="110">
        <f>F45-D45</f>
        <v>23</v>
      </c>
      <c r="I45" s="110">
        <f>F45-E45</f>
        <v>11</v>
      </c>
      <c r="J45" s="126">
        <f>F45/C45-1</f>
        <v>-0.70886075949367089</v>
      </c>
      <c r="K45" s="126"/>
      <c r="L45" s="126">
        <f>F45/E45-1</f>
        <v>0.91666666666666674</v>
      </c>
    </row>
    <row r="46" spans="2:12" ht="12" x14ac:dyDescent="0.2">
      <c r="B46" s="151" t="s">
        <v>27</v>
      </c>
      <c r="C46" s="110">
        <v>36</v>
      </c>
      <c r="D46" s="110">
        <v>0</v>
      </c>
      <c r="E46" s="110">
        <v>97</v>
      </c>
      <c r="F46" s="110">
        <v>17</v>
      </c>
      <c r="G46" s="110">
        <f>F46-C46</f>
        <v>-19</v>
      </c>
      <c r="H46" s="110">
        <f>F46-D46</f>
        <v>17</v>
      </c>
      <c r="I46" s="110">
        <f>F46-E46</f>
        <v>-80</v>
      </c>
      <c r="J46" s="126">
        <f>F46/C46-1</f>
        <v>-0.52777777777777779</v>
      </c>
      <c r="K46" s="126"/>
      <c r="L46" s="126">
        <f>F46/E46-1</f>
        <v>-0.82474226804123707</v>
      </c>
    </row>
    <row r="47" spans="2:12" ht="12" x14ac:dyDescent="0.2">
      <c r="B47" s="106" t="s">
        <v>28</v>
      </c>
      <c r="C47" s="110">
        <v>521</v>
      </c>
      <c r="D47" s="110">
        <v>10</v>
      </c>
      <c r="E47" s="110">
        <v>110</v>
      </c>
      <c r="F47" s="110">
        <v>281</v>
      </c>
      <c r="G47" s="110">
        <f>F47-C47</f>
        <v>-240</v>
      </c>
      <c r="H47" s="110">
        <f>F47-D47</f>
        <v>271</v>
      </c>
      <c r="I47" s="110">
        <f>F47-E47</f>
        <v>171</v>
      </c>
      <c r="J47" s="126">
        <f>F47/C47-1</f>
        <v>-0.46065259117082535</v>
      </c>
      <c r="K47" s="126">
        <f>F47/D47-1</f>
        <v>27.1</v>
      </c>
      <c r="L47" s="126">
        <f>F47/E47-1</f>
        <v>1.5545454545454547</v>
      </c>
    </row>
    <row r="48" spans="2:12" ht="12" x14ac:dyDescent="0.2">
      <c r="B48" s="106" t="s">
        <v>30</v>
      </c>
      <c r="C48" s="110">
        <v>3</v>
      </c>
      <c r="D48" s="110">
        <v>0</v>
      </c>
      <c r="E48" s="110">
        <v>13</v>
      </c>
      <c r="F48" s="110">
        <v>0</v>
      </c>
      <c r="G48" s="110">
        <f>F48-C48</f>
        <v>-3</v>
      </c>
      <c r="H48" s="110">
        <f>F48-D48</f>
        <v>0</v>
      </c>
      <c r="I48" s="110">
        <f>F48-E48</f>
        <v>-13</v>
      </c>
      <c r="J48" s="126">
        <f>F48/C48-1</f>
        <v>-1</v>
      </c>
      <c r="K48" s="126"/>
      <c r="L48" s="126">
        <f>F48/E48-1</f>
        <v>-1</v>
      </c>
    </row>
    <row r="49" spans="1:12" ht="12" x14ac:dyDescent="0.2">
      <c r="B49" s="106" t="s">
        <v>31</v>
      </c>
      <c r="C49" s="110">
        <v>315</v>
      </c>
      <c r="D49" s="110">
        <v>44</v>
      </c>
      <c r="E49" s="110">
        <v>146</v>
      </c>
      <c r="F49" s="110">
        <v>286</v>
      </c>
      <c r="G49" s="110">
        <f>F49-C49</f>
        <v>-29</v>
      </c>
      <c r="H49" s="110">
        <f>F49-D49</f>
        <v>242</v>
      </c>
      <c r="I49" s="110">
        <f>F49-E49</f>
        <v>140</v>
      </c>
      <c r="J49" s="126">
        <f>F49/C49-1</f>
        <v>-9.2063492063492069E-2</v>
      </c>
      <c r="K49" s="126">
        <f>F49/D49-1</f>
        <v>5.5</v>
      </c>
      <c r="L49" s="126">
        <f>F49/E49-1</f>
        <v>0.95890410958904115</v>
      </c>
    </row>
    <row r="50" spans="1:12" ht="12" x14ac:dyDescent="0.2">
      <c r="B50" s="106" t="s">
        <v>32</v>
      </c>
      <c r="C50" s="110">
        <v>431</v>
      </c>
      <c r="D50" s="110">
        <v>0</v>
      </c>
      <c r="E50" s="110">
        <v>149</v>
      </c>
      <c r="F50" s="110">
        <v>275</v>
      </c>
      <c r="G50" s="110">
        <f>F50-C50</f>
        <v>-156</v>
      </c>
      <c r="H50" s="110">
        <f>F50-D50</f>
        <v>275</v>
      </c>
      <c r="I50" s="110">
        <f>F50-E50</f>
        <v>126</v>
      </c>
      <c r="J50" s="126">
        <f>F50/C50-1</f>
        <v>-0.36194895591647336</v>
      </c>
      <c r="K50" s="126"/>
      <c r="L50" s="126">
        <f>F50/E50-1</f>
        <v>0.84563758389261734</v>
      </c>
    </row>
    <row r="51" spans="1:12" ht="12" x14ac:dyDescent="0.2">
      <c r="B51" s="151" t="s">
        <v>22</v>
      </c>
      <c r="C51" s="110">
        <v>1639</v>
      </c>
      <c r="D51" s="110">
        <v>20</v>
      </c>
      <c r="E51" s="110">
        <v>425</v>
      </c>
      <c r="F51" s="110">
        <v>870</v>
      </c>
      <c r="G51" s="110">
        <f>F51-C51</f>
        <v>-769</v>
      </c>
      <c r="H51" s="110">
        <f>F51-D51</f>
        <v>850</v>
      </c>
      <c r="I51" s="110">
        <f>F51-E51</f>
        <v>445</v>
      </c>
      <c r="J51" s="126">
        <f>F51/C51-1</f>
        <v>-0.46918852959121415</v>
      </c>
      <c r="K51" s="126">
        <f>F51/D51-1</f>
        <v>42.5</v>
      </c>
      <c r="L51" s="126">
        <f>F51/E51-1</f>
        <v>1.0470588235294116</v>
      </c>
    </row>
    <row r="52" spans="1:12" x14ac:dyDescent="0.2">
      <c r="B52" s="163" t="s">
        <v>34</v>
      </c>
      <c r="C52" s="149">
        <v>19335</v>
      </c>
      <c r="D52" s="149">
        <v>146</v>
      </c>
      <c r="E52" s="149">
        <v>5795</v>
      </c>
      <c r="F52" s="149">
        <v>11396</v>
      </c>
      <c r="G52" s="149">
        <f t="shared" si="2"/>
        <v>-7939</v>
      </c>
      <c r="H52" s="149">
        <f t="shared" si="3"/>
        <v>11250</v>
      </c>
      <c r="I52" s="149">
        <f t="shared" si="4"/>
        <v>5601</v>
      </c>
      <c r="J52" s="150">
        <f t="shared" si="5"/>
        <v>-0.41060253426428761</v>
      </c>
      <c r="K52" s="150">
        <f t="shared" si="0"/>
        <v>77.054794520547944</v>
      </c>
      <c r="L52" s="150">
        <f t="shared" si="1"/>
        <v>0.9665228645383952</v>
      </c>
    </row>
    <row r="53" spans="1:12" ht="12.75" x14ac:dyDescent="0.2">
      <c r="A53" s="8"/>
      <c r="B53" s="162" t="s">
        <v>35</v>
      </c>
      <c r="C53" s="110">
        <v>1378</v>
      </c>
      <c r="D53" s="110">
        <v>9</v>
      </c>
      <c r="E53" s="110">
        <v>286</v>
      </c>
      <c r="F53" s="110">
        <v>688</v>
      </c>
      <c r="G53" s="110">
        <f>F53-C53</f>
        <v>-690</v>
      </c>
      <c r="H53" s="110">
        <f>F53-D53</f>
        <v>679</v>
      </c>
      <c r="I53" s="110">
        <f>F53-E53</f>
        <v>402</v>
      </c>
      <c r="J53" s="126">
        <f>F53/C53-1</f>
        <v>-0.50072568940493467</v>
      </c>
      <c r="K53" s="126">
        <f>F53/D53-1</f>
        <v>75.444444444444443</v>
      </c>
      <c r="L53" s="126">
        <f>F53/E53-1</f>
        <v>1.4055944055944054</v>
      </c>
    </row>
    <row r="54" spans="1:12" ht="12.75" x14ac:dyDescent="0.2">
      <c r="A54" s="8"/>
      <c r="B54" s="162" t="s">
        <v>36</v>
      </c>
      <c r="C54" s="110">
        <v>1257</v>
      </c>
      <c r="D54" s="110">
        <v>10</v>
      </c>
      <c r="E54" s="110">
        <v>391</v>
      </c>
      <c r="F54" s="110">
        <v>930</v>
      </c>
      <c r="G54" s="110">
        <f>F54-C54</f>
        <v>-327</v>
      </c>
      <c r="H54" s="110">
        <f>F54-D54</f>
        <v>920</v>
      </c>
      <c r="I54" s="110">
        <f>F54-E54</f>
        <v>539</v>
      </c>
      <c r="J54" s="126">
        <f>F54/C54-1</f>
        <v>-0.26014319809069208</v>
      </c>
      <c r="K54" s="126">
        <f>F54/D54-1</f>
        <v>92</v>
      </c>
      <c r="L54" s="126">
        <f>F54/E54-1</f>
        <v>1.3785166240409206</v>
      </c>
    </row>
    <row r="55" spans="1:12" ht="12.75" x14ac:dyDescent="0.2">
      <c r="A55" s="8"/>
      <c r="B55" s="106" t="s">
        <v>41</v>
      </c>
      <c r="C55" s="110">
        <v>3002</v>
      </c>
      <c r="D55" s="110">
        <v>30</v>
      </c>
      <c r="E55" s="110">
        <v>1348</v>
      </c>
      <c r="F55" s="110">
        <v>2207</v>
      </c>
      <c r="G55" s="110">
        <f>F55-C55</f>
        <v>-795</v>
      </c>
      <c r="H55" s="110">
        <f>F55-D55</f>
        <v>2177</v>
      </c>
      <c r="I55" s="110">
        <f>F55-E55</f>
        <v>859</v>
      </c>
      <c r="J55" s="126">
        <f>F55/C55-1</f>
        <v>-0.26482345103264493</v>
      </c>
      <c r="K55" s="126">
        <f>F55/D55-1</f>
        <v>72.566666666666663</v>
      </c>
      <c r="L55" s="126">
        <f>F55/E55-1</f>
        <v>0.63724035608308616</v>
      </c>
    </row>
    <row r="56" spans="1:12" ht="12.75" x14ac:dyDescent="0.2">
      <c r="A56" s="8"/>
      <c r="B56" s="106" t="s">
        <v>37</v>
      </c>
      <c r="C56" s="110">
        <v>9816</v>
      </c>
      <c r="D56" s="110">
        <v>80</v>
      </c>
      <c r="E56" s="110">
        <v>2960</v>
      </c>
      <c r="F56" s="110">
        <v>5460</v>
      </c>
      <c r="G56" s="110">
        <f>F56-C56</f>
        <v>-4356</v>
      </c>
      <c r="H56" s="110">
        <f>F56-D56</f>
        <v>5380</v>
      </c>
      <c r="I56" s="110">
        <f>F56-E56</f>
        <v>2500</v>
      </c>
      <c r="J56" s="126">
        <f>F56/C56-1</f>
        <v>-0.44376528117359415</v>
      </c>
      <c r="K56" s="126">
        <f>F56/D56-1</f>
        <v>67.25</v>
      </c>
      <c r="L56" s="126">
        <f>F56/E56-1</f>
        <v>0.84459459459459452</v>
      </c>
    </row>
    <row r="57" spans="1:12" ht="12.75" x14ac:dyDescent="0.2">
      <c r="A57" s="8"/>
      <c r="B57" s="106" t="s">
        <v>246</v>
      </c>
      <c r="C57" s="110">
        <v>1</v>
      </c>
      <c r="D57" s="110">
        <v>0</v>
      </c>
      <c r="E57" s="110">
        <v>1</v>
      </c>
      <c r="F57" s="110">
        <v>4</v>
      </c>
      <c r="G57" s="110">
        <f>F57-C57</f>
        <v>3</v>
      </c>
      <c r="H57" s="110">
        <f>F57-D57</f>
        <v>4</v>
      </c>
      <c r="I57" s="110">
        <f>F57-E57</f>
        <v>3</v>
      </c>
      <c r="J57" s="126">
        <f>F57/C57-1</f>
        <v>3</v>
      </c>
      <c r="K57" s="126"/>
      <c r="L57" s="126">
        <f>F57/E57-1</f>
        <v>3</v>
      </c>
    </row>
    <row r="58" spans="1:12" ht="12.75" x14ac:dyDescent="0.2">
      <c r="A58" s="8"/>
      <c r="B58" s="106" t="s">
        <v>38</v>
      </c>
      <c r="C58" s="110">
        <v>57</v>
      </c>
      <c r="D58" s="110">
        <v>0</v>
      </c>
      <c r="E58" s="110">
        <v>5</v>
      </c>
      <c r="F58" s="110">
        <v>33</v>
      </c>
      <c r="G58" s="110">
        <f>F58-C58</f>
        <v>-24</v>
      </c>
      <c r="H58" s="110">
        <f>F58-D58</f>
        <v>33</v>
      </c>
      <c r="I58" s="110">
        <f>F58-E58</f>
        <v>28</v>
      </c>
      <c r="J58" s="126">
        <f>F58/C58-1</f>
        <v>-0.42105263157894735</v>
      </c>
      <c r="K58" s="126"/>
      <c r="L58" s="126">
        <f>F58/E58-1</f>
        <v>5.6</v>
      </c>
    </row>
    <row r="59" spans="1:12" ht="12.75" x14ac:dyDescent="0.2">
      <c r="A59" s="8"/>
      <c r="B59" s="151" t="s">
        <v>251</v>
      </c>
      <c r="C59" s="110">
        <v>3</v>
      </c>
      <c r="D59" s="110">
        <v>0</v>
      </c>
      <c r="E59" s="110">
        <v>0</v>
      </c>
      <c r="F59" s="110">
        <v>0</v>
      </c>
      <c r="G59" s="110">
        <f>F59-C59</f>
        <v>-3</v>
      </c>
      <c r="H59" s="110">
        <f>F59-D59</f>
        <v>0</v>
      </c>
      <c r="I59" s="110">
        <f>F59-E59</f>
        <v>0</v>
      </c>
      <c r="J59" s="126">
        <f>F59/C59-1</f>
        <v>-1</v>
      </c>
      <c r="K59" s="126"/>
      <c r="L59" s="126"/>
    </row>
    <row r="60" spans="1:12" ht="12.75" x14ac:dyDescent="0.2">
      <c r="A60" s="8"/>
      <c r="B60" s="106" t="s">
        <v>39</v>
      </c>
      <c r="C60" s="110">
        <v>2608</v>
      </c>
      <c r="D60" s="110">
        <v>15</v>
      </c>
      <c r="E60" s="110">
        <v>536</v>
      </c>
      <c r="F60" s="110">
        <v>1481</v>
      </c>
      <c r="G60" s="110">
        <f>F60-C60</f>
        <v>-1127</v>
      </c>
      <c r="H60" s="110">
        <f>F60-D60</f>
        <v>1466</v>
      </c>
      <c r="I60" s="110">
        <f>F60-E60</f>
        <v>945</v>
      </c>
      <c r="J60" s="126">
        <f>F60/C60-1</f>
        <v>-0.43213190184049077</v>
      </c>
      <c r="K60" s="126">
        <f>F60/D60-1</f>
        <v>97.733333333333334</v>
      </c>
      <c r="L60" s="126">
        <f>F60/E60-1</f>
        <v>1.7630597014925371</v>
      </c>
    </row>
    <row r="61" spans="1:12" ht="12.75" x14ac:dyDescent="0.2">
      <c r="A61" s="8"/>
      <c r="B61" s="151" t="s">
        <v>40</v>
      </c>
      <c r="C61" s="110">
        <v>1213</v>
      </c>
      <c r="D61" s="110">
        <v>2</v>
      </c>
      <c r="E61" s="110">
        <v>268</v>
      </c>
      <c r="F61" s="110">
        <v>593</v>
      </c>
      <c r="G61" s="110">
        <f>F61-C61</f>
        <v>-620</v>
      </c>
      <c r="H61" s="110">
        <f>F61-D61</f>
        <v>591</v>
      </c>
      <c r="I61" s="110">
        <f>F61-E61</f>
        <v>325</v>
      </c>
      <c r="J61" s="126">
        <f>F61/C61-1</f>
        <v>-0.51112943116240728</v>
      </c>
      <c r="K61" s="126">
        <f>F61/D61-1</f>
        <v>295.5</v>
      </c>
      <c r="L61" s="126">
        <f>F61/E61-1</f>
        <v>1.2126865671641789</v>
      </c>
    </row>
    <row r="62" spans="1:12" x14ac:dyDescent="0.2">
      <c r="B62" s="163" t="s">
        <v>42</v>
      </c>
      <c r="C62" s="149">
        <v>179309</v>
      </c>
      <c r="D62" s="149">
        <v>18346</v>
      </c>
      <c r="E62" s="149">
        <v>52648</v>
      </c>
      <c r="F62" s="149">
        <v>118876</v>
      </c>
      <c r="G62" s="149">
        <f t="shared" si="2"/>
        <v>-60433</v>
      </c>
      <c r="H62" s="149">
        <f t="shared" si="3"/>
        <v>100530</v>
      </c>
      <c r="I62" s="149">
        <f t="shared" si="4"/>
        <v>66228</v>
      </c>
      <c r="J62" s="150">
        <f t="shared" si="5"/>
        <v>-0.3370327200530927</v>
      </c>
      <c r="K62" s="150">
        <f t="shared" si="0"/>
        <v>5.4796685926087427</v>
      </c>
      <c r="L62" s="150">
        <f t="shared" si="1"/>
        <v>1.257939522868865</v>
      </c>
    </row>
    <row r="63" spans="1:12" ht="12" x14ac:dyDescent="0.2">
      <c r="B63" s="151" t="s">
        <v>45</v>
      </c>
      <c r="C63" s="110">
        <v>486</v>
      </c>
      <c r="D63" s="110">
        <v>3</v>
      </c>
      <c r="E63" s="110">
        <v>49</v>
      </c>
      <c r="F63" s="110">
        <v>203</v>
      </c>
      <c r="G63" s="110">
        <f>F63-C63</f>
        <v>-283</v>
      </c>
      <c r="H63" s="110">
        <f>F63-D63</f>
        <v>200</v>
      </c>
      <c r="I63" s="110">
        <f>F63-E63</f>
        <v>154</v>
      </c>
      <c r="J63" s="126">
        <f>F63/C63-1</f>
        <v>-0.58230452674897126</v>
      </c>
      <c r="K63" s="126">
        <f>F63/D63-1</f>
        <v>66.666666666666671</v>
      </c>
      <c r="L63" s="126">
        <f>F63/E63-1</f>
        <v>3.1428571428571432</v>
      </c>
    </row>
    <row r="64" spans="1:12" ht="12" x14ac:dyDescent="0.2">
      <c r="B64" s="151" t="s">
        <v>44</v>
      </c>
      <c r="C64" s="110">
        <v>22687</v>
      </c>
      <c r="D64" s="110">
        <v>25</v>
      </c>
      <c r="E64" s="110">
        <v>17554</v>
      </c>
      <c r="F64" s="110">
        <v>22684</v>
      </c>
      <c r="G64" s="110">
        <f>F64-C64</f>
        <v>-3</v>
      </c>
      <c r="H64" s="110">
        <f>F64-D64</f>
        <v>22659</v>
      </c>
      <c r="I64" s="110">
        <f>F64-E64</f>
        <v>5130</v>
      </c>
      <c r="J64" s="126">
        <f>F64/C64-1</f>
        <v>-1.3223431921360884E-4</v>
      </c>
      <c r="K64" s="126">
        <f>F64/D64-1</f>
        <v>906.36</v>
      </c>
      <c r="L64" s="126">
        <f>F64/E64-1</f>
        <v>0.29224108465307053</v>
      </c>
    </row>
    <row r="65" spans="1:12" ht="12" x14ac:dyDescent="0.2">
      <c r="B65" s="151" t="s">
        <v>43</v>
      </c>
      <c r="C65" s="110">
        <v>156136</v>
      </c>
      <c r="D65" s="110">
        <v>18318</v>
      </c>
      <c r="E65" s="110">
        <v>35045</v>
      </c>
      <c r="F65" s="110">
        <v>95989</v>
      </c>
      <c r="G65" s="110">
        <f>F65-C65</f>
        <v>-60147</v>
      </c>
      <c r="H65" s="110">
        <f>F65-D65</f>
        <v>77671</v>
      </c>
      <c r="I65" s="110">
        <f>F65-E65</f>
        <v>60944</v>
      </c>
      <c r="J65" s="126">
        <f>F65/C65-1</f>
        <v>-0.38522185786750007</v>
      </c>
      <c r="K65" s="126">
        <f>F65/D65-1</f>
        <v>4.2401463041816791</v>
      </c>
      <c r="L65" s="126">
        <f>F65/E65-1</f>
        <v>1.7390212583820803</v>
      </c>
    </row>
    <row r="66" spans="1:12" x14ac:dyDescent="0.2">
      <c r="B66" s="160" t="s">
        <v>152</v>
      </c>
      <c r="C66" s="111">
        <v>6966</v>
      </c>
      <c r="D66" s="111">
        <v>153</v>
      </c>
      <c r="E66" s="111">
        <v>3430</v>
      </c>
      <c r="F66" s="111">
        <v>5369</v>
      </c>
      <c r="G66" s="111">
        <f t="shared" si="2"/>
        <v>-1597</v>
      </c>
      <c r="H66" s="111">
        <f t="shared" si="3"/>
        <v>5216</v>
      </c>
      <c r="I66" s="111">
        <f t="shared" si="4"/>
        <v>1939</v>
      </c>
      <c r="J66" s="127">
        <f t="shared" si="5"/>
        <v>-0.22925638817111682</v>
      </c>
      <c r="K66" s="127">
        <f t="shared" si="0"/>
        <v>34.091503267973856</v>
      </c>
      <c r="L66" s="127">
        <f t="shared" si="1"/>
        <v>0.56530612244897949</v>
      </c>
    </row>
    <row r="67" spans="1:12" x14ac:dyDescent="0.2">
      <c r="B67" s="163" t="s">
        <v>46</v>
      </c>
      <c r="C67" s="31">
        <v>51</v>
      </c>
      <c r="D67" s="31">
        <v>3</v>
      </c>
      <c r="E67" s="149">
        <v>60</v>
      </c>
      <c r="F67" s="149">
        <v>91</v>
      </c>
      <c r="G67" s="31">
        <f t="shared" si="2"/>
        <v>40</v>
      </c>
      <c r="H67" s="31">
        <f t="shared" si="3"/>
        <v>88</v>
      </c>
      <c r="I67" s="149">
        <f t="shared" si="4"/>
        <v>31</v>
      </c>
      <c r="J67" s="150">
        <f t="shared" si="5"/>
        <v>0.78431372549019618</v>
      </c>
      <c r="K67" s="150">
        <f t="shared" ref="K67:K125" si="6">F67/D67-1</f>
        <v>29.333333333333332</v>
      </c>
      <c r="L67" s="150">
        <f t="shared" ref="L67:L125" si="7">F67/E67-1</f>
        <v>0.51666666666666661</v>
      </c>
    </row>
    <row r="68" spans="1:12" ht="12.75" x14ac:dyDescent="0.2">
      <c r="A68" s="8"/>
      <c r="B68" s="164" t="s">
        <v>195</v>
      </c>
      <c r="C68" s="110">
        <v>0</v>
      </c>
      <c r="D68" s="110">
        <v>0</v>
      </c>
      <c r="E68" s="110">
        <v>0</v>
      </c>
      <c r="F68" s="110">
        <v>0</v>
      </c>
      <c r="G68" s="110">
        <f>F68-C68</f>
        <v>0</v>
      </c>
      <c r="H68" s="110">
        <f>F68-D68</f>
        <v>0</v>
      </c>
      <c r="I68" s="110">
        <f>F68-E68</f>
        <v>0</v>
      </c>
      <c r="J68" s="126"/>
      <c r="K68" s="126"/>
      <c r="L68" s="126"/>
    </row>
    <row r="69" spans="1:12" ht="12.75" x14ac:dyDescent="0.2">
      <c r="A69" s="8"/>
      <c r="B69" s="165" t="s">
        <v>47</v>
      </c>
      <c r="C69" s="110">
        <v>2</v>
      </c>
      <c r="D69" s="110">
        <v>0</v>
      </c>
      <c r="E69" s="110">
        <v>4</v>
      </c>
      <c r="F69" s="110">
        <v>6</v>
      </c>
      <c r="G69" s="110">
        <f>F69-C69</f>
        <v>4</v>
      </c>
      <c r="H69" s="110">
        <f>F69-D69</f>
        <v>6</v>
      </c>
      <c r="I69" s="110">
        <f>F69-E69</f>
        <v>2</v>
      </c>
      <c r="J69" s="126">
        <f>F69/C69-1</f>
        <v>2</v>
      </c>
      <c r="K69" s="126"/>
      <c r="L69" s="126">
        <f>F69/E69-1</f>
        <v>0.5</v>
      </c>
    </row>
    <row r="70" spans="1:12" ht="12.75" x14ac:dyDescent="0.2">
      <c r="A70" s="8"/>
      <c r="B70" s="165" t="s">
        <v>247</v>
      </c>
      <c r="C70" s="110">
        <v>1</v>
      </c>
      <c r="D70" s="110">
        <v>0</v>
      </c>
      <c r="E70" s="110">
        <v>0</v>
      </c>
      <c r="F70" s="110">
        <v>0</v>
      </c>
      <c r="G70" s="110">
        <f>F70-C70</f>
        <v>-1</v>
      </c>
      <c r="H70" s="110">
        <f>F70-D70</f>
        <v>0</v>
      </c>
      <c r="I70" s="110">
        <f>F70-E70</f>
        <v>0</v>
      </c>
      <c r="J70" s="126">
        <f>F70/C70-1</f>
        <v>-1</v>
      </c>
      <c r="K70" s="126"/>
      <c r="L70" s="126"/>
    </row>
    <row r="71" spans="1:12" ht="12.75" x14ac:dyDescent="0.2">
      <c r="A71" s="8"/>
      <c r="B71" s="165" t="s">
        <v>154</v>
      </c>
      <c r="C71" s="110">
        <v>0</v>
      </c>
      <c r="D71" s="110">
        <v>0</v>
      </c>
      <c r="E71" s="110">
        <v>0</v>
      </c>
      <c r="F71" s="110">
        <v>2</v>
      </c>
      <c r="G71" s="110">
        <f>F71-C71</f>
        <v>2</v>
      </c>
      <c r="H71" s="110">
        <f>F71-D71</f>
        <v>2</v>
      </c>
      <c r="I71" s="110">
        <f>F71-E71</f>
        <v>2</v>
      </c>
      <c r="J71" s="126"/>
      <c r="K71" s="126"/>
      <c r="L71" s="126"/>
    </row>
    <row r="72" spans="1:12" ht="12.75" x14ac:dyDescent="0.2">
      <c r="A72" s="8"/>
      <c r="B72" s="153" t="s">
        <v>51</v>
      </c>
      <c r="C72" s="110">
        <v>0</v>
      </c>
      <c r="D72" s="110">
        <v>0</v>
      </c>
      <c r="E72" s="110">
        <v>0</v>
      </c>
      <c r="F72" s="110">
        <v>0</v>
      </c>
      <c r="G72" s="110">
        <f>F72-C72</f>
        <v>0</v>
      </c>
      <c r="H72" s="110">
        <f>F72-D72</f>
        <v>0</v>
      </c>
      <c r="I72" s="110">
        <f>F72-E72</f>
        <v>0</v>
      </c>
      <c r="J72" s="126"/>
      <c r="K72" s="126"/>
      <c r="L72" s="126"/>
    </row>
    <row r="73" spans="1:12" ht="12.75" x14ac:dyDescent="0.2">
      <c r="A73" s="8"/>
      <c r="B73" s="165" t="s">
        <v>301</v>
      </c>
      <c r="C73" s="110">
        <v>0</v>
      </c>
      <c r="D73" s="110">
        <v>0</v>
      </c>
      <c r="E73" s="110">
        <v>0</v>
      </c>
      <c r="F73" s="110">
        <v>0</v>
      </c>
      <c r="G73" s="110">
        <f>F73-C73</f>
        <v>0</v>
      </c>
      <c r="H73" s="110">
        <f>F73-D73</f>
        <v>0</v>
      </c>
      <c r="I73" s="110">
        <f>F73-E73</f>
        <v>0</v>
      </c>
      <c r="J73" s="126"/>
      <c r="K73" s="126"/>
      <c r="L73" s="126"/>
    </row>
    <row r="74" spans="1:12" ht="12.75" x14ac:dyDescent="0.2">
      <c r="A74" s="8"/>
      <c r="B74" s="165" t="s">
        <v>48</v>
      </c>
      <c r="C74" s="110">
        <v>5</v>
      </c>
      <c r="D74" s="110">
        <v>0</v>
      </c>
      <c r="E74" s="110">
        <v>7</v>
      </c>
      <c r="F74" s="110">
        <v>6</v>
      </c>
      <c r="G74" s="110">
        <f>F74-C74</f>
        <v>1</v>
      </c>
      <c r="H74" s="110">
        <f>F74-D74</f>
        <v>6</v>
      </c>
      <c r="I74" s="110">
        <f>F74-E74</f>
        <v>-1</v>
      </c>
      <c r="J74" s="126">
        <f>F74/C74-1</f>
        <v>0.19999999999999996</v>
      </c>
      <c r="K74" s="126"/>
      <c r="L74" s="126">
        <f>F74/E74-1</f>
        <v>-0.1428571428571429</v>
      </c>
    </row>
    <row r="75" spans="1:12" ht="12.75" x14ac:dyDescent="0.2">
      <c r="A75" s="8"/>
      <c r="B75" s="165" t="s">
        <v>196</v>
      </c>
      <c r="C75" s="110">
        <v>13</v>
      </c>
      <c r="D75" s="110">
        <v>2</v>
      </c>
      <c r="E75" s="110">
        <v>22</v>
      </c>
      <c r="F75" s="110">
        <v>25</v>
      </c>
      <c r="G75" s="110">
        <f>F75-C75</f>
        <v>12</v>
      </c>
      <c r="H75" s="110">
        <f>F75-D75</f>
        <v>23</v>
      </c>
      <c r="I75" s="110">
        <f>F75-E75</f>
        <v>3</v>
      </c>
      <c r="J75" s="126">
        <f>F75/C75-1</f>
        <v>0.92307692307692313</v>
      </c>
      <c r="K75" s="126">
        <f>F75/D75-1</f>
        <v>11.5</v>
      </c>
      <c r="L75" s="126">
        <f>F75/E75-1</f>
        <v>0.13636363636363646</v>
      </c>
    </row>
    <row r="76" spans="1:12" ht="12.75" x14ac:dyDescent="0.2">
      <c r="A76" s="8"/>
      <c r="B76" s="164" t="s">
        <v>52</v>
      </c>
      <c r="C76" s="110">
        <v>7</v>
      </c>
      <c r="D76" s="110">
        <v>0</v>
      </c>
      <c r="E76" s="110">
        <v>5</v>
      </c>
      <c r="F76" s="110">
        <v>5</v>
      </c>
      <c r="G76" s="110">
        <f>F76-C76</f>
        <v>-2</v>
      </c>
      <c r="H76" s="110">
        <f>F76-D76</f>
        <v>5</v>
      </c>
      <c r="I76" s="110">
        <f>F76-E76</f>
        <v>0</v>
      </c>
      <c r="J76" s="126">
        <f>F76/C76-1</f>
        <v>-0.2857142857142857</v>
      </c>
      <c r="K76" s="126"/>
      <c r="L76" s="126">
        <f>F76/E76-1</f>
        <v>0</v>
      </c>
    </row>
    <row r="77" spans="1:12" ht="12.75" x14ac:dyDescent="0.2">
      <c r="A77" s="8"/>
      <c r="B77" s="165" t="s">
        <v>213</v>
      </c>
      <c r="C77" s="110">
        <v>7</v>
      </c>
      <c r="D77" s="110">
        <v>0</v>
      </c>
      <c r="E77" s="110">
        <v>13</v>
      </c>
      <c r="F77" s="110">
        <v>29</v>
      </c>
      <c r="G77" s="110">
        <f>F77-C77</f>
        <v>22</v>
      </c>
      <c r="H77" s="110">
        <f>F77-D77</f>
        <v>29</v>
      </c>
      <c r="I77" s="110">
        <f>F77-E77</f>
        <v>16</v>
      </c>
      <c r="J77" s="126">
        <f>F77/C77-1</f>
        <v>3.1428571428571432</v>
      </c>
      <c r="K77" s="126"/>
      <c r="L77" s="126">
        <f>F77/E77-1</f>
        <v>1.2307692307692308</v>
      </c>
    </row>
    <row r="78" spans="1:12" ht="12.75" x14ac:dyDescent="0.2">
      <c r="A78" s="8"/>
      <c r="B78" s="165" t="s">
        <v>206</v>
      </c>
      <c r="C78" s="110">
        <v>0</v>
      </c>
      <c r="D78" s="110">
        <v>0</v>
      </c>
      <c r="E78" s="110">
        <v>1</v>
      </c>
      <c r="F78" s="110">
        <v>6</v>
      </c>
      <c r="G78" s="110">
        <f>F78-C78</f>
        <v>6</v>
      </c>
      <c r="H78" s="110">
        <f>F78-D78</f>
        <v>6</v>
      </c>
      <c r="I78" s="110">
        <f>F78-E78</f>
        <v>5</v>
      </c>
      <c r="J78" s="126"/>
      <c r="K78" s="126"/>
      <c r="L78" s="126">
        <f>F78/E78-1</f>
        <v>5</v>
      </c>
    </row>
    <row r="79" spans="1:12" ht="12.75" x14ac:dyDescent="0.2">
      <c r="A79" s="8"/>
      <c r="B79" s="165" t="s">
        <v>50</v>
      </c>
      <c r="C79" s="110">
        <v>2</v>
      </c>
      <c r="D79" s="110">
        <v>0</v>
      </c>
      <c r="E79" s="110">
        <v>0</v>
      </c>
      <c r="F79" s="110">
        <v>1</v>
      </c>
      <c r="G79" s="110">
        <f>F79-C79</f>
        <v>-1</v>
      </c>
      <c r="H79" s="110">
        <f>F79-D79</f>
        <v>1</v>
      </c>
      <c r="I79" s="110">
        <f>F79-E79</f>
        <v>1</v>
      </c>
      <c r="J79" s="126">
        <f>F79/C79-1</f>
        <v>-0.5</v>
      </c>
      <c r="K79" s="126"/>
      <c r="L79" s="126"/>
    </row>
    <row r="80" spans="1:12" ht="12.75" x14ac:dyDescent="0.2">
      <c r="A80" s="8"/>
      <c r="B80" s="165" t="s">
        <v>155</v>
      </c>
      <c r="C80" s="110">
        <v>6</v>
      </c>
      <c r="D80" s="110">
        <v>0</v>
      </c>
      <c r="E80" s="110">
        <v>2</v>
      </c>
      <c r="F80" s="110">
        <v>6</v>
      </c>
      <c r="G80" s="110">
        <f>F80-C80</f>
        <v>0</v>
      </c>
      <c r="H80" s="110">
        <f>F80-D80</f>
        <v>6</v>
      </c>
      <c r="I80" s="110">
        <f>F80-E80</f>
        <v>4</v>
      </c>
      <c r="J80" s="126">
        <f>F80/C80-1</f>
        <v>0</v>
      </c>
      <c r="K80" s="126"/>
      <c r="L80" s="126">
        <f>F80/E80-1</f>
        <v>2</v>
      </c>
    </row>
    <row r="81" spans="1:12" ht="12.75" x14ac:dyDescent="0.2">
      <c r="A81" s="8"/>
      <c r="B81" s="165" t="s">
        <v>156</v>
      </c>
      <c r="C81" s="110">
        <v>0</v>
      </c>
      <c r="D81" s="110">
        <v>0</v>
      </c>
      <c r="E81" s="110">
        <v>0</v>
      </c>
      <c r="F81" s="110">
        <v>0</v>
      </c>
      <c r="G81" s="110">
        <f>F81-C81</f>
        <v>0</v>
      </c>
      <c r="H81" s="110">
        <f>F81-D81</f>
        <v>0</v>
      </c>
      <c r="I81" s="110">
        <f>F81-E81</f>
        <v>0</v>
      </c>
      <c r="J81" s="126"/>
      <c r="K81" s="126"/>
      <c r="L81" s="126"/>
    </row>
    <row r="82" spans="1:12" ht="12.75" x14ac:dyDescent="0.2">
      <c r="A82" s="8"/>
      <c r="B82" s="165" t="s">
        <v>157</v>
      </c>
      <c r="C82" s="110">
        <v>0</v>
      </c>
      <c r="D82" s="110">
        <v>0</v>
      </c>
      <c r="E82" s="110">
        <v>0</v>
      </c>
      <c r="F82" s="110">
        <v>0</v>
      </c>
      <c r="G82" s="110">
        <f>F82-C82</f>
        <v>0</v>
      </c>
      <c r="H82" s="110">
        <f>F82-D82</f>
        <v>0</v>
      </c>
      <c r="I82" s="110">
        <f>F82-E82</f>
        <v>0</v>
      </c>
      <c r="J82" s="126"/>
      <c r="K82" s="126"/>
      <c r="L82" s="126"/>
    </row>
    <row r="83" spans="1:12" ht="12.75" x14ac:dyDescent="0.2">
      <c r="A83" s="8"/>
      <c r="B83" s="165" t="s">
        <v>207</v>
      </c>
      <c r="C83" s="110">
        <v>0</v>
      </c>
      <c r="D83" s="110">
        <v>0</v>
      </c>
      <c r="E83" s="110">
        <v>0</v>
      </c>
      <c r="F83" s="110">
        <v>2</v>
      </c>
      <c r="G83" s="110">
        <f>F83-C83</f>
        <v>2</v>
      </c>
      <c r="H83" s="110">
        <f>F83-D83</f>
        <v>2</v>
      </c>
      <c r="I83" s="110">
        <f>F83-E83</f>
        <v>2</v>
      </c>
      <c r="J83" s="126"/>
      <c r="K83" s="126"/>
      <c r="L83" s="126"/>
    </row>
    <row r="84" spans="1:12" ht="12.75" x14ac:dyDescent="0.2">
      <c r="A84" s="8"/>
      <c r="B84" s="165" t="s">
        <v>215</v>
      </c>
      <c r="C84" s="110">
        <v>0</v>
      </c>
      <c r="D84" s="110">
        <v>0</v>
      </c>
      <c r="E84" s="110">
        <v>0</v>
      </c>
      <c r="F84" s="110">
        <v>0</v>
      </c>
      <c r="G84" s="110">
        <f>F84-C84</f>
        <v>0</v>
      </c>
      <c r="H84" s="110">
        <f>F84-D84</f>
        <v>0</v>
      </c>
      <c r="I84" s="110">
        <f>F84-E84</f>
        <v>0</v>
      </c>
      <c r="J84" s="126"/>
      <c r="K84" s="126"/>
      <c r="L84" s="126"/>
    </row>
    <row r="85" spans="1:12" ht="12.75" x14ac:dyDescent="0.2">
      <c r="A85" s="8"/>
      <c r="B85" s="165" t="s">
        <v>49</v>
      </c>
      <c r="C85" s="110">
        <v>4</v>
      </c>
      <c r="D85" s="110">
        <v>0</v>
      </c>
      <c r="E85" s="110">
        <v>6</v>
      </c>
      <c r="F85" s="110">
        <v>3</v>
      </c>
      <c r="G85" s="110">
        <f>F85-C85</f>
        <v>-1</v>
      </c>
      <c r="H85" s="110">
        <f>F85-D85</f>
        <v>3</v>
      </c>
      <c r="I85" s="110">
        <f>F85-E85</f>
        <v>-3</v>
      </c>
      <c r="J85" s="126">
        <f>F85/C85-1</f>
        <v>-0.25</v>
      </c>
      <c r="K85" s="126"/>
      <c r="L85" s="126">
        <f>F85/E85-1</f>
        <v>-0.5</v>
      </c>
    </row>
    <row r="86" spans="1:12" ht="12.75" x14ac:dyDescent="0.2">
      <c r="A86" s="8"/>
      <c r="B86" s="165" t="s">
        <v>216</v>
      </c>
      <c r="C86" s="110">
        <v>4</v>
      </c>
      <c r="D86" s="110">
        <v>1</v>
      </c>
      <c r="E86" s="110">
        <v>0</v>
      </c>
      <c r="F86" s="110">
        <v>0</v>
      </c>
      <c r="G86" s="110">
        <f>F86-C86</f>
        <v>-4</v>
      </c>
      <c r="H86" s="110">
        <f>F86-D86</f>
        <v>-1</v>
      </c>
      <c r="I86" s="110">
        <f>F86-E86</f>
        <v>0</v>
      </c>
      <c r="J86" s="126">
        <f>F86/C86-1</f>
        <v>-1</v>
      </c>
      <c r="K86" s="126">
        <f>F86/D86-1</f>
        <v>-1</v>
      </c>
      <c r="L86" s="126"/>
    </row>
    <row r="87" spans="1:12" ht="12.75" x14ac:dyDescent="0.2">
      <c r="A87" s="8"/>
      <c r="B87" s="153" t="s">
        <v>158</v>
      </c>
      <c r="C87" s="110">
        <v>0</v>
      </c>
      <c r="D87" s="110">
        <v>0</v>
      </c>
      <c r="E87" s="110">
        <v>0</v>
      </c>
      <c r="F87" s="110">
        <v>0</v>
      </c>
      <c r="G87" s="110">
        <f>F87-C87</f>
        <v>0</v>
      </c>
      <c r="H87" s="110">
        <f>F87-D87</f>
        <v>0</v>
      </c>
      <c r="I87" s="110">
        <f>F87-E87</f>
        <v>0</v>
      </c>
      <c r="J87" s="126"/>
      <c r="K87" s="126"/>
      <c r="L87" s="126"/>
    </row>
    <row r="88" spans="1:12" x14ac:dyDescent="0.2">
      <c r="B88" s="163" t="s">
        <v>53</v>
      </c>
      <c r="C88" s="149">
        <v>29</v>
      </c>
      <c r="D88" s="149">
        <v>1</v>
      </c>
      <c r="E88" s="149">
        <v>9</v>
      </c>
      <c r="F88" s="149">
        <v>29</v>
      </c>
      <c r="G88" s="149">
        <f t="shared" ref="G70:G133" si="8">F88-C88</f>
        <v>0</v>
      </c>
      <c r="H88" s="149">
        <f t="shared" ref="H70:H133" si="9">F88-D88</f>
        <v>28</v>
      </c>
      <c r="I88" s="149">
        <f t="shared" ref="I70:I133" si="10">F88-E88</f>
        <v>20</v>
      </c>
      <c r="J88" s="150">
        <f t="shared" ref="J71:J132" si="11">F88/C88-1</f>
        <v>0</v>
      </c>
      <c r="K88" s="150">
        <f t="shared" si="6"/>
        <v>28</v>
      </c>
      <c r="L88" s="150">
        <f t="shared" ref="L88:L95" si="12">F88/E88-1</f>
        <v>2.2222222222222223</v>
      </c>
    </row>
    <row r="89" spans="1:12" ht="12" x14ac:dyDescent="0.2">
      <c r="B89" s="165" t="s">
        <v>159</v>
      </c>
      <c r="C89" s="110">
        <v>4</v>
      </c>
      <c r="D89" s="110">
        <v>0</v>
      </c>
      <c r="E89" s="110">
        <v>0</v>
      </c>
      <c r="F89" s="110">
        <v>1</v>
      </c>
      <c r="G89" s="110">
        <f>F89-C89</f>
        <v>-3</v>
      </c>
      <c r="H89" s="110">
        <f>F89-D89</f>
        <v>1</v>
      </c>
      <c r="I89" s="110">
        <f>F89-E89</f>
        <v>1</v>
      </c>
      <c r="J89" s="126">
        <f>F89/C89-1</f>
        <v>-0.75</v>
      </c>
      <c r="K89" s="126"/>
      <c r="L89" s="126"/>
    </row>
    <row r="90" spans="1:12" ht="12" x14ac:dyDescent="0.2">
      <c r="B90" s="165" t="s">
        <v>208</v>
      </c>
      <c r="C90" s="110">
        <v>13</v>
      </c>
      <c r="D90" s="110">
        <v>1</v>
      </c>
      <c r="E90" s="110">
        <v>3</v>
      </c>
      <c r="F90" s="110">
        <v>13</v>
      </c>
      <c r="G90" s="110">
        <f>F90-C90</f>
        <v>0</v>
      </c>
      <c r="H90" s="110">
        <f>F90-D90</f>
        <v>12</v>
      </c>
      <c r="I90" s="110">
        <f>F90-E90</f>
        <v>10</v>
      </c>
      <c r="J90" s="126">
        <f>F90/C90-1</f>
        <v>0</v>
      </c>
      <c r="K90" s="126">
        <f>F90/D90-1</f>
        <v>12</v>
      </c>
      <c r="L90" s="126">
        <f>F90/E90-1</f>
        <v>3.333333333333333</v>
      </c>
    </row>
    <row r="91" spans="1:12" ht="12" x14ac:dyDescent="0.2">
      <c r="B91" s="165" t="s">
        <v>209</v>
      </c>
      <c r="C91" s="110">
        <v>1</v>
      </c>
      <c r="D91" s="110">
        <v>0</v>
      </c>
      <c r="E91" s="110">
        <v>3</v>
      </c>
      <c r="F91" s="110">
        <v>5</v>
      </c>
      <c r="G91" s="110">
        <f>F91-C91</f>
        <v>4</v>
      </c>
      <c r="H91" s="110">
        <f>F91-D91</f>
        <v>5</v>
      </c>
      <c r="I91" s="110">
        <f>F91-E91</f>
        <v>2</v>
      </c>
      <c r="J91" s="126">
        <f>F91/C91-1</f>
        <v>4</v>
      </c>
      <c r="K91" s="126"/>
      <c r="L91" s="126">
        <f>F91/E91-1</f>
        <v>0.66666666666666674</v>
      </c>
    </row>
    <row r="92" spans="1:12" ht="12" x14ac:dyDescent="0.2">
      <c r="B92" s="165" t="s">
        <v>54</v>
      </c>
      <c r="C92" s="110">
        <v>1</v>
      </c>
      <c r="D92" s="110">
        <v>0</v>
      </c>
      <c r="E92" s="110">
        <v>0</v>
      </c>
      <c r="F92" s="110">
        <v>3</v>
      </c>
      <c r="G92" s="110">
        <f>F92-C92</f>
        <v>2</v>
      </c>
      <c r="H92" s="110">
        <f>F92-D92</f>
        <v>3</v>
      </c>
      <c r="I92" s="110">
        <f>F92-E92</f>
        <v>3</v>
      </c>
      <c r="J92" s="126">
        <f>F92/C92-1</f>
        <v>2</v>
      </c>
      <c r="K92" s="126"/>
      <c r="L92" s="126"/>
    </row>
    <row r="93" spans="1:12" ht="12" x14ac:dyDescent="0.2">
      <c r="B93" s="165" t="s">
        <v>56</v>
      </c>
      <c r="C93" s="110">
        <v>5</v>
      </c>
      <c r="D93" s="110">
        <v>0</v>
      </c>
      <c r="E93" s="110">
        <v>3</v>
      </c>
      <c r="F93" s="110">
        <v>4</v>
      </c>
      <c r="G93" s="110">
        <f>F93-C93</f>
        <v>-1</v>
      </c>
      <c r="H93" s="110">
        <f>F93-D93</f>
        <v>4</v>
      </c>
      <c r="I93" s="110">
        <f>F93-E93</f>
        <v>1</v>
      </c>
      <c r="J93" s="126">
        <f>F93/C93-1</f>
        <v>-0.19999999999999996</v>
      </c>
      <c r="K93" s="126"/>
      <c r="L93" s="126">
        <f>F93/E93-1</f>
        <v>0.33333333333333326</v>
      </c>
    </row>
    <row r="94" spans="1:12" ht="12" x14ac:dyDescent="0.2">
      <c r="B94" s="165" t="s">
        <v>160</v>
      </c>
      <c r="C94" s="110">
        <v>0</v>
      </c>
      <c r="D94" s="110">
        <v>0</v>
      </c>
      <c r="E94" s="110">
        <v>0</v>
      </c>
      <c r="F94" s="110">
        <v>2</v>
      </c>
      <c r="G94" s="110">
        <f>F94-C94</f>
        <v>2</v>
      </c>
      <c r="H94" s="110">
        <f>F94-D94</f>
        <v>2</v>
      </c>
      <c r="I94" s="110">
        <f>F94-E94</f>
        <v>2</v>
      </c>
      <c r="J94" s="126"/>
      <c r="K94" s="126"/>
      <c r="L94" s="126"/>
    </row>
    <row r="95" spans="1:12" ht="12" x14ac:dyDescent="0.2">
      <c r="B95" s="165" t="s">
        <v>55</v>
      </c>
      <c r="C95" s="110">
        <v>5</v>
      </c>
      <c r="D95" s="110">
        <v>0</v>
      </c>
      <c r="E95" s="110">
        <v>0</v>
      </c>
      <c r="F95" s="110">
        <v>1</v>
      </c>
      <c r="G95" s="110">
        <f>F95-C95</f>
        <v>-4</v>
      </c>
      <c r="H95" s="110">
        <f>F95-D95</f>
        <v>1</v>
      </c>
      <c r="I95" s="110">
        <f>F95-E95</f>
        <v>1</v>
      </c>
      <c r="J95" s="126">
        <f>F95/C95-1</f>
        <v>-0.8</v>
      </c>
      <c r="K95" s="126"/>
      <c r="L95" s="126"/>
    </row>
    <row r="96" spans="1:12" x14ac:dyDescent="0.2">
      <c r="A96" s="9"/>
      <c r="B96" s="163" t="s">
        <v>57</v>
      </c>
      <c r="C96" s="149">
        <v>6318</v>
      </c>
      <c r="D96" s="149">
        <v>137</v>
      </c>
      <c r="E96" s="149">
        <v>3137</v>
      </c>
      <c r="F96" s="149">
        <v>4845</v>
      </c>
      <c r="G96" s="149">
        <f t="shared" si="8"/>
        <v>-1473</v>
      </c>
      <c r="H96" s="149">
        <f t="shared" si="9"/>
        <v>4708</v>
      </c>
      <c r="I96" s="149">
        <f t="shared" si="10"/>
        <v>1708</v>
      </c>
      <c r="J96" s="150">
        <f t="shared" si="11"/>
        <v>-0.23314339981006649</v>
      </c>
      <c r="K96" s="150">
        <f t="shared" si="6"/>
        <v>34.364963503649633</v>
      </c>
      <c r="L96" s="150">
        <f t="shared" si="7"/>
        <v>0.54446923812559778</v>
      </c>
    </row>
    <row r="97" spans="2:12" ht="12" x14ac:dyDescent="0.2">
      <c r="B97" s="106" t="s">
        <v>58</v>
      </c>
      <c r="C97" s="110">
        <v>750</v>
      </c>
      <c r="D97" s="110">
        <v>6</v>
      </c>
      <c r="E97" s="110">
        <v>334</v>
      </c>
      <c r="F97" s="110">
        <v>590</v>
      </c>
      <c r="G97" s="110">
        <f>F97-C97</f>
        <v>-160</v>
      </c>
      <c r="H97" s="110">
        <f>F97-D97</f>
        <v>584</v>
      </c>
      <c r="I97" s="110">
        <f>F97-E97</f>
        <v>256</v>
      </c>
      <c r="J97" s="126">
        <f>F97/C97-1</f>
        <v>-0.21333333333333337</v>
      </c>
      <c r="K97" s="126">
        <f>F97/D97-1</f>
        <v>97.333333333333329</v>
      </c>
      <c r="L97" s="126">
        <f>F97/E97-1</f>
        <v>0.76646706586826352</v>
      </c>
    </row>
    <row r="98" spans="2:12" ht="12" x14ac:dyDescent="0.2">
      <c r="B98" s="106" t="s">
        <v>59</v>
      </c>
      <c r="C98" s="110">
        <v>122</v>
      </c>
      <c r="D98" s="110">
        <v>2</v>
      </c>
      <c r="E98" s="110">
        <v>49</v>
      </c>
      <c r="F98" s="110">
        <v>64</v>
      </c>
      <c r="G98" s="110">
        <f>F98-C98</f>
        <v>-58</v>
      </c>
      <c r="H98" s="110">
        <f>F98-D98</f>
        <v>62</v>
      </c>
      <c r="I98" s="110">
        <f>F98-E98</f>
        <v>15</v>
      </c>
      <c r="J98" s="126">
        <f>F98/C98-1</f>
        <v>-0.47540983606557374</v>
      </c>
      <c r="K98" s="126">
        <f>F98/D98-1</f>
        <v>31</v>
      </c>
      <c r="L98" s="126">
        <f>F98/E98-1</f>
        <v>0.30612244897959173</v>
      </c>
    </row>
    <row r="99" spans="2:12" ht="12" x14ac:dyDescent="0.2">
      <c r="B99" s="106" t="s">
        <v>150</v>
      </c>
      <c r="C99" s="110">
        <v>5446</v>
      </c>
      <c r="D99" s="110">
        <v>129</v>
      </c>
      <c r="E99" s="110">
        <v>2754</v>
      </c>
      <c r="F99" s="110">
        <v>4191</v>
      </c>
      <c r="G99" s="110">
        <f>F99-C99</f>
        <v>-1255</v>
      </c>
      <c r="H99" s="110">
        <f>F99-D99</f>
        <v>4062</v>
      </c>
      <c r="I99" s="110">
        <f>F99-E99</f>
        <v>1437</v>
      </c>
      <c r="J99" s="126">
        <f>F99/C99-1</f>
        <v>-0.23044436283510839</v>
      </c>
      <c r="K99" s="126">
        <f>F99/D99-1</f>
        <v>31.488372093023258</v>
      </c>
      <c r="L99" s="126">
        <f>F99/E99-1</f>
        <v>0.52178649237472774</v>
      </c>
    </row>
    <row r="100" spans="2:12" x14ac:dyDescent="0.2">
      <c r="B100" s="163" t="s">
        <v>60</v>
      </c>
      <c r="C100" s="149">
        <v>568</v>
      </c>
      <c r="D100" s="149">
        <v>12</v>
      </c>
      <c r="E100" s="149">
        <v>224</v>
      </c>
      <c r="F100" s="149">
        <v>404</v>
      </c>
      <c r="G100" s="149">
        <f t="shared" si="8"/>
        <v>-164</v>
      </c>
      <c r="H100" s="149">
        <f t="shared" si="9"/>
        <v>392</v>
      </c>
      <c r="I100" s="149">
        <f t="shared" si="10"/>
        <v>180</v>
      </c>
      <c r="J100" s="150">
        <f t="shared" si="11"/>
        <v>-0.28873239436619713</v>
      </c>
      <c r="K100" s="150">
        <f t="shared" si="6"/>
        <v>32.666666666666664</v>
      </c>
      <c r="L100" s="150">
        <f t="shared" si="7"/>
        <v>0.8035714285714286</v>
      </c>
    </row>
    <row r="101" spans="2:12" ht="12" x14ac:dyDescent="0.2">
      <c r="B101" s="162" t="s">
        <v>61</v>
      </c>
      <c r="C101" s="110">
        <v>69</v>
      </c>
      <c r="D101" s="110">
        <v>5</v>
      </c>
      <c r="E101" s="110">
        <v>20</v>
      </c>
      <c r="F101" s="110">
        <v>88</v>
      </c>
      <c r="G101" s="110">
        <f>F101-C101</f>
        <v>19</v>
      </c>
      <c r="H101" s="110">
        <f>F101-D101</f>
        <v>83</v>
      </c>
      <c r="I101" s="110">
        <f>F101-E101</f>
        <v>68</v>
      </c>
      <c r="J101" s="126">
        <f>F101/C101-1</f>
        <v>0.2753623188405796</v>
      </c>
      <c r="K101" s="126">
        <f>F101/D101-1</f>
        <v>16.600000000000001</v>
      </c>
      <c r="L101" s="126">
        <f>F101/E101-1</f>
        <v>3.4000000000000004</v>
      </c>
    </row>
    <row r="102" spans="2:12" ht="12" x14ac:dyDescent="0.2">
      <c r="B102" s="162" t="s">
        <v>62</v>
      </c>
      <c r="C102" s="110">
        <v>0</v>
      </c>
      <c r="D102" s="110">
        <v>0</v>
      </c>
      <c r="E102" s="110">
        <v>4</v>
      </c>
      <c r="F102" s="110">
        <v>4</v>
      </c>
      <c r="G102" s="110">
        <f>F102-C102</f>
        <v>4</v>
      </c>
      <c r="H102" s="110">
        <f>F102-D102</f>
        <v>4</v>
      </c>
      <c r="I102" s="110">
        <f>F102-E102</f>
        <v>0</v>
      </c>
      <c r="J102" s="126"/>
      <c r="K102" s="126"/>
      <c r="L102" s="126">
        <f>F102/E102-1</f>
        <v>0</v>
      </c>
    </row>
    <row r="103" spans="2:12" ht="12" x14ac:dyDescent="0.2">
      <c r="B103" s="162" t="s">
        <v>63</v>
      </c>
      <c r="C103" s="110">
        <v>316</v>
      </c>
      <c r="D103" s="110">
        <v>4</v>
      </c>
      <c r="E103" s="110">
        <v>102</v>
      </c>
      <c r="F103" s="110">
        <v>145</v>
      </c>
      <c r="G103" s="110">
        <f>F103-C103</f>
        <v>-171</v>
      </c>
      <c r="H103" s="110">
        <f>F103-D103</f>
        <v>141</v>
      </c>
      <c r="I103" s="110">
        <f>F103-E103</f>
        <v>43</v>
      </c>
      <c r="J103" s="126">
        <f>F103/C103-1</f>
        <v>-0.54113924050632911</v>
      </c>
      <c r="K103" s="126">
        <f>F103/D103-1</f>
        <v>35.25</v>
      </c>
      <c r="L103" s="126">
        <f>F103/E103-1</f>
        <v>0.42156862745098045</v>
      </c>
    </row>
    <row r="104" spans="2:12" ht="12" x14ac:dyDescent="0.2">
      <c r="B104" s="162" t="s">
        <v>71</v>
      </c>
      <c r="C104" s="110">
        <v>29</v>
      </c>
      <c r="D104" s="110">
        <v>0</v>
      </c>
      <c r="E104" s="110">
        <v>5</v>
      </c>
      <c r="F104" s="110">
        <v>27</v>
      </c>
      <c r="G104" s="110">
        <f>F104-C104</f>
        <v>-2</v>
      </c>
      <c r="H104" s="110">
        <f>F104-D104</f>
        <v>27</v>
      </c>
      <c r="I104" s="110">
        <f>F104-E104</f>
        <v>22</v>
      </c>
      <c r="J104" s="126">
        <f>F104/C104-1</f>
        <v>-6.8965517241379337E-2</v>
      </c>
      <c r="K104" s="126"/>
      <c r="L104" s="126">
        <f>F104/E104-1</f>
        <v>4.4000000000000004</v>
      </c>
    </row>
    <row r="105" spans="2:12" ht="12" x14ac:dyDescent="0.2">
      <c r="B105" s="162" t="s">
        <v>66</v>
      </c>
      <c r="C105" s="110">
        <v>82</v>
      </c>
      <c r="D105" s="110">
        <v>1</v>
      </c>
      <c r="E105" s="110">
        <v>45</v>
      </c>
      <c r="F105" s="110">
        <v>86</v>
      </c>
      <c r="G105" s="110">
        <f>F105-C105</f>
        <v>4</v>
      </c>
      <c r="H105" s="110">
        <f>F105-D105</f>
        <v>85</v>
      </c>
      <c r="I105" s="110">
        <f>F105-E105</f>
        <v>41</v>
      </c>
      <c r="J105" s="126">
        <f>F105/C105-1</f>
        <v>4.8780487804878092E-2</v>
      </c>
      <c r="K105" s="126">
        <f>F105/D105-1</f>
        <v>85</v>
      </c>
      <c r="L105" s="126">
        <f>F105/E105-1</f>
        <v>0.9111111111111112</v>
      </c>
    </row>
    <row r="106" spans="2:12" ht="12" x14ac:dyDescent="0.2">
      <c r="B106" s="162" t="s">
        <v>64</v>
      </c>
      <c r="C106" s="110">
        <v>30</v>
      </c>
      <c r="D106" s="110">
        <v>0</v>
      </c>
      <c r="E106" s="110">
        <v>11</v>
      </c>
      <c r="F106" s="110">
        <v>13</v>
      </c>
      <c r="G106" s="110">
        <f>F106-C106</f>
        <v>-17</v>
      </c>
      <c r="H106" s="110">
        <f>F106-D106</f>
        <v>13</v>
      </c>
      <c r="I106" s="110">
        <f>F106-E106</f>
        <v>2</v>
      </c>
      <c r="J106" s="126">
        <f>F106/C106-1</f>
        <v>-0.56666666666666665</v>
      </c>
      <c r="K106" s="126"/>
      <c r="L106" s="126">
        <f>F106/E106-1</f>
        <v>0.18181818181818188</v>
      </c>
    </row>
    <row r="107" spans="2:12" ht="12" x14ac:dyDescent="0.2">
      <c r="B107" s="165" t="s">
        <v>161</v>
      </c>
      <c r="C107" s="110">
        <v>0</v>
      </c>
      <c r="D107" s="110">
        <v>0</v>
      </c>
      <c r="E107" s="110">
        <v>0</v>
      </c>
      <c r="F107" s="110">
        <v>0</v>
      </c>
      <c r="G107" s="110">
        <f>F107-C107</f>
        <v>0</v>
      </c>
      <c r="H107" s="110">
        <f>F107-D107</f>
        <v>0</v>
      </c>
      <c r="I107" s="110">
        <f>F107-E107</f>
        <v>0</v>
      </c>
      <c r="J107" s="126"/>
      <c r="K107" s="126"/>
      <c r="L107" s="126"/>
    </row>
    <row r="108" spans="2:12" ht="12" x14ac:dyDescent="0.2">
      <c r="B108" s="162" t="s">
        <v>69</v>
      </c>
      <c r="C108" s="110">
        <v>0</v>
      </c>
      <c r="D108" s="110">
        <v>0</v>
      </c>
      <c r="E108" s="110">
        <v>0</v>
      </c>
      <c r="F108" s="110">
        <v>0</v>
      </c>
      <c r="G108" s="110">
        <f>F108-C108</f>
        <v>0</v>
      </c>
      <c r="H108" s="110">
        <f>F108-D108</f>
        <v>0</v>
      </c>
      <c r="I108" s="110">
        <f>F108-E108</f>
        <v>0</v>
      </c>
      <c r="J108" s="126"/>
      <c r="K108" s="126"/>
      <c r="L108" s="126"/>
    </row>
    <row r="109" spans="2:12" ht="12" x14ac:dyDescent="0.2">
      <c r="B109" s="162" t="s">
        <v>67</v>
      </c>
      <c r="C109" s="110">
        <v>1</v>
      </c>
      <c r="D109" s="110">
        <v>0</v>
      </c>
      <c r="E109" s="110">
        <v>4</v>
      </c>
      <c r="F109" s="110">
        <v>2</v>
      </c>
      <c r="G109" s="110">
        <f>F109-C109</f>
        <v>1</v>
      </c>
      <c r="H109" s="110">
        <f>F109-D109</f>
        <v>2</v>
      </c>
      <c r="I109" s="110">
        <f>F109-E109</f>
        <v>-2</v>
      </c>
      <c r="J109" s="126">
        <f>F109/C109-1</f>
        <v>1</v>
      </c>
      <c r="K109" s="126"/>
      <c r="L109" s="126">
        <f>F109/E109-1</f>
        <v>-0.5</v>
      </c>
    </row>
    <row r="110" spans="2:12" ht="12" x14ac:dyDescent="0.2">
      <c r="B110" s="162" t="s">
        <v>68</v>
      </c>
      <c r="C110" s="110">
        <v>20</v>
      </c>
      <c r="D110" s="110">
        <v>2</v>
      </c>
      <c r="E110" s="110">
        <v>14</v>
      </c>
      <c r="F110" s="110">
        <v>22</v>
      </c>
      <c r="G110" s="110">
        <f>F110-C110</f>
        <v>2</v>
      </c>
      <c r="H110" s="110">
        <f>F110-D110</f>
        <v>20</v>
      </c>
      <c r="I110" s="110">
        <f>F110-E110</f>
        <v>8</v>
      </c>
      <c r="J110" s="126">
        <f>F110/C110-1</f>
        <v>0.10000000000000009</v>
      </c>
      <c r="K110" s="126">
        <f>F110/D110-1</f>
        <v>10</v>
      </c>
      <c r="L110" s="126">
        <f>F110/E110-1</f>
        <v>0.5714285714285714</v>
      </c>
    </row>
    <row r="111" spans="2:12" ht="12" x14ac:dyDescent="0.2">
      <c r="B111" s="164" t="s">
        <v>199</v>
      </c>
      <c r="C111" s="110">
        <v>0</v>
      </c>
      <c r="D111" s="110">
        <v>0</v>
      </c>
      <c r="E111" s="110">
        <v>0</v>
      </c>
      <c r="F111" s="110">
        <v>0</v>
      </c>
      <c r="G111" s="110">
        <f>F111-C111</f>
        <v>0</v>
      </c>
      <c r="H111" s="110">
        <f>F111-D111</f>
        <v>0</v>
      </c>
      <c r="I111" s="110">
        <f>F111-E111</f>
        <v>0</v>
      </c>
      <c r="J111" s="126"/>
      <c r="K111" s="126"/>
      <c r="L111" s="126"/>
    </row>
    <row r="112" spans="2:12" ht="12" x14ac:dyDescent="0.2">
      <c r="B112" s="162" t="s">
        <v>70</v>
      </c>
      <c r="C112" s="110">
        <v>14</v>
      </c>
      <c r="D112" s="110">
        <v>0</v>
      </c>
      <c r="E112" s="110">
        <v>2</v>
      </c>
      <c r="F112" s="110">
        <v>7</v>
      </c>
      <c r="G112" s="110">
        <f>F112-C112</f>
        <v>-7</v>
      </c>
      <c r="H112" s="110">
        <f>F112-D112</f>
        <v>7</v>
      </c>
      <c r="I112" s="110">
        <f>F112-E112</f>
        <v>5</v>
      </c>
      <c r="J112" s="126">
        <f>F112/C112-1</f>
        <v>-0.5</v>
      </c>
      <c r="K112" s="126"/>
      <c r="L112" s="126">
        <f>F112/E112-1</f>
        <v>2.5</v>
      </c>
    </row>
    <row r="113" spans="2:12" ht="12" x14ac:dyDescent="0.2">
      <c r="B113" s="162" t="s">
        <v>65</v>
      </c>
      <c r="C113" s="110">
        <v>7</v>
      </c>
      <c r="D113" s="110">
        <v>0</v>
      </c>
      <c r="E113" s="110">
        <v>17</v>
      </c>
      <c r="F113" s="110">
        <v>10</v>
      </c>
      <c r="G113" s="110">
        <f>F113-C113</f>
        <v>3</v>
      </c>
      <c r="H113" s="110">
        <f>F113-D113</f>
        <v>10</v>
      </c>
      <c r="I113" s="110">
        <f>F113-E113</f>
        <v>-7</v>
      </c>
      <c r="J113" s="126">
        <f>F113/C113-1</f>
        <v>0.4285714285714286</v>
      </c>
      <c r="K113" s="126"/>
      <c r="L113" s="126">
        <f>F113/E113-1</f>
        <v>-0.41176470588235292</v>
      </c>
    </row>
    <row r="114" spans="2:12" x14ac:dyDescent="0.2">
      <c r="B114" s="160" t="s">
        <v>72</v>
      </c>
      <c r="C114" s="111">
        <v>29817</v>
      </c>
      <c r="D114" s="111">
        <v>76</v>
      </c>
      <c r="E114" s="111">
        <v>13200</v>
      </c>
      <c r="F114" s="111">
        <v>26456</v>
      </c>
      <c r="G114" s="111">
        <f t="shared" si="8"/>
        <v>-3361</v>
      </c>
      <c r="H114" s="111">
        <f t="shared" si="9"/>
        <v>26380</v>
      </c>
      <c r="I114" s="111">
        <f t="shared" si="10"/>
        <v>13256</v>
      </c>
      <c r="J114" s="127">
        <f t="shared" si="11"/>
        <v>-0.11272093101250968</v>
      </c>
      <c r="K114" s="127">
        <f t="shared" si="6"/>
        <v>347.10526315789474</v>
      </c>
      <c r="L114" s="127">
        <f t="shared" si="7"/>
        <v>1.0042424242424244</v>
      </c>
    </row>
    <row r="115" spans="2:12" x14ac:dyDescent="0.2">
      <c r="B115" s="163" t="s">
        <v>192</v>
      </c>
      <c r="C115" s="149">
        <v>8880</v>
      </c>
      <c r="D115" s="149">
        <v>23</v>
      </c>
      <c r="E115" s="149">
        <v>596</v>
      </c>
      <c r="F115" s="149">
        <v>1802</v>
      </c>
      <c r="G115" s="149">
        <f t="shared" si="8"/>
        <v>-7078</v>
      </c>
      <c r="H115" s="149">
        <f t="shared" si="9"/>
        <v>1779</v>
      </c>
      <c r="I115" s="149">
        <f t="shared" si="10"/>
        <v>1206</v>
      </c>
      <c r="J115" s="150">
        <f t="shared" si="11"/>
        <v>-0.79707207207207209</v>
      </c>
      <c r="K115" s="150">
        <f t="shared" si="6"/>
        <v>77.347826086956516</v>
      </c>
      <c r="L115" s="150">
        <f t="shared" si="7"/>
        <v>2.023489932885906</v>
      </c>
    </row>
    <row r="116" spans="2:12" ht="12" x14ac:dyDescent="0.2">
      <c r="B116" s="166" t="s">
        <v>77</v>
      </c>
      <c r="C116" s="110">
        <v>1192</v>
      </c>
      <c r="D116" s="110">
        <v>4</v>
      </c>
      <c r="E116" s="110">
        <v>94</v>
      </c>
      <c r="F116" s="110">
        <v>206</v>
      </c>
      <c r="G116" s="110">
        <f t="shared" si="8"/>
        <v>-986</v>
      </c>
      <c r="H116" s="110">
        <f t="shared" si="9"/>
        <v>202</v>
      </c>
      <c r="I116" s="110">
        <f t="shared" si="10"/>
        <v>112</v>
      </c>
      <c r="J116" s="126">
        <f t="shared" si="11"/>
        <v>-0.82718120805369133</v>
      </c>
      <c r="K116" s="126">
        <f t="shared" si="6"/>
        <v>50.5</v>
      </c>
      <c r="L116" s="126">
        <f t="shared" si="7"/>
        <v>1.1914893617021276</v>
      </c>
    </row>
    <row r="117" spans="2:12" ht="12" x14ac:dyDescent="0.2">
      <c r="B117" s="162" t="s">
        <v>86</v>
      </c>
      <c r="C117" s="110">
        <v>5361</v>
      </c>
      <c r="D117" s="110">
        <v>4</v>
      </c>
      <c r="E117" s="110">
        <v>389</v>
      </c>
      <c r="F117" s="110">
        <v>865</v>
      </c>
      <c r="G117" s="110">
        <f>F117-C117</f>
        <v>-4496</v>
      </c>
      <c r="H117" s="110">
        <f>F117-D117</f>
        <v>861</v>
      </c>
      <c r="I117" s="110">
        <f>F117-E117</f>
        <v>476</v>
      </c>
      <c r="J117" s="126">
        <f>F117/C117-1</f>
        <v>-0.83864950568923713</v>
      </c>
      <c r="K117" s="126">
        <f>F117/D117-1</f>
        <v>215.25</v>
      </c>
      <c r="L117" s="126">
        <f>F117/E117-1</f>
        <v>1.2236503856041132</v>
      </c>
    </row>
    <row r="118" spans="2:12" ht="12" x14ac:dyDescent="0.2">
      <c r="B118" s="166" t="s">
        <v>248</v>
      </c>
      <c r="C118" s="110">
        <v>5</v>
      </c>
      <c r="D118" s="110">
        <v>0</v>
      </c>
      <c r="E118" s="110">
        <v>0</v>
      </c>
      <c r="F118" s="110">
        <v>0</v>
      </c>
      <c r="G118" s="110">
        <f>F118-C118</f>
        <v>-5</v>
      </c>
      <c r="H118" s="110">
        <f>F118-D118</f>
        <v>0</v>
      </c>
      <c r="I118" s="110">
        <f>F118-E118</f>
        <v>0</v>
      </c>
      <c r="J118" s="126">
        <f>F118/C118-1</f>
        <v>-1</v>
      </c>
      <c r="K118" s="126"/>
      <c r="L118" s="126"/>
    </row>
    <row r="119" spans="2:12" ht="12" x14ac:dyDescent="0.2">
      <c r="B119" s="166" t="s">
        <v>81</v>
      </c>
      <c r="C119" s="110">
        <v>26</v>
      </c>
      <c r="D119" s="110">
        <v>1</v>
      </c>
      <c r="E119" s="110">
        <v>4</v>
      </c>
      <c r="F119" s="110">
        <v>74</v>
      </c>
      <c r="G119" s="110">
        <f>F119-C119</f>
        <v>48</v>
      </c>
      <c r="H119" s="110">
        <f>F119-D119</f>
        <v>73</v>
      </c>
      <c r="I119" s="110">
        <f>F119-E119</f>
        <v>70</v>
      </c>
      <c r="J119" s="126">
        <f>F119/C119-1</f>
        <v>1.8461538461538463</v>
      </c>
      <c r="K119" s="126">
        <f>F119/D119-1</f>
        <v>73</v>
      </c>
      <c r="L119" s="126">
        <f>F119/E119-1</f>
        <v>17.5</v>
      </c>
    </row>
    <row r="120" spans="2:12" ht="12" x14ac:dyDescent="0.2">
      <c r="B120" s="167" t="s">
        <v>244</v>
      </c>
      <c r="C120" s="110">
        <v>2</v>
      </c>
      <c r="D120" s="110">
        <v>0</v>
      </c>
      <c r="E120" s="110">
        <v>0</v>
      </c>
      <c r="F120" s="110">
        <v>0</v>
      </c>
      <c r="G120" s="110">
        <f>F120-C120</f>
        <v>-2</v>
      </c>
      <c r="H120" s="110">
        <f>F120-D120</f>
        <v>0</v>
      </c>
      <c r="I120" s="110">
        <f>F120-E120</f>
        <v>0</v>
      </c>
      <c r="J120" s="126">
        <f>F120/C120-1</f>
        <v>-1</v>
      </c>
      <c r="K120" s="126"/>
      <c r="L120" s="126"/>
    </row>
    <row r="121" spans="2:12" ht="12" x14ac:dyDescent="0.2">
      <c r="B121" s="167" t="s">
        <v>162</v>
      </c>
      <c r="C121" s="110">
        <v>2285</v>
      </c>
      <c r="D121" s="110">
        <v>12</v>
      </c>
      <c r="E121" s="110">
        <v>105</v>
      </c>
      <c r="F121" s="110">
        <v>638</v>
      </c>
      <c r="G121" s="110">
        <f>F121-C121</f>
        <v>-1647</v>
      </c>
      <c r="H121" s="110">
        <f>F121-D121</f>
        <v>626</v>
      </c>
      <c r="I121" s="110">
        <f>F121-E121</f>
        <v>533</v>
      </c>
      <c r="J121" s="126">
        <f>F121/C121-1</f>
        <v>-0.72078774617067831</v>
      </c>
      <c r="K121" s="126">
        <f>F121/D121-1</f>
        <v>52.166666666666664</v>
      </c>
      <c r="L121" s="126">
        <f>F121/E121-1</f>
        <v>5.0761904761904759</v>
      </c>
    </row>
    <row r="122" spans="2:12" ht="12" x14ac:dyDescent="0.2">
      <c r="B122" s="167" t="s">
        <v>163</v>
      </c>
      <c r="C122" s="110">
        <v>9</v>
      </c>
      <c r="D122" s="110">
        <v>2</v>
      </c>
      <c r="E122" s="110">
        <v>4</v>
      </c>
      <c r="F122" s="110">
        <v>19</v>
      </c>
      <c r="G122" s="110">
        <f>F122-C122</f>
        <v>10</v>
      </c>
      <c r="H122" s="110">
        <f>F122-D122</f>
        <v>17</v>
      </c>
      <c r="I122" s="110">
        <f>F122-E122</f>
        <v>15</v>
      </c>
      <c r="J122" s="126">
        <f>F122/C122-1</f>
        <v>1.1111111111111112</v>
      </c>
      <c r="K122" s="126">
        <f>F122/D122-1</f>
        <v>8.5</v>
      </c>
      <c r="L122" s="126">
        <f>F122/E122-1</f>
        <v>3.75</v>
      </c>
    </row>
    <row r="123" spans="2:12" x14ac:dyDescent="0.2">
      <c r="B123" s="163" t="s">
        <v>193</v>
      </c>
      <c r="C123" s="149">
        <v>1087</v>
      </c>
      <c r="D123" s="149">
        <v>9</v>
      </c>
      <c r="E123" s="149">
        <v>237</v>
      </c>
      <c r="F123" s="149">
        <v>545</v>
      </c>
      <c r="G123" s="149">
        <f t="shared" si="8"/>
        <v>-542</v>
      </c>
      <c r="H123" s="149">
        <f t="shared" si="9"/>
        <v>536</v>
      </c>
      <c r="I123" s="149">
        <f t="shared" si="10"/>
        <v>308</v>
      </c>
      <c r="J123" s="150">
        <f t="shared" si="11"/>
        <v>-0.49862005519779207</v>
      </c>
      <c r="K123" s="150">
        <f t="shared" ref="K123:K175" si="13">F123/D123-1</f>
        <v>59.555555555555557</v>
      </c>
      <c r="L123" s="150">
        <f t="shared" ref="L123:L185" si="14">F123/E123-1</f>
        <v>1.2995780590717301</v>
      </c>
    </row>
    <row r="124" spans="2:12" ht="12" x14ac:dyDescent="0.2">
      <c r="B124" s="167" t="s">
        <v>153</v>
      </c>
      <c r="C124" s="110">
        <v>0</v>
      </c>
      <c r="D124" s="110">
        <v>0</v>
      </c>
      <c r="E124" s="110">
        <v>0</v>
      </c>
      <c r="F124" s="110">
        <v>0</v>
      </c>
      <c r="G124" s="110">
        <f>F124-C124</f>
        <v>0</v>
      </c>
      <c r="H124" s="110">
        <f>F124-D124</f>
        <v>0</v>
      </c>
      <c r="I124" s="110">
        <f>F124-E124</f>
        <v>0</v>
      </c>
      <c r="J124" s="126"/>
      <c r="K124" s="126"/>
      <c r="L124" s="126"/>
    </row>
    <row r="125" spans="2:12" ht="12" x14ac:dyDescent="0.2">
      <c r="B125" s="167" t="s">
        <v>73</v>
      </c>
      <c r="C125" s="110">
        <v>927</v>
      </c>
      <c r="D125" s="110">
        <v>6</v>
      </c>
      <c r="E125" s="110">
        <v>156</v>
      </c>
      <c r="F125" s="110">
        <v>462</v>
      </c>
      <c r="G125" s="110">
        <f>F125-C125</f>
        <v>-465</v>
      </c>
      <c r="H125" s="110">
        <f>F125-D125</f>
        <v>456</v>
      </c>
      <c r="I125" s="110">
        <f>F125-E125</f>
        <v>306</v>
      </c>
      <c r="J125" s="126">
        <f>F125/C125-1</f>
        <v>-0.5016181229773462</v>
      </c>
      <c r="K125" s="126">
        <f>F125/D125-1</f>
        <v>76</v>
      </c>
      <c r="L125" s="126">
        <f>F125/E125-1</f>
        <v>1.9615384615384617</v>
      </c>
    </row>
    <row r="126" spans="2:12" ht="12" x14ac:dyDescent="0.2">
      <c r="B126" s="167" t="s">
        <v>85</v>
      </c>
      <c r="C126" s="110">
        <v>1</v>
      </c>
      <c r="D126" s="110">
        <v>0</v>
      </c>
      <c r="E126" s="110">
        <v>1</v>
      </c>
      <c r="F126" s="110">
        <v>2</v>
      </c>
      <c r="G126" s="110">
        <f>F126-C126</f>
        <v>1</v>
      </c>
      <c r="H126" s="110">
        <f>F126-D126</f>
        <v>2</v>
      </c>
      <c r="I126" s="110">
        <f>F126-E126</f>
        <v>1</v>
      </c>
      <c r="J126" s="126">
        <f>F126/C126-1</f>
        <v>1</v>
      </c>
      <c r="K126" s="126"/>
      <c r="L126" s="126">
        <f>F126/E126-1</f>
        <v>1</v>
      </c>
    </row>
    <row r="127" spans="2:12" ht="12" x14ac:dyDescent="0.2">
      <c r="B127" s="167" t="s">
        <v>164</v>
      </c>
      <c r="C127" s="110">
        <v>0</v>
      </c>
      <c r="D127" s="110">
        <v>0</v>
      </c>
      <c r="E127" s="110">
        <v>0</v>
      </c>
      <c r="F127" s="110">
        <v>0</v>
      </c>
      <c r="G127" s="110">
        <f>F127-C127</f>
        <v>0</v>
      </c>
      <c r="H127" s="110">
        <f>F127-D127</f>
        <v>0</v>
      </c>
      <c r="I127" s="110">
        <f>F127-E127</f>
        <v>0</v>
      </c>
      <c r="J127" s="126"/>
      <c r="K127" s="126"/>
      <c r="L127" s="126"/>
    </row>
    <row r="128" spans="2:12" ht="12" x14ac:dyDescent="0.2">
      <c r="B128" s="167" t="s">
        <v>165</v>
      </c>
      <c r="C128" s="110">
        <v>0</v>
      </c>
      <c r="D128" s="110">
        <v>0</v>
      </c>
      <c r="E128" s="110">
        <v>0</v>
      </c>
      <c r="F128" s="110">
        <v>0</v>
      </c>
      <c r="G128" s="110">
        <f>F128-C128</f>
        <v>0</v>
      </c>
      <c r="H128" s="110">
        <f>F128-D128</f>
        <v>0</v>
      </c>
      <c r="I128" s="110">
        <f>F128-E128</f>
        <v>0</v>
      </c>
      <c r="J128" s="126"/>
      <c r="K128" s="126"/>
      <c r="L128" s="126"/>
    </row>
    <row r="129" spans="1:12" ht="12" x14ac:dyDescent="0.2">
      <c r="B129" s="167" t="s">
        <v>210</v>
      </c>
      <c r="C129" s="110">
        <v>0</v>
      </c>
      <c r="D129" s="110">
        <v>0</v>
      </c>
      <c r="E129" s="110">
        <v>0</v>
      </c>
      <c r="F129" s="110">
        <v>0</v>
      </c>
      <c r="G129" s="110">
        <f>F129-C129</f>
        <v>0</v>
      </c>
      <c r="H129" s="110">
        <f>F129-D129</f>
        <v>0</v>
      </c>
      <c r="I129" s="110">
        <f>F129-E129</f>
        <v>0</v>
      </c>
      <c r="J129" s="126"/>
      <c r="K129" s="126"/>
      <c r="L129" s="126"/>
    </row>
    <row r="130" spans="1:12" ht="12" x14ac:dyDescent="0.2">
      <c r="B130" s="167" t="s">
        <v>75</v>
      </c>
      <c r="C130" s="110">
        <v>158</v>
      </c>
      <c r="D130" s="110">
        <v>3</v>
      </c>
      <c r="E130" s="110">
        <v>70</v>
      </c>
      <c r="F130" s="110">
        <v>74</v>
      </c>
      <c r="G130" s="110">
        <f>F130-C130</f>
        <v>-84</v>
      </c>
      <c r="H130" s="110">
        <f>F130-D130</f>
        <v>71</v>
      </c>
      <c r="I130" s="110">
        <f>F130-E130</f>
        <v>4</v>
      </c>
      <c r="J130" s="126">
        <f>F130/C130-1</f>
        <v>-0.53164556962025311</v>
      </c>
      <c r="K130" s="126">
        <f>F130/D130-1</f>
        <v>23.666666666666668</v>
      </c>
      <c r="L130" s="126">
        <f>F130/E130-1</f>
        <v>5.7142857142857162E-2</v>
      </c>
    </row>
    <row r="131" spans="1:12" ht="12" x14ac:dyDescent="0.2">
      <c r="B131" s="167" t="s">
        <v>211</v>
      </c>
      <c r="C131" s="110">
        <v>0</v>
      </c>
      <c r="D131" s="110">
        <v>0</v>
      </c>
      <c r="E131" s="110">
        <v>0</v>
      </c>
      <c r="F131" s="110">
        <v>0</v>
      </c>
      <c r="G131" s="110">
        <f>F131-C131</f>
        <v>0</v>
      </c>
      <c r="H131" s="110">
        <f>F131-D131</f>
        <v>0</v>
      </c>
      <c r="I131" s="110">
        <f>F131-E131</f>
        <v>0</v>
      </c>
      <c r="J131" s="126"/>
      <c r="K131" s="126"/>
      <c r="L131" s="126"/>
    </row>
    <row r="132" spans="1:12" ht="12" x14ac:dyDescent="0.2">
      <c r="B132" s="167" t="s">
        <v>166</v>
      </c>
      <c r="C132" s="110">
        <v>1</v>
      </c>
      <c r="D132" s="110">
        <v>0</v>
      </c>
      <c r="E132" s="110">
        <v>0</v>
      </c>
      <c r="F132" s="110">
        <v>0</v>
      </c>
      <c r="G132" s="110">
        <f>F132-C132</f>
        <v>-1</v>
      </c>
      <c r="H132" s="110">
        <f>F132-D132</f>
        <v>0</v>
      </c>
      <c r="I132" s="110">
        <f>F132-E132</f>
        <v>0</v>
      </c>
      <c r="J132" s="126">
        <f>F132/C132-1</f>
        <v>-1</v>
      </c>
      <c r="K132" s="126"/>
      <c r="L132" s="126"/>
    </row>
    <row r="133" spans="1:12" ht="12" x14ac:dyDescent="0.2">
      <c r="B133" s="167" t="s">
        <v>74</v>
      </c>
      <c r="C133" s="110">
        <v>0</v>
      </c>
      <c r="D133" s="110">
        <v>0</v>
      </c>
      <c r="E133" s="110">
        <v>0</v>
      </c>
      <c r="F133" s="110">
        <v>0</v>
      </c>
      <c r="G133" s="110">
        <f>F133-C133</f>
        <v>0</v>
      </c>
      <c r="H133" s="110">
        <f>F133-D133</f>
        <v>0</v>
      </c>
      <c r="I133" s="110">
        <f>F133-E133</f>
        <v>0</v>
      </c>
      <c r="J133" s="126"/>
      <c r="K133" s="126"/>
      <c r="L133" s="126"/>
    </row>
    <row r="134" spans="1:12" ht="12" x14ac:dyDescent="0.2">
      <c r="B134" s="167" t="s">
        <v>167</v>
      </c>
      <c r="C134" s="110">
        <v>0</v>
      </c>
      <c r="D134" s="110">
        <v>0</v>
      </c>
      <c r="E134" s="110">
        <v>0</v>
      </c>
      <c r="F134" s="110">
        <v>0</v>
      </c>
      <c r="G134" s="110">
        <f>F134-C134</f>
        <v>0</v>
      </c>
      <c r="H134" s="110">
        <f>F134-D134</f>
        <v>0</v>
      </c>
      <c r="I134" s="110">
        <f>F134-E134</f>
        <v>0</v>
      </c>
      <c r="J134" s="126"/>
      <c r="K134" s="126"/>
      <c r="L134" s="126"/>
    </row>
    <row r="135" spans="1:12" ht="12" x14ac:dyDescent="0.2">
      <c r="B135" s="167" t="s">
        <v>84</v>
      </c>
      <c r="C135" s="110">
        <v>0</v>
      </c>
      <c r="D135" s="110">
        <v>0</v>
      </c>
      <c r="E135" s="110">
        <v>0</v>
      </c>
      <c r="F135" s="110">
        <v>1</v>
      </c>
      <c r="G135" s="110">
        <f>F135-C135</f>
        <v>1</v>
      </c>
      <c r="H135" s="110">
        <f>F135-D135</f>
        <v>1</v>
      </c>
      <c r="I135" s="110">
        <f>F135-E135</f>
        <v>1</v>
      </c>
      <c r="J135" s="126"/>
      <c r="K135" s="126"/>
      <c r="L135" s="126"/>
    </row>
    <row r="136" spans="1:12" ht="12" x14ac:dyDescent="0.2">
      <c r="B136" s="167" t="s">
        <v>168</v>
      </c>
      <c r="C136" s="110">
        <v>0</v>
      </c>
      <c r="D136" s="110">
        <v>0</v>
      </c>
      <c r="E136" s="110">
        <v>0</v>
      </c>
      <c r="F136" s="110">
        <v>0</v>
      </c>
      <c r="G136" s="110">
        <f>F136-C136</f>
        <v>0</v>
      </c>
      <c r="H136" s="110">
        <f>F136-D136</f>
        <v>0</v>
      </c>
      <c r="I136" s="110">
        <f>F136-E136</f>
        <v>0</v>
      </c>
      <c r="J136" s="126"/>
      <c r="K136" s="126"/>
      <c r="L136" s="126"/>
    </row>
    <row r="137" spans="1:12" ht="12" x14ac:dyDescent="0.2">
      <c r="B137" s="167" t="s">
        <v>169</v>
      </c>
      <c r="C137" s="110">
        <v>0</v>
      </c>
      <c r="D137" s="110">
        <v>0</v>
      </c>
      <c r="E137" s="110">
        <v>10</v>
      </c>
      <c r="F137" s="110">
        <v>6</v>
      </c>
      <c r="G137" s="110">
        <f>F137-C137</f>
        <v>6</v>
      </c>
      <c r="H137" s="110">
        <f>F137-D137</f>
        <v>6</v>
      </c>
      <c r="I137" s="110">
        <f>F137-E137</f>
        <v>-4</v>
      </c>
      <c r="J137" s="126"/>
      <c r="K137" s="126"/>
      <c r="L137" s="126">
        <f>F137/E137-1</f>
        <v>-0.4</v>
      </c>
    </row>
    <row r="138" spans="1:12" ht="12" x14ac:dyDescent="0.2">
      <c r="B138" s="167" t="s">
        <v>170</v>
      </c>
      <c r="C138" s="110">
        <v>0</v>
      </c>
      <c r="D138" s="110">
        <v>0</v>
      </c>
      <c r="E138" s="110">
        <v>0</v>
      </c>
      <c r="F138" s="110">
        <v>0</v>
      </c>
      <c r="G138" s="110">
        <f>F138-C138</f>
        <v>0</v>
      </c>
      <c r="H138" s="110">
        <f>F138-D138</f>
        <v>0</v>
      </c>
      <c r="I138" s="110">
        <f>F138-E138</f>
        <v>0</v>
      </c>
      <c r="J138" s="126"/>
      <c r="K138" s="126"/>
      <c r="L138" s="126"/>
    </row>
    <row r="139" spans="1:12" x14ac:dyDescent="0.2">
      <c r="B139" s="163" t="s">
        <v>203</v>
      </c>
      <c r="C139" s="149">
        <v>17896</v>
      </c>
      <c r="D139" s="149">
        <v>29</v>
      </c>
      <c r="E139" s="149">
        <v>10525</v>
      </c>
      <c r="F139" s="149">
        <v>21049</v>
      </c>
      <c r="G139" s="149">
        <f t="shared" ref="G134:G197" si="15">F139-C139</f>
        <v>3153</v>
      </c>
      <c r="H139" s="149">
        <f t="shared" ref="H134:H197" si="16">F139-D139</f>
        <v>21020</v>
      </c>
      <c r="I139" s="149">
        <f t="shared" ref="I134:I197" si="17">F139-E139</f>
        <v>10524</v>
      </c>
      <c r="J139" s="150">
        <f t="shared" ref="J138:J201" si="18">F139/C139-1</f>
        <v>0.17618462226195808</v>
      </c>
      <c r="K139" s="150">
        <f t="shared" si="13"/>
        <v>724.82758620689651</v>
      </c>
      <c r="L139" s="150">
        <f t="shared" si="14"/>
        <v>0.99990498812351536</v>
      </c>
    </row>
    <row r="140" spans="1:12" ht="12.75" x14ac:dyDescent="0.2">
      <c r="A140" s="8"/>
      <c r="B140" s="162" t="s">
        <v>102</v>
      </c>
      <c r="C140" s="110">
        <v>31</v>
      </c>
      <c r="D140" s="110">
        <v>7</v>
      </c>
      <c r="E140" s="110">
        <v>77</v>
      </c>
      <c r="F140" s="110">
        <v>55</v>
      </c>
      <c r="G140" s="110">
        <f>F140-C140</f>
        <v>24</v>
      </c>
      <c r="H140" s="110">
        <f>F140-D140</f>
        <v>48</v>
      </c>
      <c r="I140" s="110">
        <f>F140-E140</f>
        <v>-22</v>
      </c>
      <c r="J140" s="126">
        <f>F140/C140-1</f>
        <v>0.77419354838709675</v>
      </c>
      <c r="K140" s="126">
        <f>F140/D140-1</f>
        <v>6.8571428571428568</v>
      </c>
      <c r="L140" s="126">
        <f>F140/E140-1</f>
        <v>-0.2857142857142857</v>
      </c>
    </row>
    <row r="141" spans="1:12" ht="12.75" x14ac:dyDescent="0.2">
      <c r="A141" s="8"/>
      <c r="B141" s="162" t="s">
        <v>103</v>
      </c>
      <c r="C141" s="110">
        <v>56</v>
      </c>
      <c r="D141" s="110">
        <v>0</v>
      </c>
      <c r="E141" s="110">
        <v>116</v>
      </c>
      <c r="F141" s="110">
        <v>147</v>
      </c>
      <c r="G141" s="110">
        <f>F141-C141</f>
        <v>91</v>
      </c>
      <c r="H141" s="110">
        <f>F141-D141</f>
        <v>147</v>
      </c>
      <c r="I141" s="110">
        <f>F141-E141</f>
        <v>31</v>
      </c>
      <c r="J141" s="126">
        <f>F141/C141-1</f>
        <v>1.625</v>
      </c>
      <c r="K141" s="126"/>
      <c r="L141" s="126">
        <f>F141/E141-1</f>
        <v>0.26724137931034475</v>
      </c>
    </row>
    <row r="142" spans="1:12" ht="12.75" x14ac:dyDescent="0.2">
      <c r="A142" s="8"/>
      <c r="B142" s="162" t="s">
        <v>250</v>
      </c>
      <c r="C142" s="110">
        <v>0</v>
      </c>
      <c r="D142" s="110">
        <v>0</v>
      </c>
      <c r="E142" s="110">
        <v>3</v>
      </c>
      <c r="F142" s="110">
        <v>0</v>
      </c>
      <c r="G142" s="110">
        <f>F142-C142</f>
        <v>0</v>
      </c>
      <c r="H142" s="110">
        <f>F142-D142</f>
        <v>0</v>
      </c>
      <c r="I142" s="110">
        <f>F142-E142</f>
        <v>-3</v>
      </c>
      <c r="J142" s="126"/>
      <c r="K142" s="126"/>
      <c r="L142" s="126">
        <f>F142/E142-1</f>
        <v>-1</v>
      </c>
    </row>
    <row r="143" spans="1:12" ht="12.75" x14ac:dyDescent="0.2">
      <c r="A143" s="8"/>
      <c r="B143" s="162" t="s">
        <v>104</v>
      </c>
      <c r="C143" s="110">
        <v>3493</v>
      </c>
      <c r="D143" s="110">
        <v>11</v>
      </c>
      <c r="E143" s="110">
        <v>6897</v>
      </c>
      <c r="F143" s="110">
        <v>7215</v>
      </c>
      <c r="G143" s="110">
        <f>F143-C143</f>
        <v>3722</v>
      </c>
      <c r="H143" s="110">
        <f>F143-D143</f>
        <v>7204</v>
      </c>
      <c r="I143" s="110">
        <f>F143-E143</f>
        <v>318</v>
      </c>
      <c r="J143" s="126">
        <f>F143/C143-1</f>
        <v>1.0655596908101916</v>
      </c>
      <c r="K143" s="126">
        <f>F143/D143-1</f>
        <v>654.90909090909088</v>
      </c>
      <c r="L143" s="126">
        <f>F143/E143-1</f>
        <v>4.6107003044802086E-2</v>
      </c>
    </row>
    <row r="144" spans="1:12" ht="12.75" x14ac:dyDescent="0.2">
      <c r="A144" s="8"/>
      <c r="B144" s="162" t="s">
        <v>105</v>
      </c>
      <c r="C144" s="110">
        <v>13437</v>
      </c>
      <c r="D144" s="110">
        <v>8</v>
      </c>
      <c r="E144" s="110">
        <v>1706</v>
      </c>
      <c r="F144" s="110">
        <v>11787</v>
      </c>
      <c r="G144" s="110">
        <f>F144-C144</f>
        <v>-1650</v>
      </c>
      <c r="H144" s="110">
        <f>F144-D144</f>
        <v>11779</v>
      </c>
      <c r="I144" s="110">
        <f>F144-E144</f>
        <v>10081</v>
      </c>
      <c r="J144" s="126">
        <f>F144/C144-1</f>
        <v>-0.12279526680062514</v>
      </c>
      <c r="K144" s="126">
        <f>F144/D144-1</f>
        <v>1472.375</v>
      </c>
      <c r="L144" s="126">
        <f>F144/E144-1</f>
        <v>5.9091441969519343</v>
      </c>
    </row>
    <row r="145" spans="1:12" ht="12.75" x14ac:dyDescent="0.2">
      <c r="A145" s="8"/>
      <c r="B145" s="162" t="s">
        <v>171</v>
      </c>
      <c r="C145" s="110">
        <v>4</v>
      </c>
      <c r="D145" s="110">
        <v>0</v>
      </c>
      <c r="E145" s="110">
        <v>0</v>
      </c>
      <c r="F145" s="110">
        <v>19</v>
      </c>
      <c r="G145" s="110">
        <f>F145-C145</f>
        <v>15</v>
      </c>
      <c r="H145" s="110">
        <f>F145-D145</f>
        <v>19</v>
      </c>
      <c r="I145" s="110">
        <f>F145-E145</f>
        <v>19</v>
      </c>
      <c r="J145" s="126">
        <f>F145/C145-1</f>
        <v>3.75</v>
      </c>
      <c r="K145" s="126"/>
      <c r="L145" s="126"/>
    </row>
    <row r="146" spans="1:12" ht="12.75" x14ac:dyDescent="0.2">
      <c r="A146" s="8"/>
      <c r="B146" s="165" t="s">
        <v>106</v>
      </c>
      <c r="C146" s="110">
        <v>67</v>
      </c>
      <c r="D146" s="110">
        <v>0</v>
      </c>
      <c r="E146" s="110">
        <v>55</v>
      </c>
      <c r="F146" s="110">
        <v>74</v>
      </c>
      <c r="G146" s="110">
        <f>F146-C146</f>
        <v>7</v>
      </c>
      <c r="H146" s="110">
        <f>F146-D146</f>
        <v>74</v>
      </c>
      <c r="I146" s="110">
        <f>F146-E146</f>
        <v>19</v>
      </c>
      <c r="J146" s="126">
        <f>F146/C146-1</f>
        <v>0.10447761194029859</v>
      </c>
      <c r="K146" s="126"/>
      <c r="L146" s="126">
        <f>F146/E146-1</f>
        <v>0.34545454545454546</v>
      </c>
    </row>
    <row r="147" spans="1:12" ht="12.75" x14ac:dyDescent="0.2">
      <c r="A147" s="8"/>
      <c r="B147" s="162" t="s">
        <v>107</v>
      </c>
      <c r="C147" s="110">
        <v>639</v>
      </c>
      <c r="D147" s="110">
        <v>2</v>
      </c>
      <c r="E147" s="110">
        <v>1411</v>
      </c>
      <c r="F147" s="110">
        <v>1361</v>
      </c>
      <c r="G147" s="110">
        <f>F147-C147</f>
        <v>722</v>
      </c>
      <c r="H147" s="110">
        <f>F147-D147</f>
        <v>1359</v>
      </c>
      <c r="I147" s="110">
        <f>F147-E147</f>
        <v>-50</v>
      </c>
      <c r="J147" s="126">
        <f>F147/C147-1</f>
        <v>1.1298904538341157</v>
      </c>
      <c r="K147" s="126">
        <f>F147/D147-1</f>
        <v>679.5</v>
      </c>
      <c r="L147" s="126">
        <f>F147/E147-1</f>
        <v>-3.5435861091424492E-2</v>
      </c>
    </row>
    <row r="148" spans="1:12" ht="12.75" x14ac:dyDescent="0.2">
      <c r="A148" s="8"/>
      <c r="B148" s="162" t="s">
        <v>108</v>
      </c>
      <c r="C148" s="110">
        <v>169</v>
      </c>
      <c r="D148" s="110">
        <v>1</v>
      </c>
      <c r="E148" s="110">
        <v>260</v>
      </c>
      <c r="F148" s="110">
        <v>391</v>
      </c>
      <c r="G148" s="110">
        <f>F148-C148</f>
        <v>222</v>
      </c>
      <c r="H148" s="110">
        <f>F148-D148</f>
        <v>390</v>
      </c>
      <c r="I148" s="110">
        <f>F148-E148</f>
        <v>131</v>
      </c>
      <c r="J148" s="126">
        <f>F148/C148-1</f>
        <v>1.3136094674556213</v>
      </c>
      <c r="K148" s="126">
        <f>F148/D148-1</f>
        <v>390</v>
      </c>
      <c r="L148" s="126">
        <f>F148/E148-1</f>
        <v>0.50384615384615383</v>
      </c>
    </row>
    <row r="149" spans="1:12" x14ac:dyDescent="0.2">
      <c r="A149" s="8"/>
      <c r="B149" s="163" t="s">
        <v>204</v>
      </c>
      <c r="C149" s="149">
        <v>1954</v>
      </c>
      <c r="D149" s="149">
        <v>15</v>
      </c>
      <c r="E149" s="149">
        <v>1842</v>
      </c>
      <c r="F149" s="149">
        <v>3060</v>
      </c>
      <c r="G149" s="149">
        <f t="shared" si="15"/>
        <v>1106</v>
      </c>
      <c r="H149" s="149">
        <f t="shared" si="16"/>
        <v>3045</v>
      </c>
      <c r="I149" s="149">
        <f t="shared" si="17"/>
        <v>1218</v>
      </c>
      <c r="J149" s="150">
        <f t="shared" si="18"/>
        <v>0.56601842374616163</v>
      </c>
      <c r="K149" s="150">
        <f t="shared" si="13"/>
        <v>203</v>
      </c>
      <c r="L149" s="150">
        <f t="shared" si="14"/>
        <v>0.66123778501628672</v>
      </c>
    </row>
    <row r="150" spans="1:12" ht="12" x14ac:dyDescent="0.2">
      <c r="B150" s="165" t="s">
        <v>245</v>
      </c>
      <c r="C150" s="110">
        <v>0</v>
      </c>
      <c r="D150" s="110">
        <v>0</v>
      </c>
      <c r="E150" s="110">
        <v>0</v>
      </c>
      <c r="F150" s="110">
        <v>2</v>
      </c>
      <c r="G150" s="110">
        <f>F150-C150</f>
        <v>2</v>
      </c>
      <c r="H150" s="110">
        <f>F150-D150</f>
        <v>2</v>
      </c>
      <c r="I150" s="110">
        <f>F150-E150</f>
        <v>2</v>
      </c>
      <c r="J150" s="126"/>
      <c r="K150" s="126"/>
      <c r="L150" s="126"/>
    </row>
    <row r="151" spans="1:12" ht="12" x14ac:dyDescent="0.2">
      <c r="B151" s="165" t="s">
        <v>249</v>
      </c>
      <c r="C151" s="110">
        <v>3</v>
      </c>
      <c r="D151" s="110">
        <v>0</v>
      </c>
      <c r="E151" s="110">
        <v>4</v>
      </c>
      <c r="F151" s="110">
        <v>5</v>
      </c>
      <c r="G151" s="110">
        <f>F151-C151</f>
        <v>2</v>
      </c>
      <c r="H151" s="110">
        <f>F151-D151</f>
        <v>5</v>
      </c>
      <c r="I151" s="110">
        <f>F151-E151</f>
        <v>1</v>
      </c>
      <c r="J151" s="126">
        <f>F151/C151-1</f>
        <v>0.66666666666666674</v>
      </c>
      <c r="K151" s="126"/>
      <c r="L151" s="126">
        <f>F151/E151-1</f>
        <v>0.25</v>
      </c>
    </row>
    <row r="152" spans="1:12" ht="12" x14ac:dyDescent="0.2">
      <c r="B152" s="165" t="s">
        <v>78</v>
      </c>
      <c r="C152" s="110">
        <v>133</v>
      </c>
      <c r="D152" s="110">
        <v>0</v>
      </c>
      <c r="E152" s="110">
        <v>36</v>
      </c>
      <c r="F152" s="110">
        <v>100</v>
      </c>
      <c r="G152" s="110">
        <f>F152-C152</f>
        <v>-33</v>
      </c>
      <c r="H152" s="110">
        <f>F152-D152</f>
        <v>100</v>
      </c>
      <c r="I152" s="110">
        <f>F152-E152</f>
        <v>64</v>
      </c>
      <c r="J152" s="126">
        <f>F152/C152-1</f>
        <v>-0.24812030075187974</v>
      </c>
      <c r="K152" s="126"/>
      <c r="L152" s="126">
        <f>F152/E152-1</f>
        <v>1.7777777777777777</v>
      </c>
    </row>
    <row r="153" spans="1:12" ht="12" x14ac:dyDescent="0.2">
      <c r="B153" s="165" t="s">
        <v>252</v>
      </c>
      <c r="C153" s="110">
        <v>1</v>
      </c>
      <c r="D153" s="110">
        <v>0</v>
      </c>
      <c r="E153" s="110">
        <v>0</v>
      </c>
      <c r="F153" s="110">
        <v>3</v>
      </c>
      <c r="G153" s="110">
        <f>F153-C153</f>
        <v>2</v>
      </c>
      <c r="H153" s="110">
        <f>F153-D153</f>
        <v>3</v>
      </c>
      <c r="I153" s="110">
        <f>F153-E153</f>
        <v>3</v>
      </c>
      <c r="J153" s="126">
        <f>F153/C153-1</f>
        <v>2</v>
      </c>
      <c r="K153" s="126"/>
      <c r="L153" s="126"/>
    </row>
    <row r="154" spans="1:12" ht="12" x14ac:dyDescent="0.2">
      <c r="B154" s="165" t="s">
        <v>79</v>
      </c>
      <c r="C154" s="110">
        <v>74</v>
      </c>
      <c r="D154" s="110">
        <v>2</v>
      </c>
      <c r="E154" s="110">
        <v>75</v>
      </c>
      <c r="F154" s="110">
        <v>124</v>
      </c>
      <c r="G154" s="110">
        <f>F154-C154</f>
        <v>50</v>
      </c>
      <c r="H154" s="110">
        <f>F154-D154</f>
        <v>122</v>
      </c>
      <c r="I154" s="110">
        <f>F154-E154</f>
        <v>49</v>
      </c>
      <c r="J154" s="126">
        <f>F154/C154-1</f>
        <v>0.67567567567567566</v>
      </c>
      <c r="K154" s="126">
        <f>F154/D154-1</f>
        <v>61</v>
      </c>
      <c r="L154" s="126">
        <f>F154/E154-1</f>
        <v>0.65333333333333332</v>
      </c>
    </row>
    <row r="155" spans="1:12" ht="12" x14ac:dyDescent="0.2">
      <c r="B155" s="165" t="s">
        <v>80</v>
      </c>
      <c r="C155" s="110">
        <v>19</v>
      </c>
      <c r="D155" s="110">
        <v>0</v>
      </c>
      <c r="E155" s="110">
        <v>14</v>
      </c>
      <c r="F155" s="110">
        <v>29</v>
      </c>
      <c r="G155" s="110">
        <f>F155-C155</f>
        <v>10</v>
      </c>
      <c r="H155" s="110">
        <f>F155-D155</f>
        <v>29</v>
      </c>
      <c r="I155" s="110">
        <f>F155-E155</f>
        <v>15</v>
      </c>
      <c r="J155" s="126">
        <f>F155/C155-1</f>
        <v>0.52631578947368429</v>
      </c>
      <c r="K155" s="126"/>
      <c r="L155" s="126">
        <f>F155/E155-1</f>
        <v>1.0714285714285716</v>
      </c>
    </row>
    <row r="156" spans="1:12" ht="12" x14ac:dyDescent="0.2">
      <c r="B156" s="165" t="s">
        <v>191</v>
      </c>
      <c r="C156" s="110">
        <v>996</v>
      </c>
      <c r="D156" s="110">
        <v>5</v>
      </c>
      <c r="E156" s="110">
        <v>1587</v>
      </c>
      <c r="F156" s="110">
        <v>1722</v>
      </c>
      <c r="G156" s="110">
        <f>F156-C156</f>
        <v>726</v>
      </c>
      <c r="H156" s="110">
        <f>F156-D156</f>
        <v>1717</v>
      </c>
      <c r="I156" s="110">
        <f>F156-E156</f>
        <v>135</v>
      </c>
      <c r="J156" s="126">
        <f>F156/C156-1</f>
        <v>0.72891566265060237</v>
      </c>
      <c r="K156" s="126">
        <f>F156/D156-1</f>
        <v>343.4</v>
      </c>
      <c r="L156" s="126">
        <f>F156/E156-1</f>
        <v>8.5066162570888393E-2</v>
      </c>
    </row>
    <row r="157" spans="1:12" ht="12" x14ac:dyDescent="0.2">
      <c r="B157" s="165" t="s">
        <v>82</v>
      </c>
      <c r="C157" s="110">
        <v>68</v>
      </c>
      <c r="D157" s="110">
        <v>0</v>
      </c>
      <c r="E157" s="110">
        <v>36</v>
      </c>
      <c r="F157" s="110">
        <v>71</v>
      </c>
      <c r="G157" s="110">
        <f>F157-C157</f>
        <v>3</v>
      </c>
      <c r="H157" s="110">
        <f>F157-D157</f>
        <v>71</v>
      </c>
      <c r="I157" s="110">
        <f>F157-E157</f>
        <v>35</v>
      </c>
      <c r="J157" s="126">
        <f>F157/C157-1</f>
        <v>4.4117647058823595E-2</v>
      </c>
      <c r="K157" s="126"/>
      <c r="L157" s="126">
        <f>F157/E157-1</f>
        <v>0.97222222222222232</v>
      </c>
    </row>
    <row r="158" spans="1:12" ht="12" x14ac:dyDescent="0.2">
      <c r="B158" s="165" t="s">
        <v>83</v>
      </c>
      <c r="C158" s="110">
        <v>619</v>
      </c>
      <c r="D158" s="110">
        <v>8</v>
      </c>
      <c r="E158" s="110">
        <v>66</v>
      </c>
      <c r="F158" s="110">
        <v>987</v>
      </c>
      <c r="G158" s="110">
        <f>F158-C158</f>
        <v>368</v>
      </c>
      <c r="H158" s="110">
        <f>F158-D158</f>
        <v>979</v>
      </c>
      <c r="I158" s="110">
        <f>F158-E158</f>
        <v>921</v>
      </c>
      <c r="J158" s="126">
        <f>F158/C158-1</f>
        <v>0.59450726978998381</v>
      </c>
      <c r="K158" s="126">
        <f>F158/D158-1</f>
        <v>122.375</v>
      </c>
      <c r="L158" s="126">
        <f>F158/E158-1</f>
        <v>13.954545454545455</v>
      </c>
    </row>
    <row r="159" spans="1:12" ht="12" x14ac:dyDescent="0.2">
      <c r="B159" s="165" t="s">
        <v>76</v>
      </c>
      <c r="C159" s="110">
        <v>41</v>
      </c>
      <c r="D159" s="110">
        <v>0</v>
      </c>
      <c r="E159" s="110">
        <v>24</v>
      </c>
      <c r="F159" s="110">
        <v>17</v>
      </c>
      <c r="G159" s="110">
        <f>F159-C159</f>
        <v>-24</v>
      </c>
      <c r="H159" s="110">
        <f>F159-D159</f>
        <v>17</v>
      </c>
      <c r="I159" s="110">
        <f>F159-E159</f>
        <v>-7</v>
      </c>
      <c r="J159" s="126">
        <f>F159/C159-1</f>
        <v>-0.58536585365853666</v>
      </c>
      <c r="K159" s="126"/>
      <c r="L159" s="126">
        <f>F159/E159-1</f>
        <v>-0.29166666666666663</v>
      </c>
    </row>
    <row r="160" spans="1:12" x14ac:dyDescent="0.2">
      <c r="B160" s="160" t="s">
        <v>87</v>
      </c>
      <c r="C160" s="112">
        <v>34716</v>
      </c>
      <c r="D160" s="112">
        <v>34</v>
      </c>
      <c r="E160" s="111">
        <v>22446</v>
      </c>
      <c r="F160" s="111">
        <v>43726</v>
      </c>
      <c r="G160" s="112">
        <f t="shared" si="15"/>
        <v>9010</v>
      </c>
      <c r="H160" s="112">
        <f t="shared" si="16"/>
        <v>43692</v>
      </c>
      <c r="I160" s="111">
        <f t="shared" si="17"/>
        <v>21280</v>
      </c>
      <c r="J160" s="129">
        <f t="shared" si="18"/>
        <v>0.25953450858393823</v>
      </c>
      <c r="K160" s="129">
        <f t="shared" si="13"/>
        <v>1285.0588235294117</v>
      </c>
      <c r="L160" s="127">
        <f t="shared" si="14"/>
        <v>0.94805310523033048</v>
      </c>
    </row>
    <row r="161" spans="2:12" ht="12" x14ac:dyDescent="0.2">
      <c r="B161" s="162" t="s">
        <v>89</v>
      </c>
      <c r="C161" s="110">
        <v>565</v>
      </c>
      <c r="D161" s="110">
        <v>0</v>
      </c>
      <c r="E161" s="110">
        <v>212</v>
      </c>
      <c r="F161" s="110">
        <v>318</v>
      </c>
      <c r="G161" s="110">
        <f>F161-C161</f>
        <v>-247</v>
      </c>
      <c r="H161" s="110">
        <f>F161-D161</f>
        <v>318</v>
      </c>
      <c r="I161" s="110">
        <f>F161-E161</f>
        <v>106</v>
      </c>
      <c r="J161" s="126">
        <f>F161/C161-1</f>
        <v>-0.43716814159292039</v>
      </c>
      <c r="K161" s="126"/>
      <c r="L161" s="126">
        <f>F161/E161-1</f>
        <v>0.5</v>
      </c>
    </row>
    <row r="162" spans="2:12" ht="12" x14ac:dyDescent="0.2">
      <c r="B162" s="162" t="s">
        <v>90</v>
      </c>
      <c r="C162" s="110">
        <v>718</v>
      </c>
      <c r="D162" s="110">
        <v>16</v>
      </c>
      <c r="E162" s="110">
        <v>1333</v>
      </c>
      <c r="F162" s="110">
        <v>1414</v>
      </c>
      <c r="G162" s="110">
        <f>F162-C162</f>
        <v>696</v>
      </c>
      <c r="H162" s="110">
        <f>F162-D162</f>
        <v>1398</v>
      </c>
      <c r="I162" s="110">
        <f>F162-E162</f>
        <v>81</v>
      </c>
      <c r="J162" s="126">
        <f>F162/C162-1</f>
        <v>0.96935933147632314</v>
      </c>
      <c r="K162" s="126">
        <f>F162/D162-1</f>
        <v>87.375</v>
      </c>
      <c r="L162" s="126">
        <f>F162/E162-1</f>
        <v>6.0765191297824428E-2</v>
      </c>
    </row>
    <row r="163" spans="2:12" ht="12" x14ac:dyDescent="0.2">
      <c r="B163" s="168" t="s">
        <v>91</v>
      </c>
      <c r="C163" s="110">
        <v>189</v>
      </c>
      <c r="D163" s="110">
        <v>4</v>
      </c>
      <c r="E163" s="110">
        <v>159</v>
      </c>
      <c r="F163" s="110">
        <v>229</v>
      </c>
      <c r="G163" s="110">
        <f>F163-C163</f>
        <v>40</v>
      </c>
      <c r="H163" s="110">
        <f>F163-D163</f>
        <v>225</v>
      </c>
      <c r="I163" s="110">
        <f>F163-E163</f>
        <v>70</v>
      </c>
      <c r="J163" s="126">
        <f>F163/C163-1</f>
        <v>0.21164021164021163</v>
      </c>
      <c r="K163" s="126">
        <f>F163/D163-1</f>
        <v>56.25</v>
      </c>
      <c r="L163" s="126">
        <f>F163/E163-1</f>
        <v>0.44025157232704393</v>
      </c>
    </row>
    <row r="164" spans="2:12" ht="12" x14ac:dyDescent="0.2">
      <c r="B164" s="169" t="s">
        <v>93</v>
      </c>
      <c r="C164" s="110">
        <v>2532</v>
      </c>
      <c r="D164" s="110">
        <v>9</v>
      </c>
      <c r="E164" s="110">
        <v>1332</v>
      </c>
      <c r="F164" s="110">
        <v>4775</v>
      </c>
      <c r="G164" s="110">
        <f>F164-C164</f>
        <v>2243</v>
      </c>
      <c r="H164" s="110">
        <f>F164-D164</f>
        <v>4766</v>
      </c>
      <c r="I164" s="110">
        <f>F164-E164</f>
        <v>3443</v>
      </c>
      <c r="J164" s="126">
        <f>F164/C164-1</f>
        <v>0.88586097946287512</v>
      </c>
      <c r="K164" s="126">
        <f>F164/D164-1</f>
        <v>529.55555555555554</v>
      </c>
      <c r="L164" s="126">
        <f>F164/E164-1</f>
        <v>2.5848348348348349</v>
      </c>
    </row>
    <row r="165" spans="2:12" ht="12" x14ac:dyDescent="0.2">
      <c r="B165" s="169" t="s">
        <v>101</v>
      </c>
      <c r="C165" s="110">
        <v>3423</v>
      </c>
      <c r="D165" s="110">
        <v>0</v>
      </c>
      <c r="E165" s="110">
        <v>2517</v>
      </c>
      <c r="F165" s="110">
        <v>2512</v>
      </c>
      <c r="G165" s="110">
        <f>F165-C165</f>
        <v>-911</v>
      </c>
      <c r="H165" s="110">
        <f>F165-D165</f>
        <v>2512</v>
      </c>
      <c r="I165" s="110">
        <f>F165-E165</f>
        <v>-5</v>
      </c>
      <c r="J165" s="126">
        <f>F165/C165-1</f>
        <v>-0.26614081215308205</v>
      </c>
      <c r="K165" s="126"/>
      <c r="L165" s="126">
        <f>F165/E165-1</f>
        <v>-1.9864918553833544E-3</v>
      </c>
    </row>
    <row r="166" spans="2:12" ht="12" x14ac:dyDescent="0.2">
      <c r="B166" s="169" t="s">
        <v>95</v>
      </c>
      <c r="C166" s="110">
        <v>1412</v>
      </c>
      <c r="D166" s="110">
        <v>3</v>
      </c>
      <c r="E166" s="110">
        <v>592</v>
      </c>
      <c r="F166" s="110">
        <v>901</v>
      </c>
      <c r="G166" s="110">
        <f>F166-C166</f>
        <v>-511</v>
      </c>
      <c r="H166" s="110">
        <f>F166-D166</f>
        <v>898</v>
      </c>
      <c r="I166" s="110">
        <f>F166-E166</f>
        <v>309</v>
      </c>
      <c r="J166" s="126">
        <f>F166/C166-1</f>
        <v>-0.36189801699716717</v>
      </c>
      <c r="K166" s="126">
        <f>F166/D166-1</f>
        <v>299.33333333333331</v>
      </c>
      <c r="L166" s="126">
        <f>F166/E166-1</f>
        <v>0.52195945945945943</v>
      </c>
    </row>
    <row r="167" spans="2:12" ht="12" x14ac:dyDescent="0.2">
      <c r="B167" s="106" t="s">
        <v>96</v>
      </c>
      <c r="C167" s="110">
        <v>6</v>
      </c>
      <c r="D167" s="110">
        <v>0</v>
      </c>
      <c r="E167" s="110">
        <v>11</v>
      </c>
      <c r="F167" s="110">
        <v>21</v>
      </c>
      <c r="G167" s="110">
        <f>F167-C167</f>
        <v>15</v>
      </c>
      <c r="H167" s="110">
        <f>F167-D167</f>
        <v>21</v>
      </c>
      <c r="I167" s="110">
        <f>F167-E167</f>
        <v>10</v>
      </c>
      <c r="J167" s="126">
        <f>F167/C167-1</f>
        <v>2.5</v>
      </c>
      <c r="K167" s="126"/>
      <c r="L167" s="126">
        <f>F167/E167-1</f>
        <v>0.90909090909090917</v>
      </c>
    </row>
    <row r="168" spans="2:12" ht="12" x14ac:dyDescent="0.2">
      <c r="B168" s="106" t="s">
        <v>97</v>
      </c>
      <c r="C168" s="110">
        <v>967</v>
      </c>
      <c r="D168" s="110">
        <v>0</v>
      </c>
      <c r="E168" s="110">
        <v>137</v>
      </c>
      <c r="F168" s="110">
        <v>485</v>
      </c>
      <c r="G168" s="110">
        <f>F168-C168</f>
        <v>-482</v>
      </c>
      <c r="H168" s="110">
        <f>F168-D168</f>
        <v>485</v>
      </c>
      <c r="I168" s="110">
        <f>F168-E168</f>
        <v>348</v>
      </c>
      <c r="J168" s="126">
        <f>F168/C168-1</f>
        <v>-0.4984488107549121</v>
      </c>
      <c r="K168" s="126"/>
      <c r="L168" s="126">
        <f>F168/E168-1</f>
        <v>2.5401459854014599</v>
      </c>
    </row>
    <row r="169" spans="2:12" ht="12" x14ac:dyDescent="0.2">
      <c r="B169" s="106" t="s">
        <v>98</v>
      </c>
      <c r="C169" s="110">
        <v>69</v>
      </c>
      <c r="D169" s="110">
        <v>0</v>
      </c>
      <c r="E169" s="110">
        <v>214</v>
      </c>
      <c r="F169" s="110">
        <v>388</v>
      </c>
      <c r="G169" s="110">
        <f>F169-C169</f>
        <v>319</v>
      </c>
      <c r="H169" s="110">
        <f>F169-D169</f>
        <v>388</v>
      </c>
      <c r="I169" s="110">
        <f>F169-E169</f>
        <v>174</v>
      </c>
      <c r="J169" s="126">
        <f>F169/C169-1</f>
        <v>4.6231884057971016</v>
      </c>
      <c r="K169" s="126"/>
      <c r="L169" s="126">
        <f>F169/E169-1</f>
        <v>0.81308411214953269</v>
      </c>
    </row>
    <row r="170" spans="2:12" ht="12" x14ac:dyDescent="0.2">
      <c r="B170" s="106" t="s">
        <v>94</v>
      </c>
      <c r="C170" s="110">
        <v>560</v>
      </c>
      <c r="D170" s="110">
        <v>0</v>
      </c>
      <c r="E170" s="110">
        <v>403</v>
      </c>
      <c r="F170" s="110">
        <v>772</v>
      </c>
      <c r="G170" s="110">
        <f>F170-C170</f>
        <v>212</v>
      </c>
      <c r="H170" s="110">
        <f>F170-D170</f>
        <v>772</v>
      </c>
      <c r="I170" s="110">
        <f>F170-E170</f>
        <v>369</v>
      </c>
      <c r="J170" s="126">
        <f>F170/C170-1</f>
        <v>0.37857142857142856</v>
      </c>
      <c r="K170" s="126"/>
      <c r="L170" s="126">
        <f>F170/E170-1</f>
        <v>0.91563275434243185</v>
      </c>
    </row>
    <row r="171" spans="2:12" ht="12" x14ac:dyDescent="0.2">
      <c r="B171" s="162" t="s">
        <v>99</v>
      </c>
      <c r="C171" s="110">
        <v>22775</v>
      </c>
      <c r="D171" s="110">
        <v>0</v>
      </c>
      <c r="E171" s="110">
        <v>12894</v>
      </c>
      <c r="F171" s="110">
        <v>27712</v>
      </c>
      <c r="G171" s="110">
        <f>F171-C171</f>
        <v>4937</v>
      </c>
      <c r="H171" s="110">
        <f>F171-D171</f>
        <v>27712</v>
      </c>
      <c r="I171" s="110">
        <f>F171-E171</f>
        <v>14818</v>
      </c>
      <c r="J171" s="126">
        <f>F171/C171-1</f>
        <v>0.21677277716794729</v>
      </c>
      <c r="K171" s="126"/>
      <c r="L171" s="126">
        <f>F171/E171-1</f>
        <v>1.1492166899333025</v>
      </c>
    </row>
    <row r="172" spans="2:12" ht="12" x14ac:dyDescent="0.2">
      <c r="B172" s="106" t="s">
        <v>100</v>
      </c>
      <c r="C172" s="110">
        <v>173</v>
      </c>
      <c r="D172" s="110">
        <v>1</v>
      </c>
      <c r="E172" s="110">
        <v>1002</v>
      </c>
      <c r="F172" s="110">
        <v>1133</v>
      </c>
      <c r="G172" s="110">
        <f>F172-C172</f>
        <v>960</v>
      </c>
      <c r="H172" s="110">
        <f>F172-D172</f>
        <v>1132</v>
      </c>
      <c r="I172" s="110">
        <f>F172-E172</f>
        <v>131</v>
      </c>
      <c r="J172" s="126">
        <f>F172/C172-1</f>
        <v>5.5491329479768785</v>
      </c>
      <c r="K172" s="126">
        <f>F172/D172-1</f>
        <v>1132</v>
      </c>
      <c r="L172" s="126">
        <f>F172/E172-1</f>
        <v>0.13073852295409183</v>
      </c>
    </row>
    <row r="173" spans="2:12" ht="12" x14ac:dyDescent="0.2">
      <c r="B173" s="162" t="s">
        <v>88</v>
      </c>
      <c r="C173" s="110">
        <v>1068</v>
      </c>
      <c r="D173" s="110">
        <v>0</v>
      </c>
      <c r="E173" s="110">
        <v>1141</v>
      </c>
      <c r="F173" s="110">
        <v>2249</v>
      </c>
      <c r="G173" s="110">
        <f>F173-C173</f>
        <v>1181</v>
      </c>
      <c r="H173" s="110">
        <f>F173-D173</f>
        <v>2249</v>
      </c>
      <c r="I173" s="110">
        <f>F173-E173</f>
        <v>1108</v>
      </c>
      <c r="J173" s="126">
        <f>F173/C173-1</f>
        <v>1.1058052434456931</v>
      </c>
      <c r="K173" s="126"/>
      <c r="L173" s="126">
        <f>F173/E173-1</f>
        <v>0.97107800175284842</v>
      </c>
    </row>
    <row r="174" spans="2:12" ht="12" x14ac:dyDescent="0.2">
      <c r="B174" s="106" t="s">
        <v>92</v>
      </c>
      <c r="C174" s="110">
        <v>259</v>
      </c>
      <c r="D174" s="110">
        <v>1</v>
      </c>
      <c r="E174" s="110">
        <v>499</v>
      </c>
      <c r="F174" s="110">
        <v>817</v>
      </c>
      <c r="G174" s="110">
        <f>F174-C174</f>
        <v>558</v>
      </c>
      <c r="H174" s="110">
        <f>F174-D174</f>
        <v>816</v>
      </c>
      <c r="I174" s="110">
        <f>F174-E174</f>
        <v>318</v>
      </c>
      <c r="J174" s="126">
        <f>F174/C174-1</f>
        <v>2.1544401544401546</v>
      </c>
      <c r="K174" s="126">
        <f>F174/D174-1</f>
        <v>816</v>
      </c>
      <c r="L174" s="126">
        <f>F174/E174-1</f>
        <v>0.63727454909819636</v>
      </c>
    </row>
    <row r="175" spans="2:12" x14ac:dyDescent="0.2">
      <c r="B175" s="160" t="s">
        <v>109</v>
      </c>
      <c r="C175" s="111">
        <v>851</v>
      </c>
      <c r="D175" s="111">
        <v>3</v>
      </c>
      <c r="E175" s="111">
        <v>1263</v>
      </c>
      <c r="F175" s="111">
        <v>1541</v>
      </c>
      <c r="G175" s="111">
        <f t="shared" si="15"/>
        <v>690</v>
      </c>
      <c r="H175" s="111">
        <f t="shared" si="16"/>
        <v>1538</v>
      </c>
      <c r="I175" s="111">
        <f t="shared" si="17"/>
        <v>278</v>
      </c>
      <c r="J175" s="127">
        <f t="shared" si="18"/>
        <v>0.81081081081081074</v>
      </c>
      <c r="K175" s="127">
        <f t="shared" si="13"/>
        <v>512.66666666666663</v>
      </c>
      <c r="L175" s="127">
        <f t="shared" si="14"/>
        <v>0.22011084718923191</v>
      </c>
    </row>
    <row r="176" spans="2:12" x14ac:dyDescent="0.2">
      <c r="B176" s="163" t="s">
        <v>110</v>
      </c>
      <c r="C176" s="154">
        <v>162</v>
      </c>
      <c r="D176" s="154">
        <v>0</v>
      </c>
      <c r="E176" s="149">
        <v>221</v>
      </c>
      <c r="F176" s="149">
        <v>310</v>
      </c>
      <c r="G176" s="154">
        <f t="shared" si="15"/>
        <v>148</v>
      </c>
      <c r="H176" s="154">
        <f t="shared" si="16"/>
        <v>310</v>
      </c>
      <c r="I176" s="149">
        <f t="shared" si="17"/>
        <v>89</v>
      </c>
      <c r="J176" s="150">
        <f t="shared" si="18"/>
        <v>0.91358024691358031</v>
      </c>
      <c r="K176" s="150"/>
      <c r="L176" s="127">
        <f t="shared" si="14"/>
        <v>0.40271493212669673</v>
      </c>
    </row>
    <row r="177" spans="2:12" ht="12" x14ac:dyDescent="0.2">
      <c r="B177" s="165" t="s">
        <v>172</v>
      </c>
      <c r="C177" s="110">
        <v>3</v>
      </c>
      <c r="D177" s="110">
        <v>0</v>
      </c>
      <c r="E177" s="110">
        <v>0</v>
      </c>
      <c r="F177" s="110">
        <v>1</v>
      </c>
      <c r="G177" s="110">
        <f>F177-C177</f>
        <v>-2</v>
      </c>
      <c r="H177" s="110">
        <f>F177-D177</f>
        <v>1</v>
      </c>
      <c r="I177" s="110">
        <f>F177-E177</f>
        <v>1</v>
      </c>
      <c r="J177" s="126">
        <f>F177/C177-1</f>
        <v>-0.66666666666666674</v>
      </c>
      <c r="K177" s="126"/>
      <c r="L177" s="126" t="e">
        <f>F177/E177-1</f>
        <v>#DIV/0!</v>
      </c>
    </row>
    <row r="178" spans="2:12" ht="12" x14ac:dyDescent="0.2">
      <c r="B178" s="165" t="s">
        <v>205</v>
      </c>
      <c r="C178" s="110">
        <v>40</v>
      </c>
      <c r="D178" s="110">
        <v>0</v>
      </c>
      <c r="E178" s="110">
        <v>37</v>
      </c>
      <c r="F178" s="110">
        <v>64</v>
      </c>
      <c r="G178" s="110">
        <f>F178-C178</f>
        <v>24</v>
      </c>
      <c r="H178" s="110">
        <f>F178-D178</f>
        <v>64</v>
      </c>
      <c r="I178" s="110">
        <f>F178-E178</f>
        <v>27</v>
      </c>
      <c r="J178" s="126">
        <f>F178/C178-1</f>
        <v>0.60000000000000009</v>
      </c>
      <c r="K178" s="126"/>
      <c r="L178" s="126">
        <f>F178/E178-1</f>
        <v>0.72972972972972983</v>
      </c>
    </row>
    <row r="179" spans="2:12" ht="12" x14ac:dyDescent="0.2">
      <c r="B179" s="165" t="s">
        <v>173</v>
      </c>
      <c r="C179" s="110">
        <v>2</v>
      </c>
      <c r="D179" s="110">
        <v>0</v>
      </c>
      <c r="E179" s="110">
        <v>3</v>
      </c>
      <c r="F179" s="110">
        <v>2</v>
      </c>
      <c r="G179" s="110">
        <f>F179-C179</f>
        <v>0</v>
      </c>
      <c r="H179" s="110">
        <f>F179-D179</f>
        <v>2</v>
      </c>
      <c r="I179" s="110">
        <f>F179-E179</f>
        <v>-1</v>
      </c>
      <c r="J179" s="126">
        <f>F179/C179-1</f>
        <v>0</v>
      </c>
      <c r="K179" s="126"/>
      <c r="L179" s="126">
        <f>F179/E179-1</f>
        <v>-0.33333333333333337</v>
      </c>
    </row>
    <row r="180" spans="2:12" ht="12" x14ac:dyDescent="0.2">
      <c r="B180" s="165" t="s">
        <v>112</v>
      </c>
      <c r="C180" s="110">
        <v>6</v>
      </c>
      <c r="D180" s="110">
        <v>0</v>
      </c>
      <c r="E180" s="110">
        <v>22</v>
      </c>
      <c r="F180" s="110">
        <v>25</v>
      </c>
      <c r="G180" s="110">
        <f>F180-C180</f>
        <v>19</v>
      </c>
      <c r="H180" s="110">
        <f>F180-D180</f>
        <v>25</v>
      </c>
      <c r="I180" s="110">
        <f>F180-E180</f>
        <v>3</v>
      </c>
      <c r="J180" s="126">
        <f>F180/C180-1</f>
        <v>3.166666666666667</v>
      </c>
      <c r="K180" s="126"/>
      <c r="L180" s="126">
        <f>F180/E180-1</f>
        <v>0.13636363636363646</v>
      </c>
    </row>
    <row r="181" spans="2:12" ht="12" x14ac:dyDescent="0.2">
      <c r="B181" s="165" t="s">
        <v>111</v>
      </c>
      <c r="C181" s="110">
        <v>16</v>
      </c>
      <c r="D181" s="110">
        <v>0</v>
      </c>
      <c r="E181" s="110">
        <v>26</v>
      </c>
      <c r="F181" s="110">
        <v>32</v>
      </c>
      <c r="G181" s="110">
        <f>F181-C181</f>
        <v>16</v>
      </c>
      <c r="H181" s="110">
        <f>F181-D181</f>
        <v>32</v>
      </c>
      <c r="I181" s="110">
        <f>F181-E181</f>
        <v>6</v>
      </c>
      <c r="J181" s="126">
        <f>F181/C181-1</f>
        <v>1</v>
      </c>
      <c r="K181" s="126"/>
      <c r="L181" s="126">
        <f>F181/E181-1</f>
        <v>0.23076923076923084</v>
      </c>
    </row>
    <row r="182" spans="2:12" ht="12" x14ac:dyDescent="0.2">
      <c r="B182" s="165" t="s">
        <v>115</v>
      </c>
      <c r="C182" s="110">
        <v>42</v>
      </c>
      <c r="D182" s="110">
        <v>0</v>
      </c>
      <c r="E182" s="110">
        <v>33</v>
      </c>
      <c r="F182" s="110">
        <v>58</v>
      </c>
      <c r="G182" s="110">
        <f>F182-C182</f>
        <v>16</v>
      </c>
      <c r="H182" s="110">
        <f>F182-D182</f>
        <v>58</v>
      </c>
      <c r="I182" s="110">
        <f>F182-E182</f>
        <v>25</v>
      </c>
      <c r="J182" s="126">
        <f>F182/C182-1</f>
        <v>0.38095238095238093</v>
      </c>
      <c r="K182" s="126"/>
      <c r="L182" s="126">
        <f>F182/E182-1</f>
        <v>0.75757575757575757</v>
      </c>
    </row>
    <row r="183" spans="2:12" ht="12" x14ac:dyDescent="0.2">
      <c r="B183" s="165" t="s">
        <v>116</v>
      </c>
      <c r="C183" s="110">
        <v>2</v>
      </c>
      <c r="D183" s="110">
        <v>0</v>
      </c>
      <c r="E183" s="110">
        <v>1</v>
      </c>
      <c r="F183" s="110">
        <v>2</v>
      </c>
      <c r="G183" s="110">
        <f>F183-C183</f>
        <v>0</v>
      </c>
      <c r="H183" s="110">
        <f>F183-D183</f>
        <v>2</v>
      </c>
      <c r="I183" s="110">
        <f>F183-E183</f>
        <v>1</v>
      </c>
      <c r="J183" s="126">
        <f>F183/C183-1</f>
        <v>0</v>
      </c>
      <c r="K183" s="126"/>
      <c r="L183" s="126">
        <f>F183/E183-1</f>
        <v>1</v>
      </c>
    </row>
    <row r="184" spans="2:12" ht="12" x14ac:dyDescent="0.2">
      <c r="B184" s="165" t="s">
        <v>174</v>
      </c>
      <c r="C184" s="110">
        <v>1</v>
      </c>
      <c r="D184" s="110">
        <v>0</v>
      </c>
      <c r="E184" s="110">
        <v>1</v>
      </c>
      <c r="F184" s="110">
        <v>3</v>
      </c>
      <c r="G184" s="110">
        <f>F184-C184</f>
        <v>2</v>
      </c>
      <c r="H184" s="110">
        <f>F184-D184</f>
        <v>3</v>
      </c>
      <c r="I184" s="110">
        <f>F184-E184</f>
        <v>2</v>
      </c>
      <c r="J184" s="126">
        <f>F184/C184-1</f>
        <v>2</v>
      </c>
      <c r="K184" s="126"/>
      <c r="L184" s="126">
        <f>F184/E184-1</f>
        <v>2</v>
      </c>
    </row>
    <row r="185" spans="2:12" ht="12" x14ac:dyDescent="0.2">
      <c r="B185" s="165" t="s">
        <v>214</v>
      </c>
      <c r="C185" s="110">
        <v>3</v>
      </c>
      <c r="D185" s="110">
        <v>0</v>
      </c>
      <c r="E185" s="110">
        <v>27</v>
      </c>
      <c r="F185" s="110">
        <v>10</v>
      </c>
      <c r="G185" s="110">
        <f>F185-C185</f>
        <v>7</v>
      </c>
      <c r="H185" s="110">
        <f>F185-D185</f>
        <v>10</v>
      </c>
      <c r="I185" s="110">
        <f>F185-E185</f>
        <v>-17</v>
      </c>
      <c r="J185" s="126">
        <f>F185/C185-1</f>
        <v>2.3333333333333335</v>
      </c>
      <c r="K185" s="126"/>
      <c r="L185" s="126">
        <f>F185/E185-1</f>
        <v>-0.62962962962962965</v>
      </c>
    </row>
    <row r="186" spans="2:12" ht="12" x14ac:dyDescent="0.2">
      <c r="B186" s="165" t="s">
        <v>175</v>
      </c>
      <c r="C186" s="110">
        <v>0</v>
      </c>
      <c r="D186" s="110">
        <v>0</v>
      </c>
      <c r="E186" s="110">
        <v>0</v>
      </c>
      <c r="F186" s="110">
        <v>0</v>
      </c>
      <c r="G186" s="110">
        <f>F186-C186</f>
        <v>0</v>
      </c>
      <c r="H186" s="110">
        <f>F186-D186</f>
        <v>0</v>
      </c>
      <c r="I186" s="110">
        <f>F186-E186</f>
        <v>0</v>
      </c>
      <c r="J186" s="126"/>
      <c r="K186" s="126"/>
      <c r="L186" s="126"/>
    </row>
    <row r="187" spans="2:12" ht="12" x14ac:dyDescent="0.2">
      <c r="B187" s="165" t="s">
        <v>176</v>
      </c>
      <c r="C187" s="110">
        <v>1</v>
      </c>
      <c r="D187" s="110">
        <v>0</v>
      </c>
      <c r="E187" s="110">
        <v>1</v>
      </c>
      <c r="F187" s="110">
        <v>1</v>
      </c>
      <c r="G187" s="110">
        <f>F187-C187</f>
        <v>0</v>
      </c>
      <c r="H187" s="110">
        <f>F187-D187</f>
        <v>1</v>
      </c>
      <c r="I187" s="110">
        <f>F187-E187</f>
        <v>0</v>
      </c>
      <c r="J187" s="126">
        <f>F187/C187-1</f>
        <v>0</v>
      </c>
      <c r="K187" s="126"/>
      <c r="L187" s="126">
        <f>F187/E187-1</f>
        <v>0</v>
      </c>
    </row>
    <row r="188" spans="2:12" ht="12" x14ac:dyDescent="0.2">
      <c r="B188" s="165" t="s">
        <v>177</v>
      </c>
      <c r="C188" s="110">
        <v>0</v>
      </c>
      <c r="D188" s="110">
        <v>0</v>
      </c>
      <c r="E188" s="110">
        <v>0</v>
      </c>
      <c r="F188" s="110">
        <v>0</v>
      </c>
      <c r="G188" s="110">
        <f>F188-C188</f>
        <v>0</v>
      </c>
      <c r="H188" s="110">
        <f>F188-D188</f>
        <v>0</v>
      </c>
      <c r="I188" s="110">
        <f>F188-E188</f>
        <v>0</v>
      </c>
      <c r="J188" s="126"/>
      <c r="K188" s="126"/>
      <c r="L188" s="126"/>
    </row>
    <row r="189" spans="2:12" ht="12" x14ac:dyDescent="0.2">
      <c r="B189" s="165" t="s">
        <v>178</v>
      </c>
      <c r="C189" s="110">
        <v>2</v>
      </c>
      <c r="D189" s="110">
        <v>0</v>
      </c>
      <c r="E189" s="110">
        <v>1</v>
      </c>
      <c r="F189" s="110">
        <v>1</v>
      </c>
      <c r="G189" s="110">
        <f>F189-C189</f>
        <v>-1</v>
      </c>
      <c r="H189" s="110">
        <f>F189-D189</f>
        <v>1</v>
      </c>
      <c r="I189" s="110">
        <f>F189-E189</f>
        <v>0</v>
      </c>
      <c r="J189" s="126">
        <f>F189/C189-1</f>
        <v>-0.5</v>
      </c>
      <c r="K189" s="126"/>
      <c r="L189" s="126">
        <f>F189/E189-1</f>
        <v>0</v>
      </c>
    </row>
    <row r="190" spans="2:12" ht="12" x14ac:dyDescent="0.2">
      <c r="B190" s="165" t="s">
        <v>117</v>
      </c>
      <c r="C190" s="110">
        <v>0</v>
      </c>
      <c r="D190" s="110">
        <v>0</v>
      </c>
      <c r="E190" s="110">
        <v>1</v>
      </c>
      <c r="F190" s="110">
        <v>1</v>
      </c>
      <c r="G190" s="110">
        <f>F190-C190</f>
        <v>1</v>
      </c>
      <c r="H190" s="110">
        <f>F190-D190</f>
        <v>1</v>
      </c>
      <c r="I190" s="110">
        <f>F190-E190</f>
        <v>0</v>
      </c>
      <c r="J190" s="126"/>
      <c r="K190" s="126"/>
      <c r="L190" s="126">
        <f>F190/E190-1</f>
        <v>0</v>
      </c>
    </row>
    <row r="191" spans="2:12" ht="12" x14ac:dyDescent="0.2">
      <c r="B191" s="165" t="s">
        <v>179</v>
      </c>
      <c r="C191" s="110">
        <v>15</v>
      </c>
      <c r="D191" s="110">
        <v>0</v>
      </c>
      <c r="E191" s="110">
        <v>30</v>
      </c>
      <c r="F191" s="110">
        <v>53</v>
      </c>
      <c r="G191" s="110">
        <f>F191-C191</f>
        <v>38</v>
      </c>
      <c r="H191" s="110">
        <f>F191-D191</f>
        <v>53</v>
      </c>
      <c r="I191" s="110">
        <f>F191-E191</f>
        <v>23</v>
      </c>
      <c r="J191" s="126">
        <f>F191/C191-1</f>
        <v>2.5333333333333332</v>
      </c>
      <c r="K191" s="126"/>
      <c r="L191" s="126">
        <f>F191/E191-1</f>
        <v>0.76666666666666661</v>
      </c>
    </row>
    <row r="192" spans="2:12" ht="12" x14ac:dyDescent="0.2">
      <c r="B192" s="165" t="s">
        <v>118</v>
      </c>
      <c r="C192" s="110">
        <v>9</v>
      </c>
      <c r="D192" s="110">
        <v>0</v>
      </c>
      <c r="E192" s="110">
        <v>7</v>
      </c>
      <c r="F192" s="110">
        <v>11</v>
      </c>
      <c r="G192" s="110">
        <f>F192-C192</f>
        <v>2</v>
      </c>
      <c r="H192" s="110">
        <f>F192-D192</f>
        <v>11</v>
      </c>
      <c r="I192" s="110">
        <f>F192-E192</f>
        <v>4</v>
      </c>
      <c r="J192" s="126">
        <f>F192/C192-1</f>
        <v>0.22222222222222232</v>
      </c>
      <c r="K192" s="126"/>
      <c r="L192" s="126">
        <f>F192/E192-1</f>
        <v>0.5714285714285714</v>
      </c>
    </row>
    <row r="193" spans="1:12" ht="12" x14ac:dyDescent="0.2">
      <c r="B193" s="165" t="s">
        <v>119</v>
      </c>
      <c r="C193" s="110">
        <v>9</v>
      </c>
      <c r="D193" s="110">
        <v>0</v>
      </c>
      <c r="E193" s="110">
        <v>17</v>
      </c>
      <c r="F193" s="110">
        <v>30</v>
      </c>
      <c r="G193" s="110">
        <f>F193-C193</f>
        <v>21</v>
      </c>
      <c r="H193" s="110">
        <f>F193-D193</f>
        <v>30</v>
      </c>
      <c r="I193" s="110">
        <f>F193-E193</f>
        <v>13</v>
      </c>
      <c r="J193" s="126">
        <f>F193/C193-1</f>
        <v>2.3333333333333335</v>
      </c>
      <c r="K193" s="126"/>
      <c r="L193" s="126">
        <f>F193/E193-1</f>
        <v>0.76470588235294112</v>
      </c>
    </row>
    <row r="194" spans="1:12" ht="12" x14ac:dyDescent="0.2">
      <c r="B194" s="165" t="s">
        <v>113</v>
      </c>
      <c r="C194" s="110">
        <v>1</v>
      </c>
      <c r="D194" s="110">
        <v>0</v>
      </c>
      <c r="E194" s="110">
        <v>1</v>
      </c>
      <c r="F194" s="110">
        <v>0</v>
      </c>
      <c r="G194" s="110">
        <f>F194-C194</f>
        <v>-1</v>
      </c>
      <c r="H194" s="110">
        <f>F194-D194</f>
        <v>0</v>
      </c>
      <c r="I194" s="110">
        <f>F194-E194</f>
        <v>-1</v>
      </c>
      <c r="J194" s="126">
        <f>F194/C194-1</f>
        <v>-1</v>
      </c>
      <c r="K194" s="126"/>
      <c r="L194" s="126">
        <f>F194/E194-1</f>
        <v>-1</v>
      </c>
    </row>
    <row r="195" spans="1:12" ht="12" x14ac:dyDescent="0.2">
      <c r="B195" s="165" t="s">
        <v>114</v>
      </c>
      <c r="C195" s="110">
        <v>10</v>
      </c>
      <c r="D195" s="110">
        <v>0</v>
      </c>
      <c r="E195" s="110">
        <v>13</v>
      </c>
      <c r="F195" s="110">
        <v>16</v>
      </c>
      <c r="G195" s="110">
        <f>F195-C195</f>
        <v>6</v>
      </c>
      <c r="H195" s="110">
        <f>F195-D195</f>
        <v>16</v>
      </c>
      <c r="I195" s="110">
        <f>F195-E195</f>
        <v>3</v>
      </c>
      <c r="J195" s="126">
        <f>F195/C195-1</f>
        <v>0.60000000000000009</v>
      </c>
      <c r="K195" s="126"/>
      <c r="L195" s="126">
        <f>F195/E195-1</f>
        <v>0.23076923076923084</v>
      </c>
    </row>
    <row r="196" spans="1:12" x14ac:dyDescent="0.2">
      <c r="A196" s="8"/>
      <c r="B196" s="163" t="s">
        <v>127</v>
      </c>
      <c r="C196" s="113">
        <v>99</v>
      </c>
      <c r="D196" s="113">
        <v>1</v>
      </c>
      <c r="E196" s="149">
        <v>158</v>
      </c>
      <c r="F196" s="149">
        <v>137</v>
      </c>
      <c r="G196" s="113">
        <f t="shared" si="15"/>
        <v>38</v>
      </c>
      <c r="H196" s="113">
        <f t="shared" si="16"/>
        <v>136</v>
      </c>
      <c r="I196" s="149">
        <f t="shared" si="17"/>
        <v>-21</v>
      </c>
      <c r="J196" s="128">
        <f t="shared" si="18"/>
        <v>0.38383838383838387</v>
      </c>
      <c r="K196" s="128">
        <f>F196/D196-1</f>
        <v>136</v>
      </c>
      <c r="L196" s="150">
        <f t="shared" ref="L187:L235" si="19">F196/E196-1</f>
        <v>-0.13291139240506333</v>
      </c>
    </row>
    <row r="197" spans="1:12" ht="12.75" x14ac:dyDescent="0.2">
      <c r="A197" s="8"/>
      <c r="B197" s="162" t="s">
        <v>200</v>
      </c>
      <c r="C197" s="110">
        <v>0</v>
      </c>
      <c r="D197" s="110">
        <v>0</v>
      </c>
      <c r="E197" s="110">
        <v>0</v>
      </c>
      <c r="F197" s="110">
        <v>2</v>
      </c>
      <c r="G197" s="110">
        <f>F197-C197</f>
        <v>2</v>
      </c>
      <c r="H197" s="110">
        <f>F197-D197</f>
        <v>2</v>
      </c>
      <c r="I197" s="110">
        <f>F197-E197</f>
        <v>2</v>
      </c>
      <c r="J197" s="126"/>
      <c r="K197" s="126"/>
      <c r="L197" s="126"/>
    </row>
    <row r="198" spans="1:12" ht="12.75" x14ac:dyDescent="0.2">
      <c r="A198" s="8"/>
      <c r="B198" s="164" t="s">
        <v>197</v>
      </c>
      <c r="C198" s="110">
        <v>3</v>
      </c>
      <c r="D198" s="110">
        <v>0</v>
      </c>
      <c r="E198" s="110">
        <v>1</v>
      </c>
      <c r="F198" s="110">
        <v>1</v>
      </c>
      <c r="G198" s="110">
        <f>F198-C198</f>
        <v>-2</v>
      </c>
      <c r="H198" s="110">
        <f>F198-D198</f>
        <v>1</v>
      </c>
      <c r="I198" s="110">
        <f>F198-E198</f>
        <v>0</v>
      </c>
      <c r="J198" s="126">
        <f>F198/C198-1</f>
        <v>-0.66666666666666674</v>
      </c>
      <c r="K198" s="126"/>
      <c r="L198" s="126">
        <f>F198/E198-1</f>
        <v>0</v>
      </c>
    </row>
    <row r="199" spans="1:12" ht="12.75" x14ac:dyDescent="0.2">
      <c r="A199" s="8"/>
      <c r="B199" s="165" t="s">
        <v>122</v>
      </c>
      <c r="C199" s="110">
        <v>0</v>
      </c>
      <c r="D199" s="110">
        <v>0</v>
      </c>
      <c r="E199" s="110">
        <v>0</v>
      </c>
      <c r="F199" s="110">
        <v>0</v>
      </c>
      <c r="G199" s="110">
        <f>F199-C199</f>
        <v>0</v>
      </c>
      <c r="H199" s="110">
        <f>F199-D199</f>
        <v>0</v>
      </c>
      <c r="I199" s="110">
        <f>F199-E199</f>
        <v>0</v>
      </c>
      <c r="J199" s="126"/>
      <c r="K199" s="126"/>
      <c r="L199" s="126"/>
    </row>
    <row r="200" spans="1:12" ht="12.75" x14ac:dyDescent="0.2">
      <c r="A200" s="8"/>
      <c r="B200" s="165" t="s">
        <v>180</v>
      </c>
      <c r="C200" s="110">
        <v>3</v>
      </c>
      <c r="D200" s="110">
        <v>0</v>
      </c>
      <c r="E200" s="110">
        <v>3</v>
      </c>
      <c r="F200" s="110">
        <v>2</v>
      </c>
      <c r="G200" s="110">
        <f>F200-C200</f>
        <v>-1</v>
      </c>
      <c r="H200" s="110">
        <f>F200-D200</f>
        <v>2</v>
      </c>
      <c r="I200" s="110">
        <f>F200-E200</f>
        <v>-1</v>
      </c>
      <c r="J200" s="126">
        <f>F200/C200-1</f>
        <v>-0.33333333333333337</v>
      </c>
      <c r="K200" s="126"/>
      <c r="L200" s="126">
        <f>F200/E200-1</f>
        <v>-0.33333333333333337</v>
      </c>
    </row>
    <row r="201" spans="1:12" ht="12.75" x14ac:dyDescent="0.2">
      <c r="A201" s="8"/>
      <c r="B201" s="165" t="s">
        <v>201</v>
      </c>
      <c r="C201" s="110">
        <v>0</v>
      </c>
      <c r="D201" s="110">
        <v>0</v>
      </c>
      <c r="E201" s="110">
        <v>2</v>
      </c>
      <c r="F201" s="110">
        <v>7</v>
      </c>
      <c r="G201" s="110">
        <f>F201-C201</f>
        <v>7</v>
      </c>
      <c r="H201" s="110">
        <f>F201-D201</f>
        <v>7</v>
      </c>
      <c r="I201" s="110">
        <f>F201-E201</f>
        <v>5</v>
      </c>
      <c r="J201" s="126"/>
      <c r="K201" s="126"/>
      <c r="L201" s="126">
        <f>F201/E201-1</f>
        <v>2.5</v>
      </c>
    </row>
    <row r="202" spans="1:12" ht="12.75" x14ac:dyDescent="0.2">
      <c r="A202" s="8"/>
      <c r="B202" s="165" t="s">
        <v>120</v>
      </c>
      <c r="C202" s="110">
        <v>8</v>
      </c>
      <c r="D202" s="110">
        <v>0</v>
      </c>
      <c r="E202" s="110">
        <v>9</v>
      </c>
      <c r="F202" s="110">
        <v>14</v>
      </c>
      <c r="G202" s="110">
        <f>F202-C202</f>
        <v>6</v>
      </c>
      <c r="H202" s="110">
        <f>F202-D202</f>
        <v>14</v>
      </c>
      <c r="I202" s="110">
        <f>F202-E202</f>
        <v>5</v>
      </c>
      <c r="J202" s="126">
        <f>F202/C202-1</f>
        <v>0.75</v>
      </c>
      <c r="K202" s="126"/>
      <c r="L202" s="126">
        <f>F202/E202-1</f>
        <v>0.55555555555555558</v>
      </c>
    </row>
    <row r="203" spans="1:12" ht="12.75" x14ac:dyDescent="0.2">
      <c r="A203" s="8"/>
      <c r="B203" s="165" t="s">
        <v>121</v>
      </c>
      <c r="C203" s="110">
        <v>2</v>
      </c>
      <c r="D203" s="110">
        <v>0</v>
      </c>
      <c r="E203" s="110">
        <v>2</v>
      </c>
      <c r="F203" s="110">
        <v>2</v>
      </c>
      <c r="G203" s="110">
        <f>F203-C203</f>
        <v>0</v>
      </c>
      <c r="H203" s="110">
        <f>F203-D203</f>
        <v>2</v>
      </c>
      <c r="I203" s="110">
        <f>F203-E203</f>
        <v>0</v>
      </c>
      <c r="J203" s="126">
        <f>F203/C203-1</f>
        <v>0</v>
      </c>
      <c r="K203" s="126"/>
      <c r="L203" s="126">
        <f>F203/E203-1</f>
        <v>0</v>
      </c>
    </row>
    <row r="204" spans="1:12" ht="12.75" x14ac:dyDescent="0.2">
      <c r="A204" s="8"/>
      <c r="B204" s="165" t="s">
        <v>181</v>
      </c>
      <c r="C204" s="110">
        <v>0</v>
      </c>
      <c r="D204" s="110">
        <v>0</v>
      </c>
      <c r="E204" s="110">
        <v>1</v>
      </c>
      <c r="F204" s="110">
        <v>1</v>
      </c>
      <c r="G204" s="110">
        <f>F204-C204</f>
        <v>1</v>
      </c>
      <c r="H204" s="110">
        <f>F204-D204</f>
        <v>1</v>
      </c>
      <c r="I204" s="110">
        <f>F204-E204</f>
        <v>0</v>
      </c>
      <c r="J204" s="126"/>
      <c r="K204" s="126"/>
      <c r="L204" s="126">
        <f>F204/E204-1</f>
        <v>0</v>
      </c>
    </row>
    <row r="205" spans="1:12" ht="12.75" x14ac:dyDescent="0.2">
      <c r="A205" s="8"/>
      <c r="B205" s="106" t="s">
        <v>138</v>
      </c>
      <c r="C205" s="110">
        <v>1</v>
      </c>
      <c r="D205" s="110">
        <v>0</v>
      </c>
      <c r="E205" s="110">
        <v>0</v>
      </c>
      <c r="F205" s="110">
        <v>0</v>
      </c>
      <c r="G205" s="110">
        <f>F205-C205</f>
        <v>-1</v>
      </c>
      <c r="H205" s="110">
        <f>F205-D205</f>
        <v>0</v>
      </c>
      <c r="I205" s="110">
        <f>F205-E205</f>
        <v>0</v>
      </c>
      <c r="J205" s="126">
        <f>F205/C205-1</f>
        <v>-1</v>
      </c>
      <c r="K205" s="126"/>
      <c r="L205" s="126"/>
    </row>
    <row r="206" spans="1:12" ht="12.75" x14ac:dyDescent="0.2">
      <c r="A206" s="8"/>
      <c r="B206" s="165" t="s">
        <v>123</v>
      </c>
      <c r="C206" s="110">
        <v>6</v>
      </c>
      <c r="D206" s="110">
        <v>0</v>
      </c>
      <c r="E206" s="110">
        <v>4</v>
      </c>
      <c r="F206" s="110">
        <v>1</v>
      </c>
      <c r="G206" s="110">
        <f>F206-C206</f>
        <v>-5</v>
      </c>
      <c r="H206" s="110">
        <f>F206-D206</f>
        <v>1</v>
      </c>
      <c r="I206" s="110">
        <f>F206-E206</f>
        <v>-3</v>
      </c>
      <c r="J206" s="126">
        <f>F206/C206-1</f>
        <v>-0.83333333333333337</v>
      </c>
      <c r="K206" s="126"/>
      <c r="L206" s="126">
        <f>F206/E206-1</f>
        <v>-0.75</v>
      </c>
    </row>
    <row r="207" spans="1:12" ht="12.75" x14ac:dyDescent="0.2">
      <c r="A207" s="8"/>
      <c r="B207" s="165" t="s">
        <v>182</v>
      </c>
      <c r="C207" s="110">
        <v>0</v>
      </c>
      <c r="D207" s="110">
        <v>0</v>
      </c>
      <c r="E207" s="110">
        <v>6</v>
      </c>
      <c r="F207" s="110">
        <v>12</v>
      </c>
      <c r="G207" s="110">
        <f>F207-C207</f>
        <v>12</v>
      </c>
      <c r="H207" s="110">
        <f>F207-D207</f>
        <v>12</v>
      </c>
      <c r="I207" s="110">
        <f>F207-E207</f>
        <v>6</v>
      </c>
      <c r="J207" s="126"/>
      <c r="K207" s="126"/>
      <c r="L207" s="126">
        <f>F207/E207-1</f>
        <v>1</v>
      </c>
    </row>
    <row r="208" spans="1:12" ht="12.75" x14ac:dyDescent="0.2">
      <c r="A208" s="8"/>
      <c r="B208" s="165" t="s">
        <v>183</v>
      </c>
      <c r="C208" s="110">
        <v>4</v>
      </c>
      <c r="D208" s="110">
        <v>0</v>
      </c>
      <c r="E208" s="110">
        <v>2</v>
      </c>
      <c r="F208" s="110">
        <v>1</v>
      </c>
      <c r="G208" s="110">
        <f>F208-C208</f>
        <v>-3</v>
      </c>
      <c r="H208" s="110">
        <f>F208-D208</f>
        <v>1</v>
      </c>
      <c r="I208" s="110">
        <f>F208-E208</f>
        <v>-1</v>
      </c>
      <c r="J208" s="126">
        <f>F208/C208-1</f>
        <v>-0.75</v>
      </c>
      <c r="K208" s="126"/>
      <c r="L208" s="126">
        <f>F208/E208-1</f>
        <v>-0.5</v>
      </c>
    </row>
    <row r="209" spans="1:12" ht="12.75" x14ac:dyDescent="0.2">
      <c r="A209" s="8"/>
      <c r="B209" s="165" t="s">
        <v>124</v>
      </c>
      <c r="C209" s="110">
        <v>63</v>
      </c>
      <c r="D209" s="110">
        <v>1</v>
      </c>
      <c r="E209" s="110">
        <v>125</v>
      </c>
      <c r="F209" s="110">
        <v>89</v>
      </c>
      <c r="G209" s="110">
        <f>F209-C209</f>
        <v>26</v>
      </c>
      <c r="H209" s="110">
        <f>F209-D209</f>
        <v>88</v>
      </c>
      <c r="I209" s="110">
        <f>F209-E209</f>
        <v>-36</v>
      </c>
      <c r="J209" s="126">
        <f>F209/C209-1</f>
        <v>0.41269841269841279</v>
      </c>
      <c r="K209" s="126">
        <f>F209/D209-1</f>
        <v>88</v>
      </c>
      <c r="L209" s="126">
        <f>F209/E209-1</f>
        <v>-0.28800000000000003</v>
      </c>
    </row>
    <row r="210" spans="1:12" ht="12.75" x14ac:dyDescent="0.2">
      <c r="A210" s="8"/>
      <c r="B210" s="165" t="s">
        <v>125</v>
      </c>
      <c r="C210" s="110">
        <v>6</v>
      </c>
      <c r="D210" s="110">
        <v>0</v>
      </c>
      <c r="E210" s="110">
        <v>2</v>
      </c>
      <c r="F210" s="110">
        <v>3</v>
      </c>
      <c r="G210" s="110">
        <f>F210-C210</f>
        <v>-3</v>
      </c>
      <c r="H210" s="110">
        <f>F210-D210</f>
        <v>3</v>
      </c>
      <c r="I210" s="110">
        <f>F210-E210</f>
        <v>1</v>
      </c>
      <c r="J210" s="126">
        <f>F210/C210-1</f>
        <v>-0.5</v>
      </c>
      <c r="K210" s="126"/>
      <c r="L210" s="126">
        <f>F210/E210-1</f>
        <v>0.5</v>
      </c>
    </row>
    <row r="211" spans="1:12" ht="12.75" x14ac:dyDescent="0.2">
      <c r="A211" s="8"/>
      <c r="B211" s="165" t="s">
        <v>184</v>
      </c>
      <c r="C211" s="110">
        <v>1</v>
      </c>
      <c r="D211" s="110">
        <v>0</v>
      </c>
      <c r="E211" s="110">
        <v>1</v>
      </c>
      <c r="F211" s="110">
        <v>2</v>
      </c>
      <c r="G211" s="110">
        <f>F211-C211</f>
        <v>1</v>
      </c>
      <c r="H211" s="110">
        <f>F211-D211</f>
        <v>2</v>
      </c>
      <c r="I211" s="110">
        <f>F211-E211</f>
        <v>1</v>
      </c>
      <c r="J211" s="126">
        <f>F211/C211-1</f>
        <v>1</v>
      </c>
      <c r="K211" s="126"/>
      <c r="L211" s="126">
        <f>F211/E211-1</f>
        <v>1</v>
      </c>
    </row>
    <row r="212" spans="1:12" ht="12" x14ac:dyDescent="0.2">
      <c r="B212" s="165" t="s">
        <v>126</v>
      </c>
      <c r="C212" s="110">
        <v>2</v>
      </c>
      <c r="D212" s="110">
        <v>0</v>
      </c>
      <c r="E212" s="110">
        <v>0</v>
      </c>
      <c r="F212" s="110">
        <v>0</v>
      </c>
      <c r="G212" s="110">
        <f>F212-C212</f>
        <v>-2</v>
      </c>
      <c r="H212" s="110">
        <f>F212-D212</f>
        <v>0</v>
      </c>
      <c r="I212" s="110">
        <f>F212-E212</f>
        <v>0</v>
      </c>
      <c r="J212" s="126">
        <f>F212/C212-1</f>
        <v>-1</v>
      </c>
      <c r="K212" s="126"/>
      <c r="L212" s="126"/>
    </row>
    <row r="213" spans="1:12" x14ac:dyDescent="0.2">
      <c r="B213" s="163" t="s">
        <v>128</v>
      </c>
      <c r="C213" s="113">
        <v>253</v>
      </c>
      <c r="D213" s="113">
        <v>0</v>
      </c>
      <c r="E213" s="149">
        <v>283</v>
      </c>
      <c r="F213" s="149">
        <v>285</v>
      </c>
      <c r="G213" s="113">
        <f t="shared" ref="G198:G235" si="20">F213-C213</f>
        <v>32</v>
      </c>
      <c r="H213" s="113">
        <f t="shared" ref="H198:H235" si="21">F213-D213</f>
        <v>285</v>
      </c>
      <c r="I213" s="149">
        <f t="shared" ref="I198:I235" si="22">F213-E213</f>
        <v>2</v>
      </c>
      <c r="J213" s="128">
        <f t="shared" ref="J204:J235" si="23">F213/C213-1</f>
        <v>0.12648221343873511</v>
      </c>
      <c r="K213" s="128"/>
      <c r="L213" s="150">
        <f t="shared" si="19"/>
        <v>7.0671378091873294E-3</v>
      </c>
    </row>
    <row r="214" spans="1:12" ht="12.75" x14ac:dyDescent="0.2">
      <c r="A214" s="8"/>
      <c r="B214" s="165" t="s">
        <v>185</v>
      </c>
      <c r="C214" s="110">
        <v>2</v>
      </c>
      <c r="D214" s="110">
        <v>0</v>
      </c>
      <c r="E214" s="110">
        <v>1</v>
      </c>
      <c r="F214" s="110">
        <v>1</v>
      </c>
      <c r="G214" s="110">
        <f>F214-C214</f>
        <v>-1</v>
      </c>
      <c r="H214" s="110">
        <f>F214-D214</f>
        <v>1</v>
      </c>
      <c r="I214" s="110">
        <f>F214-E214</f>
        <v>0</v>
      </c>
      <c r="J214" s="126">
        <f>F214/C214-1</f>
        <v>-0.5</v>
      </c>
      <c r="K214" s="126"/>
      <c r="L214" s="126">
        <f>F214/E214-1</f>
        <v>0</v>
      </c>
    </row>
    <row r="215" spans="1:12" ht="12.75" x14ac:dyDescent="0.2">
      <c r="A215" s="8"/>
      <c r="B215" s="164" t="s">
        <v>186</v>
      </c>
      <c r="C215" s="110">
        <v>0</v>
      </c>
      <c r="D215" s="110">
        <v>0</v>
      </c>
      <c r="E215" s="110">
        <v>0</v>
      </c>
      <c r="F215" s="110">
        <v>0</v>
      </c>
      <c r="G215" s="110">
        <f>F215-C215</f>
        <v>0</v>
      </c>
      <c r="H215" s="110">
        <f>F215-D215</f>
        <v>0</v>
      </c>
      <c r="I215" s="110">
        <f>F215-E215</f>
        <v>0</v>
      </c>
      <c r="J215" s="126"/>
      <c r="K215" s="126"/>
      <c r="L215" s="126"/>
    </row>
    <row r="216" spans="1:12" ht="12.75" x14ac:dyDescent="0.2">
      <c r="A216" s="8"/>
      <c r="B216" s="165" t="s">
        <v>187</v>
      </c>
      <c r="C216" s="110">
        <v>0</v>
      </c>
      <c r="D216" s="110">
        <v>0</v>
      </c>
      <c r="E216" s="110">
        <v>5</v>
      </c>
      <c r="F216" s="110">
        <v>1</v>
      </c>
      <c r="G216" s="110">
        <f>F216-C216</f>
        <v>1</v>
      </c>
      <c r="H216" s="110">
        <f>F216-D216</f>
        <v>1</v>
      </c>
      <c r="I216" s="110">
        <f>F216-E216</f>
        <v>-4</v>
      </c>
      <c r="J216" s="126"/>
      <c r="K216" s="126"/>
      <c r="L216" s="126">
        <f>F216/E216-1</f>
        <v>-0.8</v>
      </c>
    </row>
    <row r="217" spans="1:12" ht="12" x14ac:dyDescent="0.2">
      <c r="B217" s="165" t="s">
        <v>128</v>
      </c>
      <c r="C217" s="110">
        <v>251</v>
      </c>
      <c r="D217" s="110">
        <v>0</v>
      </c>
      <c r="E217" s="110">
        <v>277</v>
      </c>
      <c r="F217" s="110">
        <v>283</v>
      </c>
      <c r="G217" s="110">
        <f>F217-C217</f>
        <v>32</v>
      </c>
      <c r="H217" s="110">
        <f>F217-D217</f>
        <v>283</v>
      </c>
      <c r="I217" s="110">
        <f>F217-E217</f>
        <v>6</v>
      </c>
      <c r="J217" s="126">
        <f>F217/C217-1</f>
        <v>0.12749003984063756</v>
      </c>
      <c r="K217" s="126"/>
      <c r="L217" s="126">
        <f>F217/E217-1</f>
        <v>2.1660649819494671E-2</v>
      </c>
    </row>
    <row r="218" spans="1:12" ht="12" x14ac:dyDescent="0.2">
      <c r="B218" s="165" t="s">
        <v>253</v>
      </c>
      <c r="C218" s="110">
        <v>0</v>
      </c>
      <c r="D218" s="110">
        <v>0</v>
      </c>
      <c r="E218" s="110">
        <v>0</v>
      </c>
      <c r="F218" s="110">
        <v>0</v>
      </c>
      <c r="G218" s="110">
        <f>F218-C218</f>
        <v>0</v>
      </c>
      <c r="H218" s="110">
        <f>F218-D218</f>
        <v>0</v>
      </c>
      <c r="I218" s="110">
        <f>F218-E218</f>
        <v>0</v>
      </c>
      <c r="J218" s="126"/>
      <c r="K218" s="126"/>
      <c r="L218" s="126"/>
    </row>
    <row r="219" spans="1:12" x14ac:dyDescent="0.2">
      <c r="B219" s="163" t="s">
        <v>129</v>
      </c>
      <c r="C219" s="113">
        <v>321</v>
      </c>
      <c r="D219" s="113">
        <v>2</v>
      </c>
      <c r="E219" s="149">
        <v>594</v>
      </c>
      <c r="F219" s="149">
        <v>781</v>
      </c>
      <c r="G219" s="113">
        <f t="shared" si="20"/>
        <v>460</v>
      </c>
      <c r="H219" s="113">
        <f t="shared" si="21"/>
        <v>779</v>
      </c>
      <c r="I219" s="149">
        <f t="shared" si="22"/>
        <v>187</v>
      </c>
      <c r="J219" s="128">
        <f t="shared" si="23"/>
        <v>1.4330218068535827</v>
      </c>
      <c r="K219" s="128">
        <f>F219/D219-1</f>
        <v>389.5</v>
      </c>
      <c r="L219" s="150">
        <f t="shared" si="19"/>
        <v>0.31481481481481488</v>
      </c>
    </row>
    <row r="220" spans="1:12" ht="12" x14ac:dyDescent="0.2">
      <c r="B220" s="106" t="s">
        <v>130</v>
      </c>
      <c r="C220" s="110">
        <v>28</v>
      </c>
      <c r="D220" s="110">
        <v>0</v>
      </c>
      <c r="E220" s="110">
        <v>133</v>
      </c>
      <c r="F220" s="110">
        <v>60</v>
      </c>
      <c r="G220" s="110">
        <f>F220-C220</f>
        <v>32</v>
      </c>
      <c r="H220" s="110">
        <f>F220-D220</f>
        <v>60</v>
      </c>
      <c r="I220" s="110">
        <f>F220-E220</f>
        <v>-73</v>
      </c>
      <c r="J220" s="126">
        <f>F220/C220-1</f>
        <v>1.1428571428571428</v>
      </c>
      <c r="K220" s="126"/>
      <c r="L220" s="126">
        <f>F220/E220-1</f>
        <v>-0.54887218045112784</v>
      </c>
    </row>
    <row r="221" spans="1:12" ht="12" x14ac:dyDescent="0.2">
      <c r="B221" s="106" t="s">
        <v>131</v>
      </c>
      <c r="C221" s="110">
        <v>66</v>
      </c>
      <c r="D221" s="110">
        <v>0</v>
      </c>
      <c r="E221" s="110">
        <v>137</v>
      </c>
      <c r="F221" s="110">
        <v>155</v>
      </c>
      <c r="G221" s="110">
        <f>F221-C221</f>
        <v>89</v>
      </c>
      <c r="H221" s="110">
        <f>F221-D221</f>
        <v>155</v>
      </c>
      <c r="I221" s="110">
        <f>F221-E221</f>
        <v>18</v>
      </c>
      <c r="J221" s="126">
        <f>F221/C221-1</f>
        <v>1.3484848484848486</v>
      </c>
      <c r="K221" s="126"/>
      <c r="L221" s="126">
        <f>F221/E221-1</f>
        <v>0.13138686131386867</v>
      </c>
    </row>
    <row r="222" spans="1:12" ht="12" x14ac:dyDescent="0.2">
      <c r="B222" s="106" t="s">
        <v>132</v>
      </c>
      <c r="C222" s="110">
        <v>180</v>
      </c>
      <c r="D222" s="110">
        <v>2</v>
      </c>
      <c r="E222" s="110">
        <v>225</v>
      </c>
      <c r="F222" s="110">
        <v>452</v>
      </c>
      <c r="G222" s="110">
        <f>F222-C222</f>
        <v>272</v>
      </c>
      <c r="H222" s="110">
        <f>F222-D222</f>
        <v>450</v>
      </c>
      <c r="I222" s="110">
        <f>F222-E222</f>
        <v>227</v>
      </c>
      <c r="J222" s="126">
        <f>F222/C222-1</f>
        <v>1.5111111111111111</v>
      </c>
      <c r="K222" s="126">
        <f>F222/D222-1</f>
        <v>225</v>
      </c>
      <c r="L222" s="126">
        <f>F222/E222-1</f>
        <v>1.0088888888888889</v>
      </c>
    </row>
    <row r="223" spans="1:12" ht="12" x14ac:dyDescent="0.2">
      <c r="B223" s="106" t="s">
        <v>133</v>
      </c>
      <c r="C223" s="110">
        <v>47</v>
      </c>
      <c r="D223" s="110">
        <v>0</v>
      </c>
      <c r="E223" s="110">
        <v>99</v>
      </c>
      <c r="F223" s="110">
        <v>114</v>
      </c>
      <c r="G223" s="110">
        <f>F223-C223</f>
        <v>67</v>
      </c>
      <c r="H223" s="110">
        <f>F223-D223</f>
        <v>114</v>
      </c>
      <c r="I223" s="110">
        <f>F223-E223</f>
        <v>15</v>
      </c>
      <c r="J223" s="126">
        <f>F223/C223-1</f>
        <v>1.4255319148936172</v>
      </c>
      <c r="K223" s="126"/>
      <c r="L223" s="126">
        <f>F223/E223-1</f>
        <v>0.1515151515151516</v>
      </c>
    </row>
    <row r="224" spans="1:12" x14ac:dyDescent="0.2">
      <c r="B224" s="163" t="s">
        <v>134</v>
      </c>
      <c r="C224" s="113">
        <v>16</v>
      </c>
      <c r="D224" s="113">
        <v>0</v>
      </c>
      <c r="E224" s="149">
        <v>7</v>
      </c>
      <c r="F224" s="149">
        <v>28</v>
      </c>
      <c r="G224" s="113">
        <f t="shared" si="20"/>
        <v>12</v>
      </c>
      <c r="H224" s="113">
        <f t="shared" si="21"/>
        <v>28</v>
      </c>
      <c r="I224" s="149">
        <f t="shared" si="22"/>
        <v>21</v>
      </c>
      <c r="J224" s="128">
        <f t="shared" si="23"/>
        <v>0.75</v>
      </c>
      <c r="K224" s="128"/>
      <c r="L224" s="150">
        <f t="shared" si="19"/>
        <v>3</v>
      </c>
    </row>
    <row r="225" spans="2:12" ht="12" x14ac:dyDescent="0.2">
      <c r="B225" s="165" t="s">
        <v>188</v>
      </c>
      <c r="C225" s="110">
        <v>1</v>
      </c>
      <c r="D225" s="110">
        <v>0</v>
      </c>
      <c r="E225" s="110">
        <v>1</v>
      </c>
      <c r="F225" s="110">
        <v>4</v>
      </c>
      <c r="G225" s="110">
        <f>F225-C225</f>
        <v>3</v>
      </c>
      <c r="H225" s="110">
        <f>F225-D225</f>
        <v>4</v>
      </c>
      <c r="I225" s="110">
        <f>F225-E225</f>
        <v>3</v>
      </c>
      <c r="J225" s="126">
        <f>F225/C225-1</f>
        <v>3</v>
      </c>
      <c r="K225" s="126"/>
      <c r="L225" s="126">
        <f>F225/E225-1</f>
        <v>3</v>
      </c>
    </row>
    <row r="226" spans="2:12" ht="12" x14ac:dyDescent="0.2">
      <c r="B226" s="165" t="s">
        <v>136</v>
      </c>
      <c r="C226" s="110">
        <v>9</v>
      </c>
      <c r="D226" s="110">
        <v>0</v>
      </c>
      <c r="E226" s="110">
        <v>4</v>
      </c>
      <c r="F226" s="110">
        <v>6</v>
      </c>
      <c r="G226" s="110">
        <f>F226-C226</f>
        <v>-3</v>
      </c>
      <c r="H226" s="110">
        <f>F226-D226</f>
        <v>6</v>
      </c>
      <c r="I226" s="110">
        <f>F226-E226</f>
        <v>2</v>
      </c>
      <c r="J226" s="126">
        <f>F226/C226-1</f>
        <v>-0.33333333333333337</v>
      </c>
      <c r="K226" s="126"/>
      <c r="L226" s="126">
        <f>F226/E226-1</f>
        <v>0.5</v>
      </c>
    </row>
    <row r="227" spans="2:12" ht="12" x14ac:dyDescent="0.2">
      <c r="B227" s="165" t="s">
        <v>189</v>
      </c>
      <c r="C227" s="110">
        <v>0</v>
      </c>
      <c r="D227" s="110">
        <v>0</v>
      </c>
      <c r="E227" s="110">
        <v>0</v>
      </c>
      <c r="F227" s="110">
        <v>0</v>
      </c>
      <c r="G227" s="110">
        <f>F227-C227</f>
        <v>0</v>
      </c>
      <c r="H227" s="110">
        <f>F227-D227</f>
        <v>0</v>
      </c>
      <c r="I227" s="110">
        <f>F227-E227</f>
        <v>0</v>
      </c>
      <c r="J227" s="126"/>
      <c r="K227" s="126"/>
      <c r="L227" s="126"/>
    </row>
    <row r="228" spans="2:12" ht="12" x14ac:dyDescent="0.2">
      <c r="B228" s="165" t="s">
        <v>202</v>
      </c>
      <c r="C228" s="110">
        <v>2</v>
      </c>
      <c r="D228" s="110">
        <v>0</v>
      </c>
      <c r="E228" s="110">
        <v>2</v>
      </c>
      <c r="F228" s="110">
        <v>10</v>
      </c>
      <c r="G228" s="110">
        <f>F228-C228</f>
        <v>8</v>
      </c>
      <c r="H228" s="110">
        <f>F228-D228</f>
        <v>10</v>
      </c>
      <c r="I228" s="110">
        <f>F228-E228</f>
        <v>8</v>
      </c>
      <c r="J228" s="126">
        <f>F228/C228-1</f>
        <v>4</v>
      </c>
      <c r="K228" s="126"/>
      <c r="L228" s="126">
        <f>F228/E228-1</f>
        <v>4</v>
      </c>
    </row>
    <row r="229" spans="2:12" ht="12" x14ac:dyDescent="0.2">
      <c r="B229" s="165" t="s">
        <v>190</v>
      </c>
      <c r="C229" s="110">
        <v>3</v>
      </c>
      <c r="D229" s="110">
        <v>0</v>
      </c>
      <c r="E229" s="110">
        <v>0</v>
      </c>
      <c r="F229" s="110">
        <v>4</v>
      </c>
      <c r="G229" s="110">
        <f>F229-C229</f>
        <v>1</v>
      </c>
      <c r="H229" s="110">
        <f>F229-D229</f>
        <v>4</v>
      </c>
      <c r="I229" s="110">
        <f>F229-E229</f>
        <v>4</v>
      </c>
      <c r="J229" s="126">
        <f>F229/C229-1</f>
        <v>0.33333333333333326</v>
      </c>
      <c r="K229" s="126"/>
      <c r="L229" s="126"/>
    </row>
    <row r="230" spans="2:12" ht="12" x14ac:dyDescent="0.2">
      <c r="B230" s="165" t="s">
        <v>135</v>
      </c>
      <c r="C230" s="110">
        <v>1</v>
      </c>
      <c r="D230" s="110">
        <v>0</v>
      </c>
      <c r="E230" s="110">
        <v>0</v>
      </c>
      <c r="F230" s="110">
        <v>4</v>
      </c>
      <c r="G230" s="110">
        <f>F230-C230</f>
        <v>3</v>
      </c>
      <c r="H230" s="110">
        <f>F230-D230</f>
        <v>4</v>
      </c>
      <c r="I230" s="110">
        <f>F230-E230</f>
        <v>4</v>
      </c>
      <c r="J230" s="126">
        <f>F230/C230-1</f>
        <v>3</v>
      </c>
      <c r="K230" s="126"/>
      <c r="L230" s="126"/>
    </row>
    <row r="231" spans="2:12" ht="12" x14ac:dyDescent="0.2">
      <c r="B231" s="165" t="s">
        <v>224</v>
      </c>
      <c r="C231" s="110">
        <v>0</v>
      </c>
      <c r="D231" s="110">
        <v>0</v>
      </c>
      <c r="E231" s="110">
        <v>0</v>
      </c>
      <c r="F231" s="110">
        <v>0</v>
      </c>
      <c r="G231" s="110">
        <f>F231-C231</f>
        <v>0</v>
      </c>
      <c r="H231" s="110">
        <f>F231-D231</f>
        <v>0</v>
      </c>
      <c r="I231" s="110">
        <f>F231-E231</f>
        <v>0</v>
      </c>
      <c r="J231" s="126"/>
      <c r="K231" s="126"/>
      <c r="L231" s="126"/>
    </row>
    <row r="232" spans="2:12" x14ac:dyDescent="0.2">
      <c r="B232" s="160" t="s">
        <v>194</v>
      </c>
      <c r="C232" s="111">
        <v>41105</v>
      </c>
      <c r="D232" s="111">
        <v>3811</v>
      </c>
      <c r="E232" s="111">
        <v>15282</v>
      </c>
      <c r="F232" s="111">
        <v>24898</v>
      </c>
      <c r="G232" s="111">
        <f t="shared" si="20"/>
        <v>-16207</v>
      </c>
      <c r="H232" s="111">
        <f t="shared" si="21"/>
        <v>21087</v>
      </c>
      <c r="I232" s="111">
        <f t="shared" si="22"/>
        <v>9616</v>
      </c>
      <c r="J232" s="127">
        <f t="shared" si="23"/>
        <v>-0.3942829339496412</v>
      </c>
      <c r="K232" s="127">
        <f t="shared" ref="K222:K235" si="24">F232/D232-1</f>
        <v>5.5331933875623198</v>
      </c>
      <c r="L232" s="127">
        <f t="shared" si="19"/>
        <v>0.62923701086245254</v>
      </c>
    </row>
    <row r="233" spans="2:12" ht="12" x14ac:dyDescent="0.2">
      <c r="B233" s="165" t="s">
        <v>137</v>
      </c>
      <c r="C233" s="110">
        <v>11</v>
      </c>
      <c r="D233" s="110">
        <v>0</v>
      </c>
      <c r="E233" s="110">
        <v>3</v>
      </c>
      <c r="F233" s="110">
        <v>14</v>
      </c>
      <c r="G233" s="110">
        <f t="shared" si="20"/>
        <v>3</v>
      </c>
      <c r="H233" s="110">
        <f t="shared" si="21"/>
        <v>14</v>
      </c>
      <c r="I233" s="110">
        <f t="shared" si="22"/>
        <v>11</v>
      </c>
      <c r="J233" s="126">
        <f t="shared" si="23"/>
        <v>0.27272727272727271</v>
      </c>
      <c r="K233" s="126"/>
      <c r="L233" s="126">
        <f t="shared" si="19"/>
        <v>3.666666666666667</v>
      </c>
    </row>
    <row r="234" spans="2:12" ht="12" x14ac:dyDescent="0.2">
      <c r="B234" s="170" t="s">
        <v>279</v>
      </c>
      <c r="C234" s="110">
        <v>40340</v>
      </c>
      <c r="D234" s="110">
        <v>3804</v>
      </c>
      <c r="E234" s="110">
        <v>14962</v>
      </c>
      <c r="F234" s="110">
        <v>24278</v>
      </c>
      <c r="G234" s="110">
        <f t="shared" si="20"/>
        <v>-16062</v>
      </c>
      <c r="H234" s="110">
        <f t="shared" si="21"/>
        <v>20474</v>
      </c>
      <c r="I234" s="110">
        <f t="shared" si="22"/>
        <v>9316</v>
      </c>
      <c r="J234" s="126">
        <f t="shared" si="23"/>
        <v>-0.39816559246405547</v>
      </c>
      <c r="K234" s="126">
        <f t="shared" si="24"/>
        <v>5.3822292323869609</v>
      </c>
      <c r="L234" s="126">
        <f t="shared" si="19"/>
        <v>0.62264403154658465</v>
      </c>
    </row>
    <row r="235" spans="2:12" ht="12.75" thickBot="1" x14ac:dyDescent="0.25">
      <c r="B235" s="171" t="s">
        <v>278</v>
      </c>
      <c r="C235" s="155">
        <v>754</v>
      </c>
      <c r="D235" s="155">
        <v>7</v>
      </c>
      <c r="E235" s="155">
        <v>317</v>
      </c>
      <c r="F235" s="155">
        <v>606</v>
      </c>
      <c r="G235" s="155">
        <f t="shared" si="20"/>
        <v>-148</v>
      </c>
      <c r="H235" s="155">
        <f t="shared" si="21"/>
        <v>599</v>
      </c>
      <c r="I235" s="155">
        <f t="shared" si="22"/>
        <v>289</v>
      </c>
      <c r="J235" s="156">
        <f t="shared" si="23"/>
        <v>-0.19628647214854111</v>
      </c>
      <c r="K235" s="156">
        <f t="shared" si="24"/>
        <v>85.571428571428569</v>
      </c>
      <c r="L235" s="156">
        <f t="shared" si="19"/>
        <v>0.91167192429022093</v>
      </c>
    </row>
    <row r="236" spans="2:12" ht="12" x14ac:dyDescent="0.2">
      <c r="I236" s="101"/>
    </row>
    <row r="237" spans="2:12" ht="12" x14ac:dyDescent="0.2">
      <c r="I237" s="101"/>
    </row>
    <row r="239" spans="2:12" ht="12" x14ac:dyDescent="0.2">
      <c r="B239" s="130" t="s">
        <v>149</v>
      </c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 ht="12" x14ac:dyDescent="0.2"/>
    <row r="241" spans="9:9" ht="12" x14ac:dyDescent="0.2"/>
    <row r="250" spans="9:9" ht="12.75" x14ac:dyDescent="0.2">
      <c r="I250" s="104"/>
    </row>
    <row r="251" spans="9:9" ht="12.75" x14ac:dyDescent="0.2">
      <c r="I251" s="104"/>
    </row>
    <row r="252" spans="9:9" ht="12.75" x14ac:dyDescent="0.2">
      <c r="I252" s="104"/>
    </row>
    <row r="253" spans="9:9" ht="12.75" x14ac:dyDescent="0.2">
      <c r="I253" s="104"/>
    </row>
    <row r="254" spans="9:9" ht="12.75" x14ac:dyDescent="0.2">
      <c r="I254" s="104"/>
    </row>
    <row r="255" spans="9:9" ht="12.75" x14ac:dyDescent="0.2">
      <c r="I255" s="104"/>
    </row>
    <row r="256" spans="9:9" ht="12.75" x14ac:dyDescent="0.2">
      <c r="I256" s="104"/>
    </row>
  </sheetData>
  <sortState ref="B225:L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6.4257812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77" customWidth="1"/>
    <col min="14" max="16384" width="9.140625" style="6"/>
  </cols>
  <sheetData>
    <row r="1" spans="1:13" ht="15" customHeight="1" thickBot="1" x14ac:dyDescent="0.25"/>
    <row r="2" spans="1:13" ht="24" customHeight="1" thickBot="1" x14ac:dyDescent="0.25">
      <c r="B2" s="132" t="s">
        <v>260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3" ht="38.25" customHeight="1" thickBot="1" x14ac:dyDescent="0.25">
      <c r="A4" s="7"/>
      <c r="B4" s="61"/>
      <c r="C4" s="30" t="s">
        <v>0</v>
      </c>
      <c r="D4" s="45" t="s">
        <v>303</v>
      </c>
      <c r="E4" s="71" t="s">
        <v>304</v>
      </c>
      <c r="F4" s="71" t="s">
        <v>305</v>
      </c>
      <c r="G4" s="71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1:13" ht="15" customHeight="1" x14ac:dyDescent="0.2">
      <c r="A5"/>
      <c r="B5" s="60">
        <v>1</v>
      </c>
      <c r="C5" s="13" t="s">
        <v>143</v>
      </c>
      <c r="D5" s="13">
        <v>159063</v>
      </c>
      <c r="E5" s="13">
        <v>4191</v>
      </c>
      <c r="F5" s="13">
        <v>25059</v>
      </c>
      <c r="G5" s="13">
        <v>156737</v>
      </c>
      <c r="H5" s="13">
        <f>G5-D5</f>
        <v>-2326</v>
      </c>
      <c r="I5" s="13">
        <f>G5-E5</f>
        <v>152546</v>
      </c>
      <c r="J5" s="13">
        <f>G5-F5</f>
        <v>131678</v>
      </c>
      <c r="K5" s="28">
        <f>G5/D5-1</f>
        <v>-1.4623136744560283E-2</v>
      </c>
      <c r="L5" s="28">
        <f>G5/E5-1</f>
        <v>36.398472918157957</v>
      </c>
      <c r="M5" s="78">
        <f>G5/F5-1</f>
        <v>5.2547188634821822</v>
      </c>
    </row>
    <row r="6" spans="1:13" ht="15" customHeight="1" x14ac:dyDescent="0.2">
      <c r="A6"/>
      <c r="B6" s="10">
        <v>2</v>
      </c>
      <c r="C6" s="13" t="s">
        <v>144</v>
      </c>
      <c r="D6" s="13">
        <v>141663</v>
      </c>
      <c r="E6" s="13">
        <v>9762</v>
      </c>
      <c r="F6" s="13">
        <v>19707</v>
      </c>
      <c r="G6" s="13">
        <v>103906</v>
      </c>
      <c r="H6" s="13">
        <f t="shared" ref="H6:H19" si="0">G6-D6</f>
        <v>-37757</v>
      </c>
      <c r="I6" s="13">
        <f t="shared" ref="I6:I19" si="1">G6-E6</f>
        <v>94144</v>
      </c>
      <c r="J6" s="13">
        <f t="shared" ref="J6:J19" si="2">G6-F6</f>
        <v>84199</v>
      </c>
      <c r="K6" s="28">
        <f t="shared" ref="K6:K19" si="3">G6/D6-1</f>
        <v>-0.26652689834325127</v>
      </c>
      <c r="L6" s="28">
        <f t="shared" ref="L6:L19" si="4">G6/E6-1</f>
        <v>9.6439254251178035</v>
      </c>
      <c r="M6" s="78">
        <f t="shared" ref="M6:M19" si="5">G6/F6-1</f>
        <v>4.2725427513066423</v>
      </c>
    </row>
    <row r="7" spans="1:13" ht="15" customHeight="1" x14ac:dyDescent="0.2">
      <c r="A7"/>
      <c r="B7" s="10">
        <v>3</v>
      </c>
      <c r="C7" s="13" t="s">
        <v>43</v>
      </c>
      <c r="D7" s="13">
        <v>156136</v>
      </c>
      <c r="E7" s="13">
        <v>18318</v>
      </c>
      <c r="F7" s="13">
        <v>35045</v>
      </c>
      <c r="G7" s="13">
        <v>95989</v>
      </c>
      <c r="H7" s="13">
        <f t="shared" si="0"/>
        <v>-60147</v>
      </c>
      <c r="I7" s="13">
        <f t="shared" si="1"/>
        <v>77671</v>
      </c>
      <c r="J7" s="13">
        <f t="shared" si="2"/>
        <v>60944</v>
      </c>
      <c r="K7" s="28">
        <f t="shared" si="3"/>
        <v>-0.38522185786750007</v>
      </c>
      <c r="L7" s="28">
        <f t="shared" si="4"/>
        <v>4.2401463041816791</v>
      </c>
      <c r="M7" s="78">
        <f t="shared" si="5"/>
        <v>1.7390212583820803</v>
      </c>
    </row>
    <row r="8" spans="1:13" ht="12.75" x14ac:dyDescent="0.2">
      <c r="A8"/>
      <c r="B8" s="10">
        <v>4</v>
      </c>
      <c r="C8" s="13" t="s">
        <v>99</v>
      </c>
      <c r="D8" s="13">
        <v>22775</v>
      </c>
      <c r="E8" s="13">
        <v>0</v>
      </c>
      <c r="F8" s="13">
        <v>12894</v>
      </c>
      <c r="G8" s="13">
        <v>27712</v>
      </c>
      <c r="H8" s="13">
        <f t="shared" si="0"/>
        <v>4937</v>
      </c>
      <c r="I8" s="13">
        <f t="shared" si="1"/>
        <v>27712</v>
      </c>
      <c r="J8" s="13">
        <f t="shared" si="2"/>
        <v>14818</v>
      </c>
      <c r="K8" s="28">
        <f t="shared" si="3"/>
        <v>0.21677277716794729</v>
      </c>
      <c r="L8" s="28"/>
      <c r="M8" s="78">
        <f t="shared" si="5"/>
        <v>1.1492166899333025</v>
      </c>
    </row>
    <row r="9" spans="1:13" ht="15" customHeight="1" x14ac:dyDescent="0.2">
      <c r="A9"/>
      <c r="B9" s="10">
        <v>5</v>
      </c>
      <c r="C9" s="13" t="s">
        <v>279</v>
      </c>
      <c r="D9" s="13">
        <v>40340</v>
      </c>
      <c r="E9" s="13">
        <v>3804</v>
      </c>
      <c r="F9" s="13">
        <v>14962</v>
      </c>
      <c r="G9" s="13">
        <v>24278</v>
      </c>
      <c r="H9" s="13">
        <f t="shared" si="0"/>
        <v>-16062</v>
      </c>
      <c r="I9" s="13">
        <f t="shared" si="1"/>
        <v>20474</v>
      </c>
      <c r="J9" s="13">
        <f t="shared" si="2"/>
        <v>9316</v>
      </c>
      <c r="K9" s="28">
        <f t="shared" si="3"/>
        <v>-0.39816559246405547</v>
      </c>
      <c r="L9" s="28">
        <f t="shared" si="4"/>
        <v>5.3822292323869609</v>
      </c>
      <c r="M9" s="78">
        <f t="shared" si="5"/>
        <v>0.62264403154658465</v>
      </c>
    </row>
    <row r="10" spans="1:13" ht="15" customHeight="1" x14ac:dyDescent="0.2">
      <c r="A10"/>
      <c r="B10" s="10">
        <v>6</v>
      </c>
      <c r="C10" s="13" t="s">
        <v>44</v>
      </c>
      <c r="D10" s="13">
        <v>22687</v>
      </c>
      <c r="E10" s="13">
        <v>25</v>
      </c>
      <c r="F10" s="13">
        <v>17554</v>
      </c>
      <c r="G10" s="13">
        <v>22684</v>
      </c>
      <c r="H10" s="13">
        <f t="shared" si="0"/>
        <v>-3</v>
      </c>
      <c r="I10" s="13">
        <f t="shared" si="1"/>
        <v>22659</v>
      </c>
      <c r="J10" s="13">
        <f t="shared" si="2"/>
        <v>5130</v>
      </c>
      <c r="K10" s="28">
        <f t="shared" si="3"/>
        <v>-1.3223431921360884E-4</v>
      </c>
      <c r="L10" s="28">
        <f t="shared" si="4"/>
        <v>906.36</v>
      </c>
      <c r="M10" s="78">
        <f t="shared" si="5"/>
        <v>0.29224108465307053</v>
      </c>
    </row>
    <row r="11" spans="1:13" ht="12.75" x14ac:dyDescent="0.2">
      <c r="A11"/>
      <c r="B11" s="10">
        <v>7</v>
      </c>
      <c r="C11" s="13" t="s">
        <v>140</v>
      </c>
      <c r="D11" s="13">
        <v>12545</v>
      </c>
      <c r="E11" s="13">
        <v>862</v>
      </c>
      <c r="F11" s="13">
        <v>9422</v>
      </c>
      <c r="G11" s="13">
        <v>20773</v>
      </c>
      <c r="H11" s="13">
        <f t="shared" si="0"/>
        <v>8228</v>
      </c>
      <c r="I11" s="13">
        <f t="shared" si="1"/>
        <v>19911</v>
      </c>
      <c r="J11" s="13">
        <f t="shared" si="2"/>
        <v>11351</v>
      </c>
      <c r="K11" s="28">
        <f t="shared" si="3"/>
        <v>0.65587883618971698</v>
      </c>
      <c r="L11" s="28">
        <f t="shared" si="4"/>
        <v>23.09860788863109</v>
      </c>
      <c r="M11" s="78">
        <f t="shared" si="5"/>
        <v>1.2047336022075994</v>
      </c>
    </row>
    <row r="12" spans="1:13" ht="15" customHeight="1" x14ac:dyDescent="0.2">
      <c r="A12"/>
      <c r="B12" s="10">
        <v>8</v>
      </c>
      <c r="C12" s="13" t="s">
        <v>148</v>
      </c>
      <c r="D12" s="13">
        <v>13129</v>
      </c>
      <c r="E12" s="13">
        <v>535</v>
      </c>
      <c r="F12" s="13">
        <v>9546</v>
      </c>
      <c r="G12" s="13">
        <v>19258</v>
      </c>
      <c r="H12" s="13">
        <f t="shared" si="0"/>
        <v>6129</v>
      </c>
      <c r="I12" s="13">
        <f t="shared" si="1"/>
        <v>18723</v>
      </c>
      <c r="J12" s="13">
        <f t="shared" si="2"/>
        <v>9712</v>
      </c>
      <c r="K12" s="28">
        <f t="shared" si="3"/>
        <v>0.4668291568283951</v>
      </c>
      <c r="L12" s="28">
        <f t="shared" si="4"/>
        <v>34.996261682242988</v>
      </c>
      <c r="M12" s="78">
        <f t="shared" si="5"/>
        <v>1.0173894825057617</v>
      </c>
    </row>
    <row r="13" spans="1:13" ht="12.75" x14ac:dyDescent="0.2">
      <c r="A13"/>
      <c r="B13" s="10">
        <v>9</v>
      </c>
      <c r="C13" s="13" t="s">
        <v>147</v>
      </c>
      <c r="D13" s="13">
        <v>25221</v>
      </c>
      <c r="E13" s="13">
        <v>1205</v>
      </c>
      <c r="F13" s="13">
        <v>24485</v>
      </c>
      <c r="G13" s="13">
        <v>18711</v>
      </c>
      <c r="H13" s="13">
        <f t="shared" si="0"/>
        <v>-6510</v>
      </c>
      <c r="I13" s="13">
        <f t="shared" si="1"/>
        <v>17506</v>
      </c>
      <c r="J13" s="13">
        <f t="shared" si="2"/>
        <v>-5774</v>
      </c>
      <c r="K13" s="28">
        <f t="shared" si="3"/>
        <v>-0.25811823480432972</v>
      </c>
      <c r="L13" s="28">
        <f t="shared" si="4"/>
        <v>14.527800829875519</v>
      </c>
      <c r="M13" s="78">
        <f t="shared" si="5"/>
        <v>-0.23581784766183378</v>
      </c>
    </row>
    <row r="14" spans="1:13" ht="15" customHeight="1" x14ac:dyDescent="0.2">
      <c r="A14"/>
      <c r="B14" s="10">
        <v>10</v>
      </c>
      <c r="C14" s="13" t="s">
        <v>139</v>
      </c>
      <c r="D14" s="13">
        <v>175499</v>
      </c>
      <c r="E14" s="13">
        <v>4024</v>
      </c>
      <c r="F14" s="13">
        <v>8397</v>
      </c>
      <c r="G14" s="13">
        <v>14282</v>
      </c>
      <c r="H14" s="13">
        <f t="shared" si="0"/>
        <v>-161217</v>
      </c>
      <c r="I14" s="13">
        <f t="shared" si="1"/>
        <v>10258</v>
      </c>
      <c r="J14" s="13">
        <f t="shared" si="2"/>
        <v>5885</v>
      </c>
      <c r="K14" s="28">
        <f t="shared" si="3"/>
        <v>-0.91862061892090552</v>
      </c>
      <c r="L14" s="28">
        <f t="shared" si="4"/>
        <v>2.5492047713717696</v>
      </c>
      <c r="M14" s="78">
        <f t="shared" si="5"/>
        <v>0.70084554007383582</v>
      </c>
    </row>
    <row r="15" spans="1:13" ht="12.75" x14ac:dyDescent="0.2">
      <c r="A15"/>
      <c r="B15" s="10">
        <v>11</v>
      </c>
      <c r="C15" s="13" t="s">
        <v>105</v>
      </c>
      <c r="D15" s="13">
        <v>13437</v>
      </c>
      <c r="E15" s="13">
        <v>8</v>
      </c>
      <c r="F15" s="13">
        <v>1706</v>
      </c>
      <c r="G15" s="13">
        <v>11787</v>
      </c>
      <c r="H15" s="13">
        <f t="shared" si="0"/>
        <v>-1650</v>
      </c>
      <c r="I15" s="13">
        <f t="shared" si="1"/>
        <v>11779</v>
      </c>
      <c r="J15" s="13">
        <f t="shared" si="2"/>
        <v>10081</v>
      </c>
      <c r="K15" s="28">
        <f t="shared" si="3"/>
        <v>-0.12279526680062514</v>
      </c>
      <c r="L15" s="28">
        <f t="shared" si="4"/>
        <v>1472.375</v>
      </c>
      <c r="M15" s="78">
        <f t="shared" si="5"/>
        <v>5.9091441969519343</v>
      </c>
    </row>
    <row r="16" spans="1:13" ht="12.75" x14ac:dyDescent="0.2">
      <c r="A16"/>
      <c r="B16" s="10">
        <v>12</v>
      </c>
      <c r="C16" s="13" t="s">
        <v>104</v>
      </c>
      <c r="D16" s="13">
        <v>3493</v>
      </c>
      <c r="E16" s="13">
        <v>11</v>
      </c>
      <c r="F16" s="13">
        <v>6897</v>
      </c>
      <c r="G16" s="13">
        <v>7215</v>
      </c>
      <c r="H16" s="13">
        <f t="shared" si="0"/>
        <v>3722</v>
      </c>
      <c r="I16" s="13">
        <f t="shared" si="1"/>
        <v>7204</v>
      </c>
      <c r="J16" s="13">
        <f t="shared" si="2"/>
        <v>318</v>
      </c>
      <c r="K16" s="28">
        <f t="shared" si="3"/>
        <v>1.0655596908101916</v>
      </c>
      <c r="L16" s="28">
        <f t="shared" si="4"/>
        <v>654.90909090909088</v>
      </c>
      <c r="M16" s="78">
        <f t="shared" si="5"/>
        <v>4.6107003044802086E-2</v>
      </c>
    </row>
    <row r="17" spans="1:13" ht="15" customHeight="1" x14ac:dyDescent="0.2">
      <c r="A17"/>
      <c r="B17" s="10">
        <v>13</v>
      </c>
      <c r="C17" s="13" t="s">
        <v>7</v>
      </c>
      <c r="D17" s="13">
        <v>11552</v>
      </c>
      <c r="E17" s="13">
        <v>32</v>
      </c>
      <c r="F17" s="13">
        <v>5713</v>
      </c>
      <c r="G17" s="13">
        <v>5731</v>
      </c>
      <c r="H17" s="13">
        <f t="shared" si="0"/>
        <v>-5821</v>
      </c>
      <c r="I17" s="13">
        <f t="shared" si="1"/>
        <v>5699</v>
      </c>
      <c r="J17" s="13">
        <f t="shared" si="2"/>
        <v>18</v>
      </c>
      <c r="K17" s="28">
        <f t="shared" si="3"/>
        <v>-0.5038954293628809</v>
      </c>
      <c r="L17" s="28">
        <f t="shared" si="4"/>
        <v>178.09375</v>
      </c>
      <c r="M17" s="78">
        <f t="shared" si="5"/>
        <v>3.1507089095046403E-3</v>
      </c>
    </row>
    <row r="18" spans="1:13" ht="15" customHeight="1" x14ac:dyDescent="0.2">
      <c r="A18"/>
      <c r="B18" s="10">
        <v>14</v>
      </c>
      <c r="C18" s="13" t="s">
        <v>146</v>
      </c>
      <c r="D18" s="13">
        <v>1266</v>
      </c>
      <c r="E18" s="13">
        <v>1365</v>
      </c>
      <c r="F18" s="13">
        <v>3430</v>
      </c>
      <c r="G18" s="13">
        <v>5539</v>
      </c>
      <c r="H18" s="13">
        <f t="shared" si="0"/>
        <v>4273</v>
      </c>
      <c r="I18" s="13">
        <f t="shared" si="1"/>
        <v>4174</v>
      </c>
      <c r="J18" s="13">
        <f t="shared" si="2"/>
        <v>2109</v>
      </c>
      <c r="K18" s="28">
        <f t="shared" si="3"/>
        <v>3.3751974723538707</v>
      </c>
      <c r="L18" s="28">
        <f t="shared" si="4"/>
        <v>3.0578754578754577</v>
      </c>
      <c r="M18" s="78">
        <f t="shared" si="5"/>
        <v>0.61486880466472305</v>
      </c>
    </row>
    <row r="19" spans="1:13" ht="15" customHeight="1" thickBot="1" x14ac:dyDescent="0.25">
      <c r="A19"/>
      <c r="B19" s="11">
        <v>15</v>
      </c>
      <c r="C19" s="15" t="s">
        <v>37</v>
      </c>
      <c r="D19" s="15">
        <v>9816</v>
      </c>
      <c r="E19" s="15">
        <v>80</v>
      </c>
      <c r="F19" s="15">
        <v>2960</v>
      </c>
      <c r="G19" s="15">
        <v>5460</v>
      </c>
      <c r="H19" s="15">
        <f t="shared" si="0"/>
        <v>-4356</v>
      </c>
      <c r="I19" s="15">
        <f t="shared" si="1"/>
        <v>5380</v>
      </c>
      <c r="J19" s="15">
        <f t="shared" si="2"/>
        <v>2500</v>
      </c>
      <c r="K19" s="79">
        <f t="shared" si="3"/>
        <v>-0.44376528117359415</v>
      </c>
      <c r="L19" s="79">
        <f t="shared" si="4"/>
        <v>67.25</v>
      </c>
      <c r="M19" s="80">
        <f t="shared" si="5"/>
        <v>0.84459459459459452</v>
      </c>
    </row>
    <row r="20" spans="1:13" ht="15" customHeight="1" x14ac:dyDescent="0.2">
      <c r="A20"/>
      <c r="B20" s="23"/>
      <c r="G20" s="24"/>
      <c r="H20" s="24"/>
      <c r="I20" s="24"/>
      <c r="J20" s="25"/>
    </row>
    <row r="22" spans="1:13" ht="19.5" customHeight="1" x14ac:dyDescent="0.2">
      <c r="B22" s="131" t="s">
        <v>149</v>
      </c>
      <c r="C22" s="131"/>
      <c r="D22" s="131"/>
      <c r="E22" s="131"/>
      <c r="F22" s="131"/>
      <c r="G22" s="73"/>
      <c r="H22" s="73"/>
      <c r="I22" s="73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32" t="s">
        <v>275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ht="13.5" thickBot="1" x14ac:dyDescent="0.25"/>
    <row r="4" spans="2:12" ht="42" customHeight="1" x14ac:dyDescent="0.2">
      <c r="B4" s="33" t="s">
        <v>254</v>
      </c>
      <c r="C4" s="45" t="s">
        <v>303</v>
      </c>
      <c r="D4" s="71" t="s">
        <v>304</v>
      </c>
      <c r="E4" s="71" t="s">
        <v>305</v>
      </c>
      <c r="F4" s="71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</row>
    <row r="5" spans="2:12" ht="24.75" customHeight="1" x14ac:dyDescent="0.2">
      <c r="B5" s="38" t="s">
        <v>264</v>
      </c>
      <c r="C5" s="39">
        <v>1099474</v>
      </c>
      <c r="D5" s="39">
        <v>48535</v>
      </c>
      <c r="E5" s="39">
        <v>259641</v>
      </c>
      <c r="F5" s="39">
        <v>718401</v>
      </c>
      <c r="G5" s="81">
        <f>F5-C5</f>
        <v>-381073</v>
      </c>
      <c r="H5" s="81">
        <f>F5-D5</f>
        <v>669866</v>
      </c>
      <c r="I5" s="81">
        <f>F5-E5</f>
        <v>458760</v>
      </c>
      <c r="J5" s="40">
        <f>F5/C5-1</f>
        <v>-0.34659573577910896</v>
      </c>
      <c r="K5" s="40">
        <f>F5/D5-1</f>
        <v>13.801710106108994</v>
      </c>
      <c r="L5" s="82">
        <f>F5/E5-1</f>
        <v>1.7669012213017203</v>
      </c>
    </row>
    <row r="6" spans="2:12" ht="24" customHeight="1" x14ac:dyDescent="0.2">
      <c r="B6" s="38" t="s">
        <v>263</v>
      </c>
      <c r="C6" s="39">
        <v>882331</v>
      </c>
      <c r="D6" s="39">
        <v>45842</v>
      </c>
      <c r="E6" s="39">
        <v>230902</v>
      </c>
      <c r="F6" s="39">
        <v>597887</v>
      </c>
      <c r="G6" s="81">
        <f t="shared" ref="G6:G9" si="0">F6-C6</f>
        <v>-284444</v>
      </c>
      <c r="H6" s="81">
        <f t="shared" ref="H6:H9" si="1">F6-D6</f>
        <v>552045</v>
      </c>
      <c r="I6" s="81">
        <f t="shared" ref="I6:I9" si="2">F6-E6</f>
        <v>366985</v>
      </c>
      <c r="J6" s="40">
        <f t="shared" ref="J6:J9" si="3">F6/C6-1</f>
        <v>-0.32237788313002713</v>
      </c>
      <c r="K6" s="40">
        <f t="shared" ref="K6:K9" si="4">F6/D6-1</f>
        <v>12.042341084594913</v>
      </c>
      <c r="L6" s="82">
        <f t="shared" ref="L6:L9" si="5">F6/E6-1</f>
        <v>1.5893539250417925</v>
      </c>
    </row>
    <row r="7" spans="2:12" ht="15" customHeight="1" x14ac:dyDescent="0.2">
      <c r="B7" s="27" t="s">
        <v>255</v>
      </c>
      <c r="C7" s="12">
        <v>570482</v>
      </c>
      <c r="D7" s="12">
        <v>37207</v>
      </c>
      <c r="E7" s="12">
        <v>213545</v>
      </c>
      <c r="F7" s="12">
        <v>459711</v>
      </c>
      <c r="G7" s="13">
        <f t="shared" si="0"/>
        <v>-110771</v>
      </c>
      <c r="H7" s="13">
        <f t="shared" si="1"/>
        <v>422504</v>
      </c>
      <c r="I7" s="13">
        <f t="shared" si="2"/>
        <v>246166</v>
      </c>
      <c r="J7" s="28">
        <f t="shared" si="3"/>
        <v>-0.19417089408605359</v>
      </c>
      <c r="K7" s="28">
        <f t="shared" si="4"/>
        <v>11.355497621415324</v>
      </c>
      <c r="L7" s="78">
        <f t="shared" si="5"/>
        <v>1.1527593715610291</v>
      </c>
    </row>
    <row r="8" spans="2:12" ht="16.5" customHeight="1" x14ac:dyDescent="0.2">
      <c r="B8" s="27" t="s">
        <v>256</v>
      </c>
      <c r="C8" s="12">
        <v>311849</v>
      </c>
      <c r="D8" s="12">
        <v>8635</v>
      </c>
      <c r="E8" s="12">
        <v>17357</v>
      </c>
      <c r="F8" s="12">
        <v>138176</v>
      </c>
      <c r="G8" s="13">
        <f t="shared" si="0"/>
        <v>-173673</v>
      </c>
      <c r="H8" s="13">
        <f t="shared" si="1"/>
        <v>129541</v>
      </c>
      <c r="I8" s="13">
        <f t="shared" si="2"/>
        <v>120819</v>
      </c>
      <c r="J8" s="28">
        <f t="shared" si="3"/>
        <v>-0.55691376275056204</v>
      </c>
      <c r="K8" s="28">
        <f t="shared" si="4"/>
        <v>15.001852924145918</v>
      </c>
      <c r="L8" s="78">
        <f t="shared" si="5"/>
        <v>6.9608227228207635</v>
      </c>
    </row>
    <row r="9" spans="2:12" ht="13.5" thickBot="1" x14ac:dyDescent="0.25">
      <c r="B9" s="41" t="s">
        <v>257</v>
      </c>
      <c r="C9" s="42">
        <v>217143</v>
      </c>
      <c r="D9" s="42">
        <v>2693</v>
      </c>
      <c r="E9" s="42">
        <v>28739</v>
      </c>
      <c r="F9" s="42">
        <v>120514</v>
      </c>
      <c r="G9" s="83">
        <f t="shared" si="0"/>
        <v>-96629</v>
      </c>
      <c r="H9" s="83">
        <f t="shared" si="1"/>
        <v>117821</v>
      </c>
      <c r="I9" s="83">
        <f t="shared" si="2"/>
        <v>91775</v>
      </c>
      <c r="J9" s="43">
        <f t="shared" si="3"/>
        <v>-0.44500168091994674</v>
      </c>
      <c r="K9" s="43">
        <f t="shared" si="4"/>
        <v>43.750835499442999</v>
      </c>
      <c r="L9" s="84">
        <f t="shared" si="5"/>
        <v>3.1933957340199726</v>
      </c>
    </row>
    <row r="10" spans="2:12" x14ac:dyDescent="0.2">
      <c r="I10" s="44"/>
      <c r="J10" s="44"/>
    </row>
    <row r="11" spans="2:12" x14ac:dyDescent="0.2">
      <c r="I11" s="44"/>
      <c r="J11" s="44"/>
    </row>
    <row r="13" spans="2:12" ht="18.75" customHeight="1" x14ac:dyDescent="0.2">
      <c r="B13" s="29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35" t="s">
        <v>263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33" t="s">
        <v>151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1:13" ht="15" customHeight="1" x14ac:dyDescent="0.2">
      <c r="A5" s="1"/>
      <c r="B5" s="34" t="s">
        <v>1</v>
      </c>
      <c r="C5" s="35">
        <f>'2022 July'!C4</f>
        <v>882331</v>
      </c>
      <c r="D5" s="35">
        <f>'2022 July'!D4</f>
        <v>45842</v>
      </c>
      <c r="E5" s="35">
        <f>'2022 July'!E4</f>
        <v>230902</v>
      </c>
      <c r="F5" s="35">
        <f>'2022 July'!F4</f>
        <v>597887</v>
      </c>
      <c r="G5" s="87">
        <f>F5-C5</f>
        <v>-284444</v>
      </c>
      <c r="H5" s="87">
        <f>F5-D5</f>
        <v>552045</v>
      </c>
      <c r="I5" s="86">
        <f>F5-E5</f>
        <v>366985</v>
      </c>
      <c r="J5" s="92">
        <f>F5/C5-1</f>
        <v>-0.32237788313002713</v>
      </c>
      <c r="K5" s="85">
        <f>F5/D5-1</f>
        <v>12.042341084594913</v>
      </c>
      <c r="L5" s="85">
        <f>F5/E5-1</f>
        <v>1.5893539250417925</v>
      </c>
      <c r="M5" s="36">
        <f>F5/F5</f>
        <v>1</v>
      </c>
    </row>
    <row r="6" spans="1:13" ht="12.75" x14ac:dyDescent="0.2">
      <c r="A6" s="1"/>
      <c r="B6" s="4" t="s">
        <v>218</v>
      </c>
      <c r="C6" s="48">
        <f>'2022 July'!C6</f>
        <v>768876</v>
      </c>
      <c r="D6" s="48">
        <f>'2022 July'!D6</f>
        <v>41765</v>
      </c>
      <c r="E6" s="48">
        <f>'2022 July'!E6</f>
        <v>175281</v>
      </c>
      <c r="F6" s="48">
        <f>'2022 July'!F6</f>
        <v>495897</v>
      </c>
      <c r="G6" s="13">
        <f t="shared" ref="G6" si="0">F6-C6</f>
        <v>-272979</v>
      </c>
      <c r="H6" s="13">
        <f t="shared" ref="H6" si="1">F6-D6</f>
        <v>454132</v>
      </c>
      <c r="I6" s="13">
        <f t="shared" ref="I6" si="2">F6-E6</f>
        <v>320616</v>
      </c>
      <c r="J6" s="28">
        <f t="shared" ref="J6" si="3">F6/C6-1</f>
        <v>-0.35503644280742275</v>
      </c>
      <c r="K6" s="28">
        <f t="shared" ref="K6" si="4">F6/D6-1</f>
        <v>10.87350652460194</v>
      </c>
      <c r="L6" s="28">
        <f t="shared" ref="L6" si="5">F6/E6-1</f>
        <v>1.8291543293340409</v>
      </c>
      <c r="M6" s="78">
        <f>F6/F$5</f>
        <v>0.82941592642087891</v>
      </c>
    </row>
    <row r="7" spans="1:13" ht="15" customHeight="1" x14ac:dyDescent="0.2">
      <c r="A7" s="1"/>
      <c r="B7" s="4" t="s">
        <v>152</v>
      </c>
      <c r="C7" s="48">
        <f>'2022 July'!C66</f>
        <v>6966</v>
      </c>
      <c r="D7" s="48">
        <f>'2022 July'!D66</f>
        <v>153</v>
      </c>
      <c r="E7" s="48">
        <f>'2022 July'!E66</f>
        <v>3430</v>
      </c>
      <c r="F7" s="48">
        <f>'2022 July'!F66</f>
        <v>5369</v>
      </c>
      <c r="G7" s="13">
        <f t="shared" ref="G7:G10" si="6">F7-C7</f>
        <v>-1597</v>
      </c>
      <c r="H7" s="13">
        <f t="shared" ref="H7:H10" si="7">F7-D7</f>
        <v>5216</v>
      </c>
      <c r="I7" s="13">
        <f t="shared" ref="I7:I10" si="8">F7-E7</f>
        <v>1939</v>
      </c>
      <c r="J7" s="28">
        <f>F7/C7-1</f>
        <v>-0.22925638817111682</v>
      </c>
      <c r="K7" s="28">
        <f t="shared" ref="K7:K10" si="9">F7/D7-1</f>
        <v>34.091503267973856</v>
      </c>
      <c r="L7" s="28">
        <f t="shared" ref="L7:L10" si="10">F7/E7-1</f>
        <v>0.56530612244897949</v>
      </c>
      <c r="M7" s="78">
        <f t="shared" ref="M7:M10" si="11">F7/F$5</f>
        <v>8.9799577512138587E-3</v>
      </c>
    </row>
    <row r="8" spans="1:13" ht="12.75" x14ac:dyDescent="0.2">
      <c r="A8" s="1"/>
      <c r="B8" s="4" t="s">
        <v>72</v>
      </c>
      <c r="C8" s="48">
        <f>'2022 July'!C114</f>
        <v>29817</v>
      </c>
      <c r="D8" s="48">
        <f>'2022 July'!D114</f>
        <v>76</v>
      </c>
      <c r="E8" s="48">
        <f>'2022 July'!E114</f>
        <v>13200</v>
      </c>
      <c r="F8" s="48">
        <f>'2022 July'!F114</f>
        <v>26456</v>
      </c>
      <c r="G8" s="13">
        <f t="shared" si="6"/>
        <v>-3361</v>
      </c>
      <c r="H8" s="13">
        <f t="shared" si="7"/>
        <v>26380</v>
      </c>
      <c r="I8" s="13">
        <f t="shared" si="8"/>
        <v>13256</v>
      </c>
      <c r="J8" s="28">
        <f t="shared" ref="J8:J10" si="12">F8/C8-1</f>
        <v>-0.11272093101250968</v>
      </c>
      <c r="K8" s="28">
        <f t="shared" si="9"/>
        <v>347.10526315789474</v>
      </c>
      <c r="L8" s="28">
        <f t="shared" si="10"/>
        <v>1.0042424242424244</v>
      </c>
      <c r="M8" s="78">
        <f t="shared" si="11"/>
        <v>4.424916413971202E-2</v>
      </c>
    </row>
    <row r="9" spans="1:13" ht="15" customHeight="1" x14ac:dyDescent="0.2">
      <c r="A9" s="1"/>
      <c r="B9" s="4" t="s">
        <v>109</v>
      </c>
      <c r="C9" s="48">
        <f>'2022 July'!C175</f>
        <v>851</v>
      </c>
      <c r="D9" s="48">
        <f>'2022 July'!D175</f>
        <v>3</v>
      </c>
      <c r="E9" s="48">
        <f>'2022 July'!E175</f>
        <v>1263</v>
      </c>
      <c r="F9" s="48">
        <f>'2022 July'!F175</f>
        <v>1541</v>
      </c>
      <c r="G9" s="13">
        <f t="shared" si="6"/>
        <v>690</v>
      </c>
      <c r="H9" s="13">
        <f t="shared" si="7"/>
        <v>1538</v>
      </c>
      <c r="I9" s="13">
        <f t="shared" si="8"/>
        <v>278</v>
      </c>
      <c r="J9" s="28">
        <f t="shared" si="12"/>
        <v>0.81081081081081074</v>
      </c>
      <c r="K9" s="28">
        <f t="shared" si="9"/>
        <v>512.66666666666663</v>
      </c>
      <c r="L9" s="28">
        <f t="shared" si="10"/>
        <v>0.22011084718923191</v>
      </c>
      <c r="M9" s="78">
        <f t="shared" si="11"/>
        <v>2.577410112613253E-3</v>
      </c>
    </row>
    <row r="10" spans="1:13" ht="15" customHeight="1" thickBot="1" x14ac:dyDescent="0.25">
      <c r="A10" s="1"/>
      <c r="B10" s="5" t="s">
        <v>87</v>
      </c>
      <c r="C10" s="49">
        <f>'2022 July'!C160</f>
        <v>34716</v>
      </c>
      <c r="D10" s="49">
        <f>'2022 July'!D160</f>
        <v>34</v>
      </c>
      <c r="E10" s="49">
        <f>'2022 July'!E160</f>
        <v>22446</v>
      </c>
      <c r="F10" s="49">
        <f>'2022 July'!F160</f>
        <v>43726</v>
      </c>
      <c r="G10" s="15">
        <f t="shared" si="6"/>
        <v>9010</v>
      </c>
      <c r="H10" s="15">
        <f t="shared" si="7"/>
        <v>43692</v>
      </c>
      <c r="I10" s="15">
        <f t="shared" si="8"/>
        <v>21280</v>
      </c>
      <c r="J10" s="79">
        <f t="shared" si="12"/>
        <v>0.25953450858393823</v>
      </c>
      <c r="K10" s="79">
        <f t="shared" si="9"/>
        <v>1285.0588235294117</v>
      </c>
      <c r="L10" s="79">
        <f t="shared" si="10"/>
        <v>0.94805310523033048</v>
      </c>
      <c r="M10" s="80">
        <f t="shared" si="11"/>
        <v>7.3134221015007855E-2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38" t="s">
        <v>149</v>
      </c>
      <c r="C13" s="138"/>
      <c r="D13" s="138"/>
      <c r="E13" s="138"/>
      <c r="F13" s="74"/>
      <c r="G13" s="74"/>
      <c r="H13" s="74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35" t="s">
        <v>291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13.5" thickBot="1" x14ac:dyDescent="0.25"/>
    <row r="4" spans="2:13" ht="36" customHeight="1" x14ac:dyDescent="0.2">
      <c r="B4" s="70"/>
      <c r="C4" s="37" t="s">
        <v>292</v>
      </c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76" t="s">
        <v>299</v>
      </c>
      <c r="M4" s="57" t="s">
        <v>300</v>
      </c>
    </row>
    <row r="5" spans="2:13" ht="15" x14ac:dyDescent="0.2">
      <c r="B5" s="65"/>
      <c r="C5" s="66" t="s">
        <v>1</v>
      </c>
      <c r="D5" s="66">
        <f>SUM(D6:D33)</f>
        <v>55480</v>
      </c>
      <c r="E5" s="66">
        <f>SUM(E6:E33)</f>
        <v>832</v>
      </c>
      <c r="F5" s="66">
        <f>SUM(F6:F33)</f>
        <v>20574</v>
      </c>
      <c r="G5" s="66">
        <f>SUM(G6:G33)</f>
        <v>33093</v>
      </c>
      <c r="H5" s="66">
        <f t="shared" ref="H5" si="0">G5-D5</f>
        <v>-22387</v>
      </c>
      <c r="I5" s="66">
        <f t="shared" ref="I5" si="1">G5-E5</f>
        <v>32261</v>
      </c>
      <c r="J5" s="66">
        <f t="shared" ref="J5" si="2">G5-F5</f>
        <v>12519</v>
      </c>
      <c r="K5" s="91">
        <f t="shared" ref="K5" si="3">G5/D5-1</f>
        <v>-0.40351478010093722</v>
      </c>
      <c r="L5" s="91">
        <f t="shared" ref="L5" si="4">G5/E5-1</f>
        <v>38.775240384615387</v>
      </c>
      <c r="M5" s="107">
        <f t="shared" ref="M5" si="5">G5/F5-1</f>
        <v>0.60848643919510059</v>
      </c>
    </row>
    <row r="6" spans="2:13" x14ac:dyDescent="0.2">
      <c r="B6" s="60">
        <v>1</v>
      </c>
      <c r="C6" s="67" t="s">
        <v>35</v>
      </c>
      <c r="D6" s="68">
        <v>1378</v>
      </c>
      <c r="E6" s="68">
        <v>9</v>
      </c>
      <c r="F6" s="68">
        <v>286</v>
      </c>
      <c r="G6" s="88">
        <v>688</v>
      </c>
      <c r="H6" s="13">
        <f t="shared" ref="H6" si="6">G6-D6</f>
        <v>-690</v>
      </c>
      <c r="I6" s="13">
        <f t="shared" ref="I6" si="7">G6-E6</f>
        <v>679</v>
      </c>
      <c r="J6" s="13">
        <f t="shared" ref="J6" si="8">G6-F6</f>
        <v>402</v>
      </c>
      <c r="K6" s="28">
        <f t="shared" ref="K6" si="9">G6/D6-1</f>
        <v>-0.50072568940493467</v>
      </c>
      <c r="L6" s="28">
        <f t="shared" ref="L6" si="10">G6/E6-1</f>
        <v>75.444444444444443</v>
      </c>
      <c r="M6" s="78">
        <f t="shared" ref="M6" si="11">G6/F6-1</f>
        <v>1.4055944055944054</v>
      </c>
    </row>
    <row r="7" spans="2:13" x14ac:dyDescent="0.2">
      <c r="B7" s="10">
        <v>2</v>
      </c>
      <c r="C7" s="106" t="s">
        <v>36</v>
      </c>
      <c r="D7" s="13">
        <v>1257</v>
      </c>
      <c r="E7" s="13">
        <v>10</v>
      </c>
      <c r="F7" s="13">
        <v>391</v>
      </c>
      <c r="G7" s="89">
        <v>930</v>
      </c>
      <c r="H7" s="13">
        <f t="shared" ref="H7:H33" si="12">G7-D7</f>
        <v>-327</v>
      </c>
      <c r="I7" s="13">
        <f t="shared" ref="I7:I33" si="13">G7-E7</f>
        <v>920</v>
      </c>
      <c r="J7" s="13">
        <f t="shared" ref="J7:J33" si="14">G7-F7</f>
        <v>539</v>
      </c>
      <c r="K7" s="28">
        <f t="shared" ref="K7:K33" si="15">G7/D7-1</f>
        <v>-0.26014319809069208</v>
      </c>
      <c r="L7" s="28">
        <f t="shared" ref="L7:L33" si="16">G7/E7-1</f>
        <v>92</v>
      </c>
      <c r="M7" s="78">
        <f t="shared" ref="M7:M33" si="17">G7/F7-1</f>
        <v>1.3785166240409206</v>
      </c>
    </row>
    <row r="8" spans="2:13" x14ac:dyDescent="0.2">
      <c r="B8" s="10">
        <v>3</v>
      </c>
      <c r="C8" s="106" t="s">
        <v>2</v>
      </c>
      <c r="D8" s="13">
        <v>1270</v>
      </c>
      <c r="E8" s="13">
        <v>295</v>
      </c>
      <c r="F8" s="13">
        <v>467</v>
      </c>
      <c r="G8" s="89">
        <v>864</v>
      </c>
      <c r="H8" s="13">
        <f t="shared" si="12"/>
        <v>-406</v>
      </c>
      <c r="I8" s="13">
        <f t="shared" si="13"/>
        <v>569</v>
      </c>
      <c r="J8" s="13">
        <f t="shared" si="14"/>
        <v>397</v>
      </c>
      <c r="K8" s="28">
        <f t="shared" si="15"/>
        <v>-0.31968503937007875</v>
      </c>
      <c r="L8" s="28">
        <f t="shared" si="16"/>
        <v>1.9288135593220339</v>
      </c>
      <c r="M8" s="78">
        <f t="shared" si="17"/>
        <v>0.8501070663811563</v>
      </c>
    </row>
    <row r="9" spans="2:13" x14ac:dyDescent="0.2">
      <c r="B9" s="10">
        <v>4</v>
      </c>
      <c r="C9" s="106" t="s">
        <v>198</v>
      </c>
      <c r="D9" s="13">
        <v>3500</v>
      </c>
      <c r="E9" s="13">
        <v>23</v>
      </c>
      <c r="F9" s="13">
        <v>1441</v>
      </c>
      <c r="G9" s="89">
        <v>2245</v>
      </c>
      <c r="H9" s="13">
        <f t="shared" si="12"/>
        <v>-1255</v>
      </c>
      <c r="I9" s="13">
        <f t="shared" si="13"/>
        <v>2222</v>
      </c>
      <c r="J9" s="13">
        <f t="shared" si="14"/>
        <v>804</v>
      </c>
      <c r="K9" s="28">
        <f t="shared" si="15"/>
        <v>-0.35857142857142854</v>
      </c>
      <c r="L9" s="28">
        <f t="shared" si="16"/>
        <v>96.608695652173907</v>
      </c>
      <c r="M9" s="78">
        <f t="shared" si="17"/>
        <v>0.5579458709229701</v>
      </c>
    </row>
    <row r="10" spans="2:13" x14ac:dyDescent="0.2">
      <c r="B10" s="10">
        <v>5</v>
      </c>
      <c r="C10" s="106" t="s">
        <v>37</v>
      </c>
      <c r="D10" s="13">
        <v>9816</v>
      </c>
      <c r="E10" s="13">
        <v>80</v>
      </c>
      <c r="F10" s="13">
        <v>2960</v>
      </c>
      <c r="G10" s="89">
        <v>5460</v>
      </c>
      <c r="H10" s="13">
        <f t="shared" si="12"/>
        <v>-4356</v>
      </c>
      <c r="I10" s="13">
        <f t="shared" si="13"/>
        <v>5380</v>
      </c>
      <c r="J10" s="13">
        <f t="shared" si="14"/>
        <v>2500</v>
      </c>
      <c r="K10" s="28">
        <f t="shared" si="15"/>
        <v>-0.44376528117359415</v>
      </c>
      <c r="L10" s="28">
        <f t="shared" si="16"/>
        <v>67.25</v>
      </c>
      <c r="M10" s="78">
        <f t="shared" si="17"/>
        <v>0.84459459459459452</v>
      </c>
    </row>
    <row r="11" spans="2:13" x14ac:dyDescent="0.2">
      <c r="B11" s="10">
        <v>6</v>
      </c>
      <c r="C11" s="106" t="s">
        <v>13</v>
      </c>
      <c r="D11" s="13">
        <v>766</v>
      </c>
      <c r="E11" s="13">
        <v>1</v>
      </c>
      <c r="F11" s="13">
        <v>190</v>
      </c>
      <c r="G11" s="89">
        <v>517</v>
      </c>
      <c r="H11" s="13">
        <f t="shared" si="12"/>
        <v>-249</v>
      </c>
      <c r="I11" s="13">
        <f t="shared" si="13"/>
        <v>516</v>
      </c>
      <c r="J11" s="13">
        <f t="shared" si="14"/>
        <v>327</v>
      </c>
      <c r="K11" s="28">
        <f t="shared" si="15"/>
        <v>-0.32506527415143605</v>
      </c>
      <c r="L11" s="28">
        <f t="shared" si="16"/>
        <v>516</v>
      </c>
      <c r="M11" s="78">
        <f t="shared" si="17"/>
        <v>1.7210526315789472</v>
      </c>
    </row>
    <row r="12" spans="2:13" x14ac:dyDescent="0.2">
      <c r="B12" s="10">
        <v>7</v>
      </c>
      <c r="C12" s="106" t="s">
        <v>22</v>
      </c>
      <c r="D12" s="13">
        <v>1639</v>
      </c>
      <c r="E12" s="13">
        <v>20</v>
      </c>
      <c r="F12" s="13">
        <v>425</v>
      </c>
      <c r="G12" s="89">
        <v>870</v>
      </c>
      <c r="H12" s="13">
        <f t="shared" si="12"/>
        <v>-769</v>
      </c>
      <c r="I12" s="13">
        <f t="shared" si="13"/>
        <v>850</v>
      </c>
      <c r="J12" s="13">
        <f t="shared" si="14"/>
        <v>445</v>
      </c>
      <c r="K12" s="28">
        <f t="shared" si="15"/>
        <v>-0.46918852959121415</v>
      </c>
      <c r="L12" s="28">
        <f t="shared" si="16"/>
        <v>42.5</v>
      </c>
      <c r="M12" s="78">
        <f t="shared" si="17"/>
        <v>1.0470588235294116</v>
      </c>
    </row>
    <row r="13" spans="2:13" x14ac:dyDescent="0.2">
      <c r="B13" s="10">
        <v>8</v>
      </c>
      <c r="C13" s="106" t="s">
        <v>4</v>
      </c>
      <c r="D13" s="13">
        <v>1590</v>
      </c>
      <c r="E13" s="13">
        <v>6</v>
      </c>
      <c r="F13" s="13">
        <v>634</v>
      </c>
      <c r="G13" s="89">
        <v>1249</v>
      </c>
      <c r="H13" s="13">
        <f t="shared" si="12"/>
        <v>-341</v>
      </c>
      <c r="I13" s="13">
        <f t="shared" si="13"/>
        <v>1243</v>
      </c>
      <c r="J13" s="13">
        <f t="shared" si="14"/>
        <v>615</v>
      </c>
      <c r="K13" s="28">
        <f t="shared" si="15"/>
        <v>-0.2144654088050314</v>
      </c>
      <c r="L13" s="28">
        <f t="shared" si="16"/>
        <v>207.16666666666666</v>
      </c>
      <c r="M13" s="78">
        <f t="shared" si="17"/>
        <v>0.97003154574132489</v>
      </c>
    </row>
    <row r="14" spans="2:13" x14ac:dyDescent="0.2">
      <c r="B14" s="60">
        <v>9</v>
      </c>
      <c r="C14" s="106" t="s">
        <v>14</v>
      </c>
      <c r="D14" s="13">
        <v>380</v>
      </c>
      <c r="E14" s="13">
        <v>7</v>
      </c>
      <c r="F14" s="13">
        <v>128</v>
      </c>
      <c r="G14" s="89">
        <v>299</v>
      </c>
      <c r="H14" s="13">
        <f t="shared" si="12"/>
        <v>-81</v>
      </c>
      <c r="I14" s="13">
        <f t="shared" si="13"/>
        <v>292</v>
      </c>
      <c r="J14" s="13">
        <f t="shared" si="14"/>
        <v>171</v>
      </c>
      <c r="K14" s="28">
        <f t="shared" si="15"/>
        <v>-0.2131578947368421</v>
      </c>
      <c r="L14" s="28">
        <f t="shared" si="16"/>
        <v>41.714285714285715</v>
      </c>
      <c r="M14" s="78">
        <f t="shared" si="17"/>
        <v>1.3359375</v>
      </c>
    </row>
    <row r="15" spans="2:13" x14ac:dyDescent="0.2">
      <c r="B15" s="10">
        <v>10</v>
      </c>
      <c r="C15" s="106" t="s">
        <v>24</v>
      </c>
      <c r="D15" s="13">
        <v>1835</v>
      </c>
      <c r="E15" s="13">
        <v>21</v>
      </c>
      <c r="F15" s="13">
        <v>512</v>
      </c>
      <c r="G15" s="89">
        <v>934</v>
      </c>
      <c r="H15" s="13">
        <f t="shared" si="12"/>
        <v>-901</v>
      </c>
      <c r="I15" s="13">
        <f t="shared" si="13"/>
        <v>913</v>
      </c>
      <c r="J15" s="13">
        <f t="shared" si="14"/>
        <v>422</v>
      </c>
      <c r="K15" s="28">
        <f t="shared" si="15"/>
        <v>-0.49100817438692101</v>
      </c>
      <c r="L15" s="28">
        <f t="shared" si="16"/>
        <v>43.476190476190474</v>
      </c>
      <c r="M15" s="78">
        <f t="shared" si="17"/>
        <v>0.82421875</v>
      </c>
    </row>
    <row r="16" spans="2:13" x14ac:dyDescent="0.2">
      <c r="B16" s="10">
        <v>11</v>
      </c>
      <c r="C16" s="106" t="s">
        <v>45</v>
      </c>
      <c r="D16" s="13">
        <v>486</v>
      </c>
      <c r="E16" s="13">
        <v>3</v>
      </c>
      <c r="F16" s="13">
        <v>49</v>
      </c>
      <c r="G16" s="89">
        <v>203</v>
      </c>
      <c r="H16" s="13">
        <f t="shared" si="12"/>
        <v>-283</v>
      </c>
      <c r="I16" s="13">
        <f t="shared" si="13"/>
        <v>200</v>
      </c>
      <c r="J16" s="13">
        <f t="shared" si="14"/>
        <v>154</v>
      </c>
      <c r="K16" s="28">
        <f t="shared" si="15"/>
        <v>-0.58230452674897126</v>
      </c>
      <c r="L16" s="28">
        <f t="shared" si="16"/>
        <v>66.666666666666671</v>
      </c>
      <c r="M16" s="78">
        <f t="shared" si="17"/>
        <v>3.1428571428571432</v>
      </c>
    </row>
    <row r="17" spans="2:13" x14ac:dyDescent="0.2">
      <c r="B17" s="10">
        <v>12</v>
      </c>
      <c r="C17" s="106" t="s">
        <v>5</v>
      </c>
      <c r="D17" s="13">
        <v>2106</v>
      </c>
      <c r="E17" s="13">
        <v>10</v>
      </c>
      <c r="F17" s="13">
        <v>1006</v>
      </c>
      <c r="G17" s="89">
        <v>1834</v>
      </c>
      <c r="H17" s="13">
        <f t="shared" si="12"/>
        <v>-272</v>
      </c>
      <c r="I17" s="13">
        <f t="shared" si="13"/>
        <v>1824</v>
      </c>
      <c r="J17" s="13">
        <f t="shared" si="14"/>
        <v>828</v>
      </c>
      <c r="K17" s="28">
        <f t="shared" si="15"/>
        <v>-0.1291547958214625</v>
      </c>
      <c r="L17" s="28">
        <f t="shared" si="16"/>
        <v>182.4</v>
      </c>
      <c r="M17" s="78">
        <f t="shared" si="17"/>
        <v>0.82306163021868795</v>
      </c>
    </row>
    <row r="18" spans="2:13" x14ac:dyDescent="0.2">
      <c r="B18" s="10">
        <v>13</v>
      </c>
      <c r="C18" s="106" t="s">
        <v>6</v>
      </c>
      <c r="D18" s="13">
        <v>2505</v>
      </c>
      <c r="E18" s="13">
        <v>68</v>
      </c>
      <c r="F18" s="13">
        <v>1076</v>
      </c>
      <c r="G18" s="89">
        <v>1547</v>
      </c>
      <c r="H18" s="13">
        <f t="shared" si="12"/>
        <v>-958</v>
      </c>
      <c r="I18" s="13">
        <f t="shared" si="13"/>
        <v>1479</v>
      </c>
      <c r="J18" s="13">
        <f t="shared" si="14"/>
        <v>471</v>
      </c>
      <c r="K18" s="28">
        <f t="shared" si="15"/>
        <v>-0.38243512974051896</v>
      </c>
      <c r="L18" s="28">
        <f t="shared" si="16"/>
        <v>21.75</v>
      </c>
      <c r="M18" s="78">
        <f t="shared" si="17"/>
        <v>0.43773234200743505</v>
      </c>
    </row>
    <row r="19" spans="2:13" x14ac:dyDescent="0.2">
      <c r="B19" s="10">
        <v>14</v>
      </c>
      <c r="C19" s="106" t="s">
        <v>38</v>
      </c>
      <c r="D19" s="13">
        <v>57</v>
      </c>
      <c r="E19" s="13">
        <v>0</v>
      </c>
      <c r="F19" s="13">
        <v>5</v>
      </c>
      <c r="G19" s="89">
        <v>33</v>
      </c>
      <c r="H19" s="13">
        <f t="shared" si="12"/>
        <v>-24</v>
      </c>
      <c r="I19" s="13">
        <f t="shared" si="13"/>
        <v>33</v>
      </c>
      <c r="J19" s="13">
        <f t="shared" si="14"/>
        <v>28</v>
      </c>
      <c r="K19" s="28">
        <f t="shared" si="15"/>
        <v>-0.42105263157894735</v>
      </c>
      <c r="L19" s="28"/>
      <c r="M19" s="78">
        <f t="shared" si="17"/>
        <v>5.6</v>
      </c>
    </row>
    <row r="20" spans="2:13" x14ac:dyDescent="0.2">
      <c r="B20" s="10">
        <v>15</v>
      </c>
      <c r="C20" s="106" t="s">
        <v>26</v>
      </c>
      <c r="D20" s="13">
        <v>79</v>
      </c>
      <c r="E20" s="13">
        <v>0</v>
      </c>
      <c r="F20" s="13">
        <v>12</v>
      </c>
      <c r="G20" s="89">
        <v>23</v>
      </c>
      <c r="H20" s="13">
        <f t="shared" si="12"/>
        <v>-56</v>
      </c>
      <c r="I20" s="13">
        <f t="shared" si="13"/>
        <v>23</v>
      </c>
      <c r="J20" s="13">
        <f t="shared" si="14"/>
        <v>11</v>
      </c>
      <c r="K20" s="28">
        <f t="shared" si="15"/>
        <v>-0.70886075949367089</v>
      </c>
      <c r="L20" s="28"/>
      <c r="M20" s="78">
        <f t="shared" si="17"/>
        <v>0.91666666666666674</v>
      </c>
    </row>
    <row r="21" spans="2:13" x14ac:dyDescent="0.2">
      <c r="B21" s="10">
        <v>16</v>
      </c>
      <c r="C21" s="106" t="s">
        <v>39</v>
      </c>
      <c r="D21" s="13">
        <v>2608</v>
      </c>
      <c r="E21" s="13">
        <v>15</v>
      </c>
      <c r="F21" s="13">
        <v>536</v>
      </c>
      <c r="G21" s="89">
        <v>1481</v>
      </c>
      <c r="H21" s="13">
        <f t="shared" si="12"/>
        <v>-1127</v>
      </c>
      <c r="I21" s="13">
        <f t="shared" si="13"/>
        <v>1466</v>
      </c>
      <c r="J21" s="13">
        <f t="shared" si="14"/>
        <v>945</v>
      </c>
      <c r="K21" s="28">
        <f t="shared" si="15"/>
        <v>-0.43213190184049077</v>
      </c>
      <c r="L21" s="28">
        <f t="shared" si="16"/>
        <v>97.733333333333334</v>
      </c>
      <c r="M21" s="78">
        <f t="shared" si="17"/>
        <v>1.7630597014925371</v>
      </c>
    </row>
    <row r="22" spans="2:13" x14ac:dyDescent="0.2">
      <c r="B22" s="60">
        <v>17</v>
      </c>
      <c r="C22" s="106" t="s">
        <v>7</v>
      </c>
      <c r="D22" s="13">
        <v>11552</v>
      </c>
      <c r="E22" s="13">
        <v>32</v>
      </c>
      <c r="F22" s="13">
        <v>5713</v>
      </c>
      <c r="G22" s="89">
        <v>5731</v>
      </c>
      <c r="H22" s="13">
        <f t="shared" si="12"/>
        <v>-5821</v>
      </c>
      <c r="I22" s="13">
        <f t="shared" si="13"/>
        <v>5699</v>
      </c>
      <c r="J22" s="13">
        <f t="shared" si="14"/>
        <v>18</v>
      </c>
      <c r="K22" s="28">
        <f t="shared" si="15"/>
        <v>-0.5038954293628809</v>
      </c>
      <c r="L22" s="28">
        <f t="shared" si="16"/>
        <v>178.09375</v>
      </c>
      <c r="M22" s="78">
        <f t="shared" si="17"/>
        <v>3.1507089095046403E-3</v>
      </c>
    </row>
    <row r="23" spans="2:13" x14ac:dyDescent="0.2">
      <c r="B23" s="10">
        <v>18</v>
      </c>
      <c r="C23" s="106" t="s">
        <v>28</v>
      </c>
      <c r="D23" s="13">
        <v>521</v>
      </c>
      <c r="E23" s="13">
        <v>10</v>
      </c>
      <c r="F23" s="13">
        <v>110</v>
      </c>
      <c r="G23" s="89">
        <v>281</v>
      </c>
      <c r="H23" s="13">
        <f t="shared" si="12"/>
        <v>-240</v>
      </c>
      <c r="I23" s="13">
        <f t="shared" si="13"/>
        <v>271</v>
      </c>
      <c r="J23" s="13">
        <f t="shared" si="14"/>
        <v>171</v>
      </c>
      <c r="K23" s="28">
        <f t="shared" si="15"/>
        <v>-0.46065259117082535</v>
      </c>
      <c r="L23" s="28">
        <f t="shared" si="16"/>
        <v>27.1</v>
      </c>
      <c r="M23" s="78">
        <f t="shared" si="17"/>
        <v>1.5545454545454547</v>
      </c>
    </row>
    <row r="24" spans="2:13" x14ac:dyDescent="0.2">
      <c r="B24" s="10">
        <v>19</v>
      </c>
      <c r="C24" s="106" t="s">
        <v>8</v>
      </c>
      <c r="D24" s="13">
        <v>799</v>
      </c>
      <c r="E24" s="13">
        <v>20</v>
      </c>
      <c r="F24" s="13">
        <v>290</v>
      </c>
      <c r="G24" s="89">
        <v>491</v>
      </c>
      <c r="H24" s="13">
        <f t="shared" si="12"/>
        <v>-308</v>
      </c>
      <c r="I24" s="13">
        <f t="shared" si="13"/>
        <v>471</v>
      </c>
      <c r="J24" s="13">
        <f t="shared" si="14"/>
        <v>201</v>
      </c>
      <c r="K24" s="28">
        <f t="shared" si="15"/>
        <v>-0.38548185231539422</v>
      </c>
      <c r="L24" s="28">
        <f t="shared" si="16"/>
        <v>23.55</v>
      </c>
      <c r="M24" s="78">
        <f t="shared" si="17"/>
        <v>0.69310344827586201</v>
      </c>
    </row>
    <row r="25" spans="2:13" x14ac:dyDescent="0.2">
      <c r="B25" s="10">
        <v>20</v>
      </c>
      <c r="C25" s="106" t="s">
        <v>29</v>
      </c>
      <c r="D25" s="13">
        <v>1862</v>
      </c>
      <c r="E25" s="13">
        <v>43</v>
      </c>
      <c r="F25" s="13">
        <v>570</v>
      </c>
      <c r="G25" s="89">
        <v>1453</v>
      </c>
      <c r="H25" s="13">
        <f t="shared" si="12"/>
        <v>-409</v>
      </c>
      <c r="I25" s="13">
        <f t="shared" si="13"/>
        <v>1410</v>
      </c>
      <c r="J25" s="13">
        <f t="shared" si="14"/>
        <v>883</v>
      </c>
      <c r="K25" s="28">
        <f t="shared" si="15"/>
        <v>-0.21965628356605804</v>
      </c>
      <c r="L25" s="28">
        <f t="shared" si="16"/>
        <v>32.790697674418603</v>
      </c>
      <c r="M25" s="78">
        <f t="shared" si="17"/>
        <v>1.549122807017544</v>
      </c>
    </row>
    <row r="26" spans="2:13" x14ac:dyDescent="0.2">
      <c r="B26" s="10">
        <v>21</v>
      </c>
      <c r="C26" s="106" t="s">
        <v>41</v>
      </c>
      <c r="D26" s="13">
        <v>3002</v>
      </c>
      <c r="E26" s="13">
        <v>30</v>
      </c>
      <c r="F26" s="13">
        <v>1348</v>
      </c>
      <c r="G26" s="89">
        <v>2207</v>
      </c>
      <c r="H26" s="13">
        <f t="shared" si="12"/>
        <v>-795</v>
      </c>
      <c r="I26" s="13">
        <f t="shared" si="13"/>
        <v>2177</v>
      </c>
      <c r="J26" s="13">
        <f t="shared" si="14"/>
        <v>859</v>
      </c>
      <c r="K26" s="28">
        <f t="shared" si="15"/>
        <v>-0.26482345103264493</v>
      </c>
      <c r="L26" s="28">
        <f t="shared" si="16"/>
        <v>72.566666666666663</v>
      </c>
      <c r="M26" s="78">
        <f t="shared" si="17"/>
        <v>0.63724035608308616</v>
      </c>
    </row>
    <row r="27" spans="2:13" x14ac:dyDescent="0.2">
      <c r="B27" s="10">
        <v>22</v>
      </c>
      <c r="C27" s="106" t="s">
        <v>9</v>
      </c>
      <c r="D27" s="13">
        <v>706</v>
      </c>
      <c r="E27" s="13">
        <v>10</v>
      </c>
      <c r="F27" s="13">
        <v>221</v>
      </c>
      <c r="G27" s="89">
        <v>555</v>
      </c>
      <c r="H27" s="13">
        <f t="shared" si="12"/>
        <v>-151</v>
      </c>
      <c r="I27" s="13">
        <f t="shared" si="13"/>
        <v>545</v>
      </c>
      <c r="J27" s="13">
        <f t="shared" si="14"/>
        <v>334</v>
      </c>
      <c r="K27" s="28">
        <f t="shared" si="15"/>
        <v>-0.21388101983002827</v>
      </c>
      <c r="L27" s="28">
        <f t="shared" si="16"/>
        <v>54.5</v>
      </c>
      <c r="M27" s="78">
        <f t="shared" si="17"/>
        <v>1.5113122171945701</v>
      </c>
    </row>
    <row r="28" spans="2:13" x14ac:dyDescent="0.2">
      <c r="B28" s="10">
        <v>23</v>
      </c>
      <c r="C28" s="106" t="s">
        <v>32</v>
      </c>
      <c r="D28" s="13">
        <v>431</v>
      </c>
      <c r="E28" s="13">
        <v>0</v>
      </c>
      <c r="F28" s="13">
        <v>149</v>
      </c>
      <c r="G28" s="89">
        <v>275</v>
      </c>
      <c r="H28" s="13">
        <f t="shared" si="12"/>
        <v>-156</v>
      </c>
      <c r="I28" s="13">
        <f t="shared" si="13"/>
        <v>275</v>
      </c>
      <c r="J28" s="13">
        <f t="shared" si="14"/>
        <v>126</v>
      </c>
      <c r="K28" s="28">
        <f t="shared" si="15"/>
        <v>-0.36194895591647336</v>
      </c>
      <c r="L28" s="28"/>
      <c r="M28" s="78">
        <f t="shared" si="17"/>
        <v>0.84563758389261734</v>
      </c>
    </row>
    <row r="29" spans="2:13" x14ac:dyDescent="0.2">
      <c r="B29" s="10">
        <v>24</v>
      </c>
      <c r="C29" s="106" t="s">
        <v>10</v>
      </c>
      <c r="D29" s="13">
        <v>821</v>
      </c>
      <c r="E29" s="13">
        <v>34</v>
      </c>
      <c r="F29" s="13">
        <v>864</v>
      </c>
      <c r="G29" s="89">
        <v>578</v>
      </c>
      <c r="H29" s="13">
        <f t="shared" si="12"/>
        <v>-243</v>
      </c>
      <c r="I29" s="13">
        <f t="shared" si="13"/>
        <v>544</v>
      </c>
      <c r="J29" s="13">
        <f t="shared" si="14"/>
        <v>-286</v>
      </c>
      <c r="K29" s="28">
        <f t="shared" si="15"/>
        <v>-0.2959805115712546</v>
      </c>
      <c r="L29" s="28">
        <f t="shared" si="16"/>
        <v>16</v>
      </c>
      <c r="M29" s="78">
        <f t="shared" si="17"/>
        <v>-0.33101851851851849</v>
      </c>
    </row>
    <row r="30" spans="2:13" x14ac:dyDescent="0.2">
      <c r="B30" s="60">
        <v>25</v>
      </c>
      <c r="C30" s="106" t="s">
        <v>17</v>
      </c>
      <c r="D30" s="13">
        <v>516</v>
      </c>
      <c r="E30" s="13">
        <v>8</v>
      </c>
      <c r="F30" s="13">
        <v>62</v>
      </c>
      <c r="G30" s="89">
        <v>304</v>
      </c>
      <c r="H30" s="13">
        <f t="shared" si="12"/>
        <v>-212</v>
      </c>
      <c r="I30" s="13">
        <f t="shared" si="13"/>
        <v>296</v>
      </c>
      <c r="J30" s="13">
        <f t="shared" si="14"/>
        <v>242</v>
      </c>
      <c r="K30" s="28">
        <f t="shared" si="15"/>
        <v>-0.41085271317829453</v>
      </c>
      <c r="L30" s="28">
        <f t="shared" si="16"/>
        <v>37</v>
      </c>
      <c r="M30" s="78">
        <f t="shared" si="17"/>
        <v>3.903225806451613</v>
      </c>
    </row>
    <row r="31" spans="2:13" x14ac:dyDescent="0.2">
      <c r="B31" s="10">
        <v>26</v>
      </c>
      <c r="C31" s="106" t="s">
        <v>18</v>
      </c>
      <c r="D31" s="13">
        <v>1124</v>
      </c>
      <c r="E31" s="13">
        <v>6</v>
      </c>
      <c r="F31" s="13">
        <v>250</v>
      </c>
      <c r="G31" s="89">
        <v>619</v>
      </c>
      <c r="H31" s="13">
        <f t="shared" si="12"/>
        <v>-505</v>
      </c>
      <c r="I31" s="13">
        <f t="shared" si="13"/>
        <v>613</v>
      </c>
      <c r="J31" s="13">
        <f t="shared" si="14"/>
        <v>369</v>
      </c>
      <c r="K31" s="28">
        <f t="shared" si="15"/>
        <v>-0.44928825622775803</v>
      </c>
      <c r="L31" s="28">
        <f t="shared" si="16"/>
        <v>102.16666666666667</v>
      </c>
      <c r="M31" s="78">
        <f t="shared" si="17"/>
        <v>1.476</v>
      </c>
    </row>
    <row r="32" spans="2:13" x14ac:dyDescent="0.2">
      <c r="B32" s="60">
        <v>27</v>
      </c>
      <c r="C32" s="106" t="s">
        <v>289</v>
      </c>
      <c r="D32" s="13">
        <v>2591</v>
      </c>
      <c r="E32" s="13">
        <v>68</v>
      </c>
      <c r="F32" s="13">
        <v>790</v>
      </c>
      <c r="G32" s="89">
        <v>1352</v>
      </c>
      <c r="H32" s="13">
        <f t="shared" si="12"/>
        <v>-1239</v>
      </c>
      <c r="I32" s="13">
        <f t="shared" si="13"/>
        <v>1284</v>
      </c>
      <c r="J32" s="13">
        <f t="shared" si="14"/>
        <v>562</v>
      </c>
      <c r="K32" s="28">
        <f t="shared" si="15"/>
        <v>-0.47819374758780397</v>
      </c>
      <c r="L32" s="28">
        <f t="shared" si="16"/>
        <v>18.882352941176471</v>
      </c>
      <c r="M32" s="78">
        <f t="shared" si="17"/>
        <v>0.71139240506329116</v>
      </c>
    </row>
    <row r="33" spans="2:13" ht="13.5" thickBot="1" x14ac:dyDescent="0.25">
      <c r="B33" s="11">
        <v>28</v>
      </c>
      <c r="C33" s="69" t="s">
        <v>33</v>
      </c>
      <c r="D33" s="15">
        <v>283</v>
      </c>
      <c r="E33" s="15">
        <v>3</v>
      </c>
      <c r="F33" s="15">
        <v>89</v>
      </c>
      <c r="G33" s="90">
        <v>70</v>
      </c>
      <c r="H33" s="15">
        <f t="shared" si="12"/>
        <v>-213</v>
      </c>
      <c r="I33" s="15">
        <f t="shared" si="13"/>
        <v>67</v>
      </c>
      <c r="J33" s="15">
        <f t="shared" si="14"/>
        <v>-19</v>
      </c>
      <c r="K33" s="79">
        <f t="shared" si="15"/>
        <v>-0.75265017667844525</v>
      </c>
      <c r="L33" s="79">
        <f t="shared" si="16"/>
        <v>22.333333333333332</v>
      </c>
      <c r="M33" s="80">
        <f t="shared" si="17"/>
        <v>-0.2134831460674157</v>
      </c>
    </row>
    <row r="36" spans="2:13" x14ac:dyDescent="0.2">
      <c r="B36" s="138" t="s">
        <v>149</v>
      </c>
      <c r="C36" s="138"/>
      <c r="D36" s="138"/>
      <c r="E36" s="138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35" t="s">
        <v>263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13.5" thickBot="1" x14ac:dyDescent="0.25"/>
    <row r="4" spans="2:13" ht="32.25" customHeight="1" x14ac:dyDescent="0.2">
      <c r="B4" s="33" t="s">
        <v>219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76" t="s">
        <v>299</v>
      </c>
      <c r="L4" s="57" t="s">
        <v>300</v>
      </c>
      <c r="M4" s="32" t="s">
        <v>243</v>
      </c>
    </row>
    <row r="5" spans="2:13" ht="16.5" customHeight="1" x14ac:dyDescent="0.2">
      <c r="B5" s="16" t="s">
        <v>221</v>
      </c>
      <c r="C5" s="13">
        <v>675629</v>
      </c>
      <c r="D5" s="13">
        <v>43326</v>
      </c>
      <c r="E5" s="13">
        <v>90152</v>
      </c>
      <c r="F5" s="89">
        <v>410179</v>
      </c>
      <c r="G5" s="13">
        <f t="shared" ref="G5" si="0">F5-C5</f>
        <v>-265450</v>
      </c>
      <c r="H5" s="13">
        <f t="shared" ref="H5" si="1">F5-D5</f>
        <v>366853</v>
      </c>
      <c r="I5" s="13">
        <f t="shared" ref="I5" si="2">F5-E5</f>
        <v>320027</v>
      </c>
      <c r="J5" s="28">
        <f t="shared" ref="J5" si="3">F5/C5-1</f>
        <v>-0.39289314105818429</v>
      </c>
      <c r="K5" s="28">
        <f t="shared" ref="K5" si="4">F5/D5-1</f>
        <v>8.4672713843881269</v>
      </c>
      <c r="L5" s="28">
        <f t="shared" ref="L5" si="5">F5/E5-1</f>
        <v>3.5498602360457889</v>
      </c>
      <c r="M5" s="46">
        <f>F5/'2022 July'!F$4</f>
        <v>0.68604769797637344</v>
      </c>
    </row>
    <row r="6" spans="2:13" ht="17.25" customHeight="1" x14ac:dyDescent="0.2">
      <c r="B6" s="16" t="s">
        <v>220</v>
      </c>
      <c r="C6" s="13">
        <v>190617</v>
      </c>
      <c r="D6" s="13">
        <v>1767</v>
      </c>
      <c r="E6" s="13">
        <v>138412</v>
      </c>
      <c r="F6" s="89">
        <v>181574</v>
      </c>
      <c r="G6" s="13">
        <f t="shared" ref="G6:G8" si="6">F6-C6</f>
        <v>-9043</v>
      </c>
      <c r="H6" s="13">
        <f t="shared" ref="H6:H8" si="7">F6-D6</f>
        <v>179807</v>
      </c>
      <c r="I6" s="13">
        <f t="shared" ref="I6:I8" si="8">F6-E6</f>
        <v>43162</v>
      </c>
      <c r="J6" s="28">
        <f t="shared" ref="J6:J8" si="9">F6/C6-1</f>
        <v>-4.7440679477696146E-2</v>
      </c>
      <c r="K6" s="28">
        <f t="shared" ref="K6:K8" si="10">F6/D6-1</f>
        <v>101.75834748160725</v>
      </c>
      <c r="L6" s="28">
        <f t="shared" ref="L6:L8" si="11">F6/E6-1</f>
        <v>0.31183712394879048</v>
      </c>
      <c r="M6" s="46">
        <f>F6/'2022 July'!F$4</f>
        <v>0.30369283827880517</v>
      </c>
    </row>
    <row r="7" spans="2:13" ht="16.5" customHeight="1" x14ac:dyDescent="0.2">
      <c r="B7" s="16" t="s">
        <v>223</v>
      </c>
      <c r="C7" s="13">
        <v>12090</v>
      </c>
      <c r="D7" s="13">
        <v>163</v>
      </c>
      <c r="E7" s="13">
        <v>1771</v>
      </c>
      <c r="F7" s="89">
        <v>4348</v>
      </c>
      <c r="G7" s="13">
        <f t="shared" si="6"/>
        <v>-7742</v>
      </c>
      <c r="H7" s="13">
        <f t="shared" si="7"/>
        <v>4185</v>
      </c>
      <c r="I7" s="13">
        <f t="shared" si="8"/>
        <v>2577</v>
      </c>
      <c r="J7" s="28">
        <f t="shared" si="9"/>
        <v>-0.64036393713813067</v>
      </c>
      <c r="K7" s="28">
        <f t="shared" si="10"/>
        <v>25.674846625766872</v>
      </c>
      <c r="L7" s="28">
        <f t="shared" si="11"/>
        <v>1.4551101072840202</v>
      </c>
      <c r="M7" s="46">
        <f>F7/'2022 July'!F$4</f>
        <v>7.2722772028828188E-3</v>
      </c>
    </row>
    <row r="8" spans="2:13" ht="13.5" thickBot="1" x14ac:dyDescent="0.25">
      <c r="B8" s="17" t="s">
        <v>222</v>
      </c>
      <c r="C8" s="15">
        <v>3995</v>
      </c>
      <c r="D8" s="15">
        <v>586</v>
      </c>
      <c r="E8" s="15">
        <v>567</v>
      </c>
      <c r="F8" s="90">
        <v>1786</v>
      </c>
      <c r="G8" s="15">
        <f t="shared" si="6"/>
        <v>-2209</v>
      </c>
      <c r="H8" s="15">
        <f t="shared" si="7"/>
        <v>1200</v>
      </c>
      <c r="I8" s="15">
        <f t="shared" si="8"/>
        <v>1219</v>
      </c>
      <c r="J8" s="79">
        <f t="shared" si="9"/>
        <v>-0.55294117647058827</v>
      </c>
      <c r="K8" s="79">
        <f t="shared" si="10"/>
        <v>2.0477815699658701</v>
      </c>
      <c r="L8" s="79">
        <f t="shared" si="11"/>
        <v>2.1499118165784834</v>
      </c>
      <c r="M8" s="47">
        <f>F8/'2022 July'!F$4</f>
        <v>2.9871865419385268E-3</v>
      </c>
    </row>
    <row r="11" spans="2:13" ht="21.75" customHeight="1" x14ac:dyDescent="0.2">
      <c r="B11" s="138" t="s">
        <v>149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4.570312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39" t="s">
        <v>263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2:13" ht="15.75" thickBot="1" x14ac:dyDescent="0.25">
      <c r="B3" s="21"/>
      <c r="C3" s="21"/>
      <c r="D3" s="21"/>
      <c r="E3" s="72"/>
      <c r="F3" s="75"/>
      <c r="G3" s="75"/>
      <c r="H3" s="75"/>
      <c r="I3" s="72"/>
      <c r="J3" s="72"/>
      <c r="K3" s="21"/>
      <c r="L3" s="21"/>
    </row>
    <row r="4" spans="2:13" ht="36" customHeight="1" x14ac:dyDescent="0.2">
      <c r="B4" s="105" t="s">
        <v>240</v>
      </c>
      <c r="C4" s="62" t="s">
        <v>303</v>
      </c>
      <c r="D4" s="37" t="s">
        <v>304</v>
      </c>
      <c r="E4" s="37" t="s">
        <v>305</v>
      </c>
      <c r="F4" s="37" t="s">
        <v>306</v>
      </c>
      <c r="G4" s="37" t="s">
        <v>295</v>
      </c>
      <c r="H4" s="37" t="s">
        <v>296</v>
      </c>
      <c r="I4" s="37" t="s">
        <v>297</v>
      </c>
      <c r="J4" s="37" t="s">
        <v>298</v>
      </c>
      <c r="K4" s="37" t="s">
        <v>299</v>
      </c>
      <c r="L4" s="62" t="s">
        <v>300</v>
      </c>
      <c r="M4" s="95" t="s">
        <v>243</v>
      </c>
    </row>
    <row r="5" spans="2:13" x14ac:dyDescent="0.2">
      <c r="B5" s="19" t="s">
        <v>232</v>
      </c>
      <c r="C5" s="68">
        <v>194399</v>
      </c>
      <c r="D5" s="68">
        <v>10351</v>
      </c>
      <c r="E5" s="68">
        <v>29534</v>
      </c>
      <c r="F5" s="88">
        <v>128197</v>
      </c>
      <c r="G5" s="68">
        <f t="shared" ref="G5" si="0">F5-C5</f>
        <v>-66202</v>
      </c>
      <c r="H5" s="68">
        <f t="shared" ref="H5" si="1">F5-D5</f>
        <v>117846</v>
      </c>
      <c r="I5" s="68">
        <f t="shared" ref="I5" si="2">F5-E5</f>
        <v>98663</v>
      </c>
      <c r="J5" s="93">
        <f t="shared" ref="J5" si="3">F5/C5-1</f>
        <v>-0.34054701927479047</v>
      </c>
      <c r="K5" s="93">
        <f t="shared" ref="K5" si="4">F5/D5-1</f>
        <v>11.384986957781857</v>
      </c>
      <c r="L5" s="93">
        <f t="shared" ref="L5" si="5">F5/E5-1</f>
        <v>3.3406582244193137</v>
      </c>
      <c r="M5" s="94">
        <f>F5/'2022 July'!F$4</f>
        <v>0.21441677106209034</v>
      </c>
    </row>
    <row r="6" spans="2:13" x14ac:dyDescent="0.2">
      <c r="B6" s="18" t="s">
        <v>302</v>
      </c>
      <c r="C6" s="13">
        <v>137778</v>
      </c>
      <c r="D6" s="13">
        <v>10968</v>
      </c>
      <c r="E6" s="13">
        <v>22295</v>
      </c>
      <c r="F6" s="89">
        <v>118533</v>
      </c>
      <c r="G6" s="13">
        <f t="shared" ref="G6:G25" si="6">F6-C6</f>
        <v>-19245</v>
      </c>
      <c r="H6" s="13">
        <f t="shared" ref="H6:H25" si="7">F6-D6</f>
        <v>107565</v>
      </c>
      <c r="I6" s="13">
        <f t="shared" ref="I6:I25" si="8">F6-E6</f>
        <v>96238</v>
      </c>
      <c r="J6" s="28">
        <f t="shared" ref="J6:J25" si="9">F6/C6-1</f>
        <v>-0.13968122632060276</v>
      </c>
      <c r="K6" s="28">
        <f t="shared" ref="K6:K22" si="10">F6/D6-1</f>
        <v>9.8071663019693656</v>
      </c>
      <c r="L6" s="28">
        <f t="shared" ref="L6:L22" si="11">F6/E6-1</f>
        <v>4.3165732226956717</v>
      </c>
      <c r="M6" s="94">
        <f>F6/'2022 July'!F$4</f>
        <v>0.19825318162127625</v>
      </c>
    </row>
    <row r="7" spans="2:13" x14ac:dyDescent="0.2">
      <c r="B7" s="18" t="s">
        <v>226</v>
      </c>
      <c r="C7" s="13">
        <v>129460</v>
      </c>
      <c r="D7" s="13">
        <v>1695</v>
      </c>
      <c r="E7" s="13">
        <v>81478</v>
      </c>
      <c r="F7" s="89">
        <v>114396</v>
      </c>
      <c r="G7" s="13">
        <f t="shared" si="6"/>
        <v>-15064</v>
      </c>
      <c r="H7" s="13">
        <f t="shared" si="7"/>
        <v>112701</v>
      </c>
      <c r="I7" s="13">
        <f t="shared" si="8"/>
        <v>32918</v>
      </c>
      <c r="J7" s="28">
        <f t="shared" si="9"/>
        <v>-0.11636026571914104</v>
      </c>
      <c r="K7" s="28">
        <f t="shared" si="10"/>
        <v>66.490265486725662</v>
      </c>
      <c r="L7" s="28">
        <f t="shared" si="11"/>
        <v>0.40401089864748774</v>
      </c>
      <c r="M7" s="94">
        <f>F7/'2022 July'!F$4</f>
        <v>0.1913338139146695</v>
      </c>
    </row>
    <row r="8" spans="2:13" x14ac:dyDescent="0.2">
      <c r="B8" s="19" t="s">
        <v>230</v>
      </c>
      <c r="C8" s="13">
        <v>134065</v>
      </c>
      <c r="D8" s="13">
        <v>7380</v>
      </c>
      <c r="E8" s="13">
        <v>16561</v>
      </c>
      <c r="F8" s="89">
        <v>105969</v>
      </c>
      <c r="G8" s="13">
        <f t="shared" si="6"/>
        <v>-28096</v>
      </c>
      <c r="H8" s="13">
        <f t="shared" si="7"/>
        <v>98589</v>
      </c>
      <c r="I8" s="13">
        <f t="shared" si="8"/>
        <v>89408</v>
      </c>
      <c r="J8" s="28">
        <f t="shared" si="9"/>
        <v>-0.20956998470890986</v>
      </c>
      <c r="K8" s="28">
        <f t="shared" si="10"/>
        <v>13.358943089430895</v>
      </c>
      <c r="L8" s="28">
        <f t="shared" si="11"/>
        <v>5.3987078074995472</v>
      </c>
      <c r="M8" s="94">
        <f>F8/'2022 July'!F$4</f>
        <v>0.17723917730273447</v>
      </c>
    </row>
    <row r="9" spans="2:13" x14ac:dyDescent="0.2">
      <c r="B9" s="19" t="s">
        <v>242</v>
      </c>
      <c r="C9" s="13">
        <v>39636</v>
      </c>
      <c r="D9" s="13">
        <v>4</v>
      </c>
      <c r="E9" s="13">
        <v>44415</v>
      </c>
      <c r="F9" s="89">
        <v>39033</v>
      </c>
      <c r="G9" s="13">
        <f t="shared" si="6"/>
        <v>-603</v>
      </c>
      <c r="H9" s="13">
        <f t="shared" si="7"/>
        <v>39029</v>
      </c>
      <c r="I9" s="13">
        <f t="shared" si="8"/>
        <v>-5382</v>
      </c>
      <c r="J9" s="28">
        <f t="shared" si="9"/>
        <v>-1.5213442325158977E-2</v>
      </c>
      <c r="K9" s="28">
        <f t="shared" si="10"/>
        <v>9757.25</v>
      </c>
      <c r="L9" s="28">
        <f t="shared" si="11"/>
        <v>-0.1211752786220871</v>
      </c>
      <c r="M9" s="94">
        <f>F9/'2022 July'!F$4</f>
        <v>6.5284911697360878E-2</v>
      </c>
    </row>
    <row r="10" spans="2:13" x14ac:dyDescent="0.2">
      <c r="B10" s="19" t="s">
        <v>225</v>
      </c>
      <c r="C10" s="13">
        <v>21521</v>
      </c>
      <c r="D10" s="13">
        <v>68</v>
      </c>
      <c r="E10" s="13">
        <v>12519</v>
      </c>
      <c r="F10" s="89">
        <v>28145</v>
      </c>
      <c r="G10" s="13">
        <f t="shared" si="6"/>
        <v>6624</v>
      </c>
      <c r="H10" s="13">
        <f t="shared" si="7"/>
        <v>28077</v>
      </c>
      <c r="I10" s="13">
        <f t="shared" si="8"/>
        <v>15626</v>
      </c>
      <c r="J10" s="28">
        <f t="shared" si="9"/>
        <v>0.30779238882951532</v>
      </c>
      <c r="K10" s="28">
        <f t="shared" si="10"/>
        <v>412.89705882352939</v>
      </c>
      <c r="L10" s="28">
        <f t="shared" si="11"/>
        <v>1.2481827622014539</v>
      </c>
      <c r="M10" s="94">
        <f>F10/'2022 July'!F$4</f>
        <v>4.7074112666774824E-2</v>
      </c>
    </row>
    <row r="11" spans="2:13" x14ac:dyDescent="0.2">
      <c r="B11" s="19" t="s">
        <v>229</v>
      </c>
      <c r="C11" s="13">
        <v>16778</v>
      </c>
      <c r="D11" s="13">
        <v>321</v>
      </c>
      <c r="E11" s="13">
        <v>3469</v>
      </c>
      <c r="F11" s="89">
        <v>16398</v>
      </c>
      <c r="G11" s="13">
        <f t="shared" si="6"/>
        <v>-380</v>
      </c>
      <c r="H11" s="13">
        <f t="shared" si="7"/>
        <v>16077</v>
      </c>
      <c r="I11" s="13">
        <f t="shared" si="8"/>
        <v>12929</v>
      </c>
      <c r="J11" s="28">
        <f t="shared" si="9"/>
        <v>-2.2648706639647131E-2</v>
      </c>
      <c r="K11" s="28">
        <f t="shared" si="10"/>
        <v>50.084112149532707</v>
      </c>
      <c r="L11" s="28">
        <f t="shared" si="11"/>
        <v>3.7270106658979536</v>
      </c>
      <c r="M11" s="94">
        <f>F11/'2022 July'!F$4</f>
        <v>2.7426587298268735E-2</v>
      </c>
    </row>
    <row r="12" spans="2:13" x14ac:dyDescent="0.2">
      <c r="B12" s="19" t="s">
        <v>277</v>
      </c>
      <c r="C12" s="13">
        <v>12267</v>
      </c>
      <c r="D12" s="13">
        <v>2419</v>
      </c>
      <c r="E12" s="13">
        <v>2121</v>
      </c>
      <c r="F12" s="89">
        <v>13280</v>
      </c>
      <c r="G12" s="13">
        <f t="shared" si="6"/>
        <v>1013</v>
      </c>
      <c r="H12" s="13">
        <f t="shared" si="7"/>
        <v>10861</v>
      </c>
      <c r="I12" s="13">
        <f t="shared" si="8"/>
        <v>11159</v>
      </c>
      <c r="J12" s="28">
        <f t="shared" si="9"/>
        <v>8.2579277737018009E-2</v>
      </c>
      <c r="K12" s="28">
        <f t="shared" si="10"/>
        <v>4.4898718478710213</v>
      </c>
      <c r="L12" s="28">
        <f t="shared" si="11"/>
        <v>5.261197548326261</v>
      </c>
      <c r="M12" s="94">
        <f>F12/'2022 July'!F$4</f>
        <v>2.2211555026284233E-2</v>
      </c>
    </row>
    <row r="13" spans="2:13" x14ac:dyDescent="0.2">
      <c r="B13" s="19" t="s">
        <v>233</v>
      </c>
      <c r="C13" s="13">
        <v>128830</v>
      </c>
      <c r="D13" s="13">
        <v>8308</v>
      </c>
      <c r="E13" s="13">
        <v>9793</v>
      </c>
      <c r="F13" s="89">
        <v>12637</v>
      </c>
      <c r="G13" s="13">
        <f t="shared" si="6"/>
        <v>-116193</v>
      </c>
      <c r="H13" s="13">
        <f t="shared" si="7"/>
        <v>4329</v>
      </c>
      <c r="I13" s="13">
        <f t="shared" si="8"/>
        <v>2844</v>
      </c>
      <c r="J13" s="28">
        <f t="shared" si="9"/>
        <v>-0.90190949313048208</v>
      </c>
      <c r="K13" s="28">
        <f t="shared" si="10"/>
        <v>0.52106403466538276</v>
      </c>
      <c r="L13" s="28">
        <f t="shared" si="11"/>
        <v>0.29041151843153279</v>
      </c>
      <c r="M13" s="94">
        <f>F13/'2022 July'!F$4</f>
        <v>2.1136100968912185E-2</v>
      </c>
    </row>
    <row r="14" spans="2:13" x14ac:dyDescent="0.2">
      <c r="B14" s="19" t="s">
        <v>228</v>
      </c>
      <c r="C14" s="13">
        <v>6738</v>
      </c>
      <c r="D14" s="13">
        <v>0</v>
      </c>
      <c r="E14" s="13">
        <v>1602</v>
      </c>
      <c r="F14" s="89">
        <v>5868</v>
      </c>
      <c r="G14" s="13">
        <f t="shared" si="6"/>
        <v>-870</v>
      </c>
      <c r="H14" s="13">
        <f t="shared" si="7"/>
        <v>5868</v>
      </c>
      <c r="I14" s="13">
        <f t="shared" si="8"/>
        <v>4266</v>
      </c>
      <c r="J14" s="28">
        <f t="shared" si="9"/>
        <v>-0.12911843276936774</v>
      </c>
      <c r="K14" s="28"/>
      <c r="L14" s="28">
        <f t="shared" si="11"/>
        <v>2.6629213483146068</v>
      </c>
      <c r="M14" s="94">
        <f>F14/'2022 July'!F$4</f>
        <v>9.8145636215539057E-3</v>
      </c>
    </row>
    <row r="15" spans="2:13" x14ac:dyDescent="0.2">
      <c r="B15" s="19" t="s">
        <v>294</v>
      </c>
      <c r="C15" s="13">
        <v>24386</v>
      </c>
      <c r="D15" s="13">
        <v>502</v>
      </c>
      <c r="E15" s="13">
        <v>521</v>
      </c>
      <c r="F15" s="89">
        <v>4685</v>
      </c>
      <c r="G15" s="13">
        <f t="shared" si="6"/>
        <v>-19701</v>
      </c>
      <c r="H15" s="13">
        <f t="shared" si="7"/>
        <v>4183</v>
      </c>
      <c r="I15" s="13">
        <f t="shared" si="8"/>
        <v>4164</v>
      </c>
      <c r="J15" s="28">
        <f t="shared" si="9"/>
        <v>-0.80788157139342243</v>
      </c>
      <c r="K15" s="28">
        <f t="shared" si="10"/>
        <v>8.3326693227091635</v>
      </c>
      <c r="L15" s="28">
        <f t="shared" si="11"/>
        <v>7.9923224568138203</v>
      </c>
      <c r="M15" s="94">
        <f>F15/'2022 July'!F$4</f>
        <v>7.8359288628118695E-3</v>
      </c>
    </row>
    <row r="16" spans="2:13" x14ac:dyDescent="0.2">
      <c r="B16" s="19" t="s">
        <v>235</v>
      </c>
      <c r="C16" s="13">
        <v>13375</v>
      </c>
      <c r="D16" s="13">
        <v>3077</v>
      </c>
      <c r="E16" s="13">
        <v>4256</v>
      </c>
      <c r="F16" s="89">
        <v>4596</v>
      </c>
      <c r="G16" s="13">
        <f t="shared" si="6"/>
        <v>-8779</v>
      </c>
      <c r="H16" s="13">
        <f t="shared" si="7"/>
        <v>1519</v>
      </c>
      <c r="I16" s="13">
        <f t="shared" si="8"/>
        <v>340</v>
      </c>
      <c r="J16" s="28">
        <f t="shared" si="9"/>
        <v>-0.65637383177570086</v>
      </c>
      <c r="K16" s="28">
        <f t="shared" si="10"/>
        <v>0.49366265843353907</v>
      </c>
      <c r="L16" s="28">
        <f t="shared" si="11"/>
        <v>7.9887218045112673E-2</v>
      </c>
      <c r="M16" s="94">
        <f>F16/'2022 July'!F$4</f>
        <v>7.6870713027712596E-3</v>
      </c>
    </row>
    <row r="17" spans="2:13" x14ac:dyDescent="0.2">
      <c r="B17" s="19" t="s">
        <v>237</v>
      </c>
      <c r="C17" s="13">
        <v>6903</v>
      </c>
      <c r="D17" s="13">
        <v>28</v>
      </c>
      <c r="E17" s="13">
        <v>1586</v>
      </c>
      <c r="F17" s="89">
        <v>4145</v>
      </c>
      <c r="G17" s="13">
        <f t="shared" si="6"/>
        <v>-2758</v>
      </c>
      <c r="H17" s="13">
        <f t="shared" si="7"/>
        <v>4117</v>
      </c>
      <c r="I17" s="13">
        <f t="shared" si="8"/>
        <v>2559</v>
      </c>
      <c r="J17" s="28">
        <f t="shared" si="9"/>
        <v>-0.39953643343473855</v>
      </c>
      <c r="K17" s="28">
        <f t="shared" si="10"/>
        <v>147.03571428571428</v>
      </c>
      <c r="L17" s="28">
        <f t="shared" si="11"/>
        <v>1.6134930643127365</v>
      </c>
      <c r="M17" s="94">
        <f>F17/'2022 July'!F$4</f>
        <v>6.932748161441878E-3</v>
      </c>
    </row>
    <row r="18" spans="2:13" x14ac:dyDescent="0.2">
      <c r="B18" s="19" t="s">
        <v>239</v>
      </c>
      <c r="C18" s="13">
        <v>1552</v>
      </c>
      <c r="D18" s="13">
        <v>129</v>
      </c>
      <c r="E18" s="13">
        <v>240</v>
      </c>
      <c r="F18" s="89">
        <v>946</v>
      </c>
      <c r="G18" s="13">
        <f t="shared" si="6"/>
        <v>-606</v>
      </c>
      <c r="H18" s="13">
        <f t="shared" si="7"/>
        <v>817</v>
      </c>
      <c r="I18" s="13">
        <f t="shared" si="8"/>
        <v>706</v>
      </c>
      <c r="J18" s="28">
        <f t="shared" si="9"/>
        <v>-0.39046391752577314</v>
      </c>
      <c r="K18" s="28">
        <f t="shared" si="10"/>
        <v>6.333333333333333</v>
      </c>
      <c r="L18" s="28">
        <f t="shared" si="11"/>
        <v>2.9416666666666669</v>
      </c>
      <c r="M18" s="94">
        <f>F18/'2022 July'!F$4</f>
        <v>1.5822387842518736E-3</v>
      </c>
    </row>
    <row r="19" spans="2:13" x14ac:dyDescent="0.2">
      <c r="B19" s="19" t="s">
        <v>293</v>
      </c>
      <c r="C19" s="13">
        <v>2260</v>
      </c>
      <c r="D19" s="13">
        <v>457</v>
      </c>
      <c r="E19" s="13">
        <v>323</v>
      </c>
      <c r="F19" s="89">
        <v>672</v>
      </c>
      <c r="G19" s="13">
        <f t="shared" si="6"/>
        <v>-1588</v>
      </c>
      <c r="H19" s="13">
        <f t="shared" si="7"/>
        <v>215</v>
      </c>
      <c r="I19" s="13">
        <f t="shared" si="8"/>
        <v>349</v>
      </c>
      <c r="J19" s="28">
        <f t="shared" si="9"/>
        <v>-0.70265486725663717</v>
      </c>
      <c r="K19" s="28">
        <f t="shared" si="10"/>
        <v>0.47045951859956237</v>
      </c>
      <c r="L19" s="28">
        <f t="shared" si="11"/>
        <v>1.0804953560371517</v>
      </c>
      <c r="M19" s="94">
        <f>F19/'2022 July'!F$4</f>
        <v>1.1239582061493224E-3</v>
      </c>
    </row>
    <row r="20" spans="2:13" x14ac:dyDescent="0.2">
      <c r="B20" s="19" t="s">
        <v>238</v>
      </c>
      <c r="C20" s="13">
        <v>183</v>
      </c>
      <c r="D20" s="13">
        <v>0</v>
      </c>
      <c r="E20" s="13">
        <v>4</v>
      </c>
      <c r="F20" s="89">
        <v>168</v>
      </c>
      <c r="G20" s="13">
        <f t="shared" si="6"/>
        <v>-15</v>
      </c>
      <c r="H20" s="13">
        <f t="shared" si="7"/>
        <v>168</v>
      </c>
      <c r="I20" s="13">
        <f t="shared" si="8"/>
        <v>164</v>
      </c>
      <c r="J20" s="28">
        <f t="shared" si="9"/>
        <v>-8.1967213114754078E-2</v>
      </c>
      <c r="K20" s="28"/>
      <c r="L20" s="28">
        <f t="shared" si="11"/>
        <v>41</v>
      </c>
      <c r="M20" s="94">
        <f>F20/'2022 July'!F$4</f>
        <v>2.8098955153733061E-4</v>
      </c>
    </row>
    <row r="21" spans="2:13" x14ac:dyDescent="0.2">
      <c r="B21" s="19" t="s">
        <v>258</v>
      </c>
      <c r="C21" s="13">
        <v>52</v>
      </c>
      <c r="D21" s="13">
        <v>88</v>
      </c>
      <c r="E21" s="13">
        <v>116</v>
      </c>
      <c r="F21" s="89">
        <v>109</v>
      </c>
      <c r="G21" s="13">
        <f t="shared" si="6"/>
        <v>57</v>
      </c>
      <c r="H21" s="13">
        <f t="shared" si="7"/>
        <v>21</v>
      </c>
      <c r="I21" s="13">
        <f t="shared" si="8"/>
        <v>-7</v>
      </c>
      <c r="J21" s="28">
        <f t="shared" si="9"/>
        <v>1.0961538461538463</v>
      </c>
      <c r="K21" s="28">
        <f t="shared" si="10"/>
        <v>0.23863636363636354</v>
      </c>
      <c r="L21" s="28">
        <f t="shared" si="11"/>
        <v>-6.0344827586206851E-2</v>
      </c>
      <c r="M21" s="94">
        <f>F21/'2022 July'!F$4</f>
        <v>1.8230869712838714E-4</v>
      </c>
    </row>
    <row r="22" spans="2:13" x14ac:dyDescent="0.2">
      <c r="B22" s="19" t="s">
        <v>236</v>
      </c>
      <c r="C22" s="13">
        <v>5135</v>
      </c>
      <c r="D22" s="13">
        <v>47</v>
      </c>
      <c r="E22" s="13">
        <v>69</v>
      </c>
      <c r="F22" s="89">
        <v>94</v>
      </c>
      <c r="G22" s="13">
        <f t="shared" si="6"/>
        <v>-5041</v>
      </c>
      <c r="H22" s="13">
        <f t="shared" si="7"/>
        <v>47</v>
      </c>
      <c r="I22" s="13">
        <f t="shared" si="8"/>
        <v>25</v>
      </c>
      <c r="J22" s="28">
        <f t="shared" si="9"/>
        <v>-0.98169425511197661</v>
      </c>
      <c r="K22" s="28">
        <f t="shared" si="10"/>
        <v>1</v>
      </c>
      <c r="L22" s="28">
        <f t="shared" si="11"/>
        <v>0.3623188405797102</v>
      </c>
      <c r="M22" s="94">
        <f>F22/'2022 July'!F$4</f>
        <v>1.5722034431255404E-4</v>
      </c>
    </row>
    <row r="23" spans="2:13" x14ac:dyDescent="0.2">
      <c r="B23" s="19" t="s">
        <v>227</v>
      </c>
      <c r="C23" s="13">
        <v>12</v>
      </c>
      <c r="D23" s="13">
        <v>0</v>
      </c>
      <c r="E23" s="13">
        <v>0</v>
      </c>
      <c r="F23" s="89">
        <v>16</v>
      </c>
      <c r="G23" s="13">
        <f t="shared" si="6"/>
        <v>4</v>
      </c>
      <c r="H23" s="13">
        <f t="shared" si="7"/>
        <v>16</v>
      </c>
      <c r="I23" s="13">
        <f t="shared" si="8"/>
        <v>16</v>
      </c>
      <c r="J23" s="28">
        <f t="shared" si="9"/>
        <v>0.33333333333333326</v>
      </c>
      <c r="K23" s="28"/>
      <c r="L23" s="28"/>
      <c r="M23" s="94">
        <f>F23/'2022 July'!F$4</f>
        <v>2.6760909670221966E-5</v>
      </c>
    </row>
    <row r="24" spans="2:13" x14ac:dyDescent="0.2">
      <c r="B24" s="19" t="s">
        <v>234</v>
      </c>
      <c r="C24" s="13">
        <v>6989</v>
      </c>
      <c r="D24" s="13">
        <v>0</v>
      </c>
      <c r="E24" s="13">
        <v>0</v>
      </c>
      <c r="F24" s="89">
        <v>0</v>
      </c>
      <c r="G24" s="13">
        <f t="shared" si="6"/>
        <v>-6989</v>
      </c>
      <c r="H24" s="13">
        <f t="shared" si="7"/>
        <v>0</v>
      </c>
      <c r="I24" s="13">
        <f t="shared" si="8"/>
        <v>0</v>
      </c>
      <c r="J24" s="28">
        <f t="shared" si="9"/>
        <v>-1</v>
      </c>
      <c r="K24" s="28"/>
      <c r="L24" s="28"/>
      <c r="M24" s="94">
        <f>F24/'2022 July'!F$4</f>
        <v>0</v>
      </c>
    </row>
    <row r="25" spans="2:13" ht="13.5" thickBot="1" x14ac:dyDescent="0.25">
      <c r="B25" s="20" t="s">
        <v>231</v>
      </c>
      <c r="C25" s="15">
        <v>12</v>
      </c>
      <c r="D25" s="15">
        <v>0</v>
      </c>
      <c r="E25" s="15">
        <v>0</v>
      </c>
      <c r="F25" s="90">
        <v>0</v>
      </c>
      <c r="G25" s="15">
        <f t="shared" si="6"/>
        <v>-12</v>
      </c>
      <c r="H25" s="15">
        <f t="shared" si="7"/>
        <v>0</v>
      </c>
      <c r="I25" s="15">
        <f t="shared" si="8"/>
        <v>0</v>
      </c>
      <c r="J25" s="79">
        <f t="shared" si="9"/>
        <v>-1</v>
      </c>
      <c r="K25" s="79"/>
      <c r="L25" s="79"/>
      <c r="M25" s="98">
        <f>F25/'2022 July'!F$4</f>
        <v>0</v>
      </c>
    </row>
    <row r="26" spans="2:13" x14ac:dyDescent="0.2">
      <c r="M26" s="26"/>
    </row>
    <row r="27" spans="2:13" x14ac:dyDescent="0.2">
      <c r="M27" s="26"/>
    </row>
    <row r="28" spans="2:13" ht="15.75" customHeight="1" x14ac:dyDescent="0.2">
      <c r="B28" s="138" t="s">
        <v>149</v>
      </c>
      <c r="C28" s="138"/>
      <c r="D28" s="138"/>
      <c r="E28" s="138"/>
      <c r="F28" s="138"/>
      <c r="G28" s="138"/>
      <c r="H28" s="138"/>
      <c r="I28" s="138"/>
      <c r="J28" s="138"/>
      <c r="K28" s="138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thickBot="1" x14ac:dyDescent="0.25"/>
    <row r="2" spans="2:14" ht="21.75" customHeight="1" thickBot="1" x14ac:dyDescent="0.25">
      <c r="B2" s="139" t="s">
        <v>284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2:14" ht="15.75" thickBot="1" x14ac:dyDescent="0.25">
      <c r="B3" s="63"/>
      <c r="C3" s="63"/>
      <c r="D3" s="63"/>
      <c r="E3" s="63"/>
      <c r="F3" s="72"/>
      <c r="G3" s="75"/>
      <c r="H3" s="75"/>
      <c r="I3" s="75"/>
      <c r="J3" s="72"/>
      <c r="K3" s="72"/>
      <c r="L3" s="63"/>
    </row>
    <row r="4" spans="2:14" ht="36" customHeight="1" x14ac:dyDescent="0.2">
      <c r="B4" s="146" t="s">
        <v>290</v>
      </c>
      <c r="C4" s="147"/>
      <c r="D4" s="62" t="s">
        <v>303</v>
      </c>
      <c r="E4" s="37" t="s">
        <v>304</v>
      </c>
      <c r="F4" s="37" t="s">
        <v>305</v>
      </c>
      <c r="G4" s="37" t="s">
        <v>306</v>
      </c>
      <c r="H4" s="37" t="s">
        <v>295</v>
      </c>
      <c r="I4" s="37" t="s">
        <v>296</v>
      </c>
      <c r="J4" s="37" t="s">
        <v>297</v>
      </c>
      <c r="K4" s="37" t="s">
        <v>298</v>
      </c>
      <c r="L4" s="37" t="s">
        <v>299</v>
      </c>
      <c r="M4" s="62" t="s">
        <v>300</v>
      </c>
      <c r="N4" s="95" t="s">
        <v>243</v>
      </c>
    </row>
    <row r="5" spans="2:14" x14ac:dyDescent="0.2">
      <c r="B5" s="142" t="s">
        <v>285</v>
      </c>
      <c r="C5" s="64" t="s">
        <v>280</v>
      </c>
      <c r="D5" s="99">
        <v>240548</v>
      </c>
      <c r="E5" s="99">
        <v>4818</v>
      </c>
      <c r="F5" s="12">
        <v>60887</v>
      </c>
      <c r="G5" s="12">
        <v>158419</v>
      </c>
      <c r="H5" s="68">
        <f t="shared" ref="H5" si="0">G5-D5</f>
        <v>-82129</v>
      </c>
      <c r="I5" s="68">
        <f t="shared" ref="I5" si="1">G5-E5</f>
        <v>153601</v>
      </c>
      <c r="J5" s="68">
        <f t="shared" ref="J5" si="2">G5-F5</f>
        <v>97532</v>
      </c>
      <c r="K5" s="93">
        <f t="shared" ref="K5" si="3">G5/D5-1</f>
        <v>-0.34142458054109781</v>
      </c>
      <c r="L5" s="93">
        <f t="shared" ref="L5" si="4">G5/E5-1</f>
        <v>31.88065587380656</v>
      </c>
      <c r="M5" s="93">
        <f t="shared" ref="M5" si="5">G5/F5-1</f>
        <v>1.6018526122160726</v>
      </c>
      <c r="N5" s="94">
        <f>G5/'2022 July'!F$4</f>
        <v>0.26496478431543086</v>
      </c>
    </row>
    <row r="6" spans="2:14" x14ac:dyDescent="0.2">
      <c r="B6" s="142"/>
      <c r="C6" s="12" t="s">
        <v>281</v>
      </c>
      <c r="D6" s="99">
        <v>416434</v>
      </c>
      <c r="E6" s="99">
        <v>26665</v>
      </c>
      <c r="F6" s="12">
        <v>114964</v>
      </c>
      <c r="G6" s="12">
        <v>295200</v>
      </c>
      <c r="H6" s="68">
        <f t="shared" ref="H6:H10" si="6">G6-D6</f>
        <v>-121234</v>
      </c>
      <c r="I6" s="68">
        <f t="shared" ref="I6:I10" si="7">G6-E6</f>
        <v>268535</v>
      </c>
      <c r="J6" s="68">
        <f t="shared" ref="J6:J10" si="8">G6-F6</f>
        <v>180236</v>
      </c>
      <c r="K6" s="93">
        <f t="shared" ref="K6:K10" si="9">G6/D6-1</f>
        <v>-0.29112416373302852</v>
      </c>
      <c r="L6" s="93">
        <f t="shared" ref="L6:L10" si="10">G6/E6-1</f>
        <v>10.07069191824489</v>
      </c>
      <c r="M6" s="93">
        <f t="shared" ref="M6:M10" si="11">G6/F6-1</f>
        <v>1.5677603423680457</v>
      </c>
      <c r="N6" s="94">
        <f>G6/'2022 July'!F$4</f>
        <v>0.49373878341559524</v>
      </c>
    </row>
    <row r="7" spans="2:14" x14ac:dyDescent="0.2">
      <c r="B7" s="142"/>
      <c r="C7" s="12" t="s">
        <v>282</v>
      </c>
      <c r="D7" s="99">
        <v>210184</v>
      </c>
      <c r="E7" s="99">
        <v>14277</v>
      </c>
      <c r="F7" s="12">
        <v>52205</v>
      </c>
      <c r="G7" s="12">
        <v>134526</v>
      </c>
      <c r="H7" s="68">
        <f t="shared" si="6"/>
        <v>-75658</v>
      </c>
      <c r="I7" s="68">
        <f t="shared" si="7"/>
        <v>120249</v>
      </c>
      <c r="J7" s="68">
        <f t="shared" si="8"/>
        <v>82321</v>
      </c>
      <c r="K7" s="93">
        <f t="shared" si="9"/>
        <v>-0.35996079625471011</v>
      </c>
      <c r="L7" s="93">
        <f t="shared" si="10"/>
        <v>8.4225677663374654</v>
      </c>
      <c r="M7" s="93">
        <f t="shared" si="11"/>
        <v>1.5768796092328321</v>
      </c>
      <c r="N7" s="94">
        <f>G7/'2022 July'!F$4</f>
        <v>0.2250023833935175</v>
      </c>
    </row>
    <row r="8" spans="2:14" x14ac:dyDescent="0.2">
      <c r="B8" s="143"/>
      <c r="C8" s="12" t="s">
        <v>283</v>
      </c>
      <c r="D8" s="99">
        <v>15165</v>
      </c>
      <c r="E8" s="99">
        <v>82</v>
      </c>
      <c r="F8" s="12">
        <v>2846</v>
      </c>
      <c r="G8" s="12">
        <v>9742</v>
      </c>
      <c r="H8" s="68">
        <f t="shared" si="6"/>
        <v>-5423</v>
      </c>
      <c r="I8" s="68">
        <f t="shared" si="7"/>
        <v>9660</v>
      </c>
      <c r="J8" s="68">
        <f t="shared" si="8"/>
        <v>6896</v>
      </c>
      <c r="K8" s="93">
        <f t="shared" si="9"/>
        <v>-0.35759973623475105</v>
      </c>
      <c r="L8" s="93">
        <f t="shared" si="10"/>
        <v>117.80487804878049</v>
      </c>
      <c r="M8" s="93">
        <f t="shared" si="11"/>
        <v>2.4230498945888965</v>
      </c>
      <c r="N8" s="94">
        <f>G8/'2022 July'!F$4</f>
        <v>1.62940488754564E-2</v>
      </c>
    </row>
    <row r="9" spans="2:14" x14ac:dyDescent="0.2">
      <c r="B9" s="144" t="s">
        <v>286</v>
      </c>
      <c r="C9" s="12" t="s">
        <v>288</v>
      </c>
      <c r="D9" s="99">
        <v>526201</v>
      </c>
      <c r="E9" s="99">
        <v>44027</v>
      </c>
      <c r="F9" s="12">
        <v>146220</v>
      </c>
      <c r="G9" s="12">
        <v>352831</v>
      </c>
      <c r="H9" s="68">
        <f t="shared" si="6"/>
        <v>-173370</v>
      </c>
      <c r="I9" s="68">
        <f t="shared" si="7"/>
        <v>308804</v>
      </c>
      <c r="J9" s="68">
        <f t="shared" si="8"/>
        <v>206611</v>
      </c>
      <c r="K9" s="93">
        <f t="shared" si="9"/>
        <v>-0.3294748584666316</v>
      </c>
      <c r="L9" s="93">
        <f t="shared" si="10"/>
        <v>7.0139687010243712</v>
      </c>
      <c r="M9" s="93">
        <f t="shared" si="11"/>
        <v>1.4130146354807822</v>
      </c>
      <c r="N9" s="94">
        <f>G9/'2022 July'!F$4</f>
        <v>0.59012990749088035</v>
      </c>
    </row>
    <row r="10" spans="2:14" ht="13.5" thickBot="1" x14ac:dyDescent="0.25">
      <c r="B10" s="145"/>
      <c r="C10" s="14" t="s">
        <v>287</v>
      </c>
      <c r="D10" s="100">
        <v>356130</v>
      </c>
      <c r="E10" s="100">
        <v>1815</v>
      </c>
      <c r="F10" s="14">
        <v>84682</v>
      </c>
      <c r="G10" s="14">
        <v>245056</v>
      </c>
      <c r="H10" s="96">
        <f t="shared" si="6"/>
        <v>-111074</v>
      </c>
      <c r="I10" s="96">
        <f t="shared" si="7"/>
        <v>243241</v>
      </c>
      <c r="J10" s="96">
        <f t="shared" si="8"/>
        <v>160374</v>
      </c>
      <c r="K10" s="97">
        <f t="shared" si="9"/>
        <v>-0.31189172493190687</v>
      </c>
      <c r="L10" s="97">
        <f t="shared" si="10"/>
        <v>134.01707988980715</v>
      </c>
      <c r="M10" s="97">
        <f t="shared" si="11"/>
        <v>1.8938381238043505</v>
      </c>
      <c r="N10" s="98">
        <f>G10/'2022 July'!F$4</f>
        <v>0.4098700925091196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50" t="s">
        <v>274</v>
      </c>
      <c r="C2" s="50" t="s">
        <v>269</v>
      </c>
    </row>
    <row r="3" spans="2:3" ht="38.25" x14ac:dyDescent="0.2">
      <c r="B3" s="51" t="s">
        <v>265</v>
      </c>
      <c r="C3" s="52" t="s">
        <v>261</v>
      </c>
    </row>
    <row r="4" spans="2:3" ht="76.5" x14ac:dyDescent="0.2">
      <c r="B4" s="51" t="s">
        <v>266</v>
      </c>
      <c r="C4" s="52" t="s">
        <v>271</v>
      </c>
    </row>
    <row r="5" spans="2:3" ht="25.5" x14ac:dyDescent="0.2">
      <c r="B5" s="53" t="s">
        <v>267</v>
      </c>
      <c r="C5" s="56" t="s">
        <v>272</v>
      </c>
    </row>
    <row r="6" spans="2:3" ht="24.75" customHeight="1" x14ac:dyDescent="0.2">
      <c r="B6" s="53" t="s">
        <v>268</v>
      </c>
      <c r="C6" s="56" t="s">
        <v>273</v>
      </c>
    </row>
    <row r="7" spans="2:3" ht="25.5" x14ac:dyDescent="0.2">
      <c r="B7" s="54" t="s">
        <v>270</v>
      </c>
      <c r="C7" s="55" t="s">
        <v>276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July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Giorgi Kavelashvili</cp:lastModifiedBy>
  <dcterms:created xsi:type="dcterms:W3CDTF">2012-06-01T06:45:51Z</dcterms:created>
  <dcterms:modified xsi:type="dcterms:W3CDTF">2022-08-05T12:12:11Z</dcterms:modified>
</cp:coreProperties>
</file>