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ownloads\"/>
    </mc:Choice>
  </mc:AlternateContent>
  <bookViews>
    <workbookView xWindow="0" yWindow="0" windowWidth="20490" windowHeight="7365"/>
  </bookViews>
  <sheets>
    <sheet name="2022 March" sheetId="17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calcPr calcId="152511"/>
</workbook>
</file>

<file path=xl/calcChain.xml><?xml version="1.0" encoding="utf-8"?>
<calcChain xmlns="http://schemas.openxmlformats.org/spreadsheetml/2006/main">
  <c r="N6" i="15" l="1"/>
  <c r="N7" i="15"/>
  <c r="N8" i="15"/>
  <c r="N9" i="15"/>
  <c r="N10" i="15"/>
  <c r="N5" i="15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5" i="11"/>
  <c r="M6" i="8"/>
  <c r="M7" i="8"/>
  <c r="M8" i="8"/>
  <c r="M5" i="8"/>
  <c r="M7" i="3"/>
  <c r="M8" i="3"/>
  <c r="M9" i="3"/>
  <c r="M10" i="3"/>
  <c r="M6" i="3"/>
  <c r="M5" i="3"/>
  <c r="D10" i="3"/>
  <c r="E10" i="3"/>
  <c r="F10" i="3"/>
  <c r="C10" i="3"/>
  <c r="D9" i="3"/>
  <c r="E9" i="3"/>
  <c r="F9" i="3"/>
  <c r="C9" i="3"/>
  <c r="D8" i="3"/>
  <c r="E8" i="3"/>
  <c r="F8" i="3"/>
  <c r="C8" i="3"/>
  <c r="D7" i="3"/>
  <c r="E7" i="3"/>
  <c r="F7" i="3"/>
  <c r="C7" i="3"/>
  <c r="D6" i="3"/>
  <c r="E6" i="3"/>
  <c r="F6" i="3"/>
  <c r="C6" i="3"/>
  <c r="D5" i="3"/>
  <c r="E5" i="3"/>
  <c r="F5" i="3"/>
  <c r="C5" i="3"/>
  <c r="J57" i="17"/>
  <c r="L57" i="17"/>
  <c r="J58" i="17"/>
  <c r="K58" i="17"/>
  <c r="L58" i="17"/>
  <c r="J60" i="17"/>
  <c r="K60" i="17"/>
  <c r="L60" i="17"/>
  <c r="J61" i="17"/>
  <c r="K61" i="17"/>
  <c r="L61" i="17"/>
  <c r="J38" i="17"/>
  <c r="K38" i="17"/>
  <c r="J39" i="17"/>
  <c r="K39" i="17"/>
  <c r="L39" i="17"/>
  <c r="J40" i="17"/>
  <c r="K40" i="17"/>
  <c r="L40" i="17"/>
  <c r="J41" i="17"/>
  <c r="K41" i="17"/>
  <c r="L41" i="17"/>
  <c r="J43" i="17"/>
  <c r="K43" i="17"/>
  <c r="L43" i="17"/>
  <c r="J44" i="17"/>
  <c r="K44" i="17"/>
  <c r="L44" i="17"/>
  <c r="J45" i="17"/>
  <c r="K45" i="17"/>
  <c r="L45" i="17"/>
  <c r="J46" i="17"/>
  <c r="K46" i="17"/>
  <c r="L46" i="17"/>
  <c r="J47" i="17"/>
  <c r="K47" i="17"/>
  <c r="L47" i="17"/>
  <c r="J48" i="17"/>
  <c r="J49" i="17"/>
  <c r="K49" i="17"/>
  <c r="L49" i="17"/>
  <c r="J50" i="17"/>
  <c r="K50" i="17"/>
  <c r="L50" i="17"/>
  <c r="J51" i="17"/>
  <c r="K51" i="17"/>
  <c r="L51" i="17"/>
  <c r="L235" i="17" l="1"/>
  <c r="K235" i="17"/>
  <c r="J235" i="17"/>
  <c r="I235" i="17"/>
  <c r="H235" i="17"/>
  <c r="G235" i="17"/>
  <c r="L234" i="17"/>
  <c r="K234" i="17"/>
  <c r="J234" i="17"/>
  <c r="I234" i="17"/>
  <c r="H234" i="17"/>
  <c r="G234" i="17"/>
  <c r="L233" i="17"/>
  <c r="K233" i="17"/>
  <c r="J233" i="17"/>
  <c r="I233" i="17"/>
  <c r="H233" i="17"/>
  <c r="G233" i="17"/>
  <c r="L232" i="17"/>
  <c r="K232" i="17"/>
  <c r="J232" i="17"/>
  <c r="I232" i="17"/>
  <c r="H232" i="17"/>
  <c r="G232" i="17"/>
  <c r="I227" i="17"/>
  <c r="H227" i="17"/>
  <c r="G227" i="17"/>
  <c r="J228" i="17"/>
  <c r="I228" i="17"/>
  <c r="H228" i="17"/>
  <c r="G228" i="17"/>
  <c r="I231" i="17"/>
  <c r="H231" i="17"/>
  <c r="G231" i="17"/>
  <c r="J229" i="17"/>
  <c r="I229" i="17"/>
  <c r="H229" i="17"/>
  <c r="G229" i="17"/>
  <c r="L226" i="17"/>
  <c r="K226" i="17"/>
  <c r="J226" i="17"/>
  <c r="I226" i="17"/>
  <c r="H226" i="17"/>
  <c r="G226" i="17"/>
  <c r="L230" i="17"/>
  <c r="I230" i="17"/>
  <c r="H230" i="17"/>
  <c r="G230" i="17"/>
  <c r="L225" i="17"/>
  <c r="J225" i="17"/>
  <c r="I225" i="17"/>
  <c r="H225" i="17"/>
  <c r="G225" i="17"/>
  <c r="L224" i="17"/>
  <c r="K224" i="17"/>
  <c r="J224" i="17"/>
  <c r="I224" i="17"/>
  <c r="H224" i="17"/>
  <c r="G224" i="17"/>
  <c r="L223" i="17"/>
  <c r="K223" i="17"/>
  <c r="J223" i="17"/>
  <c r="I223" i="17"/>
  <c r="H223" i="17"/>
  <c r="G223" i="17"/>
  <c r="L222" i="17"/>
  <c r="K222" i="17"/>
  <c r="J222" i="17"/>
  <c r="I222" i="17"/>
  <c r="H222" i="17"/>
  <c r="G222" i="17"/>
  <c r="L221" i="17"/>
  <c r="K221" i="17"/>
  <c r="J221" i="17"/>
  <c r="I221" i="17"/>
  <c r="H221" i="17"/>
  <c r="G221" i="17"/>
  <c r="L220" i="17"/>
  <c r="K220" i="17"/>
  <c r="J220" i="17"/>
  <c r="I220" i="17"/>
  <c r="H220" i="17"/>
  <c r="G220" i="17"/>
  <c r="L219" i="17"/>
  <c r="K219" i="17"/>
  <c r="J219" i="17"/>
  <c r="I219" i="17"/>
  <c r="H219" i="17"/>
  <c r="G219" i="17"/>
  <c r="I218" i="17"/>
  <c r="H218" i="17"/>
  <c r="G218" i="17"/>
  <c r="L217" i="17"/>
  <c r="K217" i="17"/>
  <c r="J217" i="17"/>
  <c r="I217" i="17"/>
  <c r="H217" i="17"/>
  <c r="G217" i="17"/>
  <c r="J216" i="17"/>
  <c r="I216" i="17"/>
  <c r="H216" i="17"/>
  <c r="G216" i="17"/>
  <c r="I215" i="17"/>
  <c r="H215" i="17"/>
  <c r="G215" i="17"/>
  <c r="J214" i="17"/>
  <c r="I214" i="17"/>
  <c r="H214" i="17"/>
  <c r="G214" i="17"/>
  <c r="L213" i="17"/>
  <c r="K213" i="17"/>
  <c r="J213" i="17"/>
  <c r="I213" i="17"/>
  <c r="H213" i="17"/>
  <c r="G213" i="17"/>
  <c r="L212" i="17"/>
  <c r="I212" i="17"/>
  <c r="H212" i="17"/>
  <c r="G212" i="17"/>
  <c r="I211" i="17"/>
  <c r="H211" i="17"/>
  <c r="G211" i="17"/>
  <c r="L210" i="17"/>
  <c r="K210" i="17"/>
  <c r="I210" i="17"/>
  <c r="H210" i="17"/>
  <c r="G210" i="17"/>
  <c r="L209" i="17"/>
  <c r="K209" i="17"/>
  <c r="J209" i="17"/>
  <c r="I209" i="17"/>
  <c r="H209" i="17"/>
  <c r="G209" i="17"/>
  <c r="K208" i="17"/>
  <c r="J208" i="17"/>
  <c r="I208" i="17"/>
  <c r="H208" i="17"/>
  <c r="G208" i="17"/>
  <c r="K206" i="17"/>
  <c r="J206" i="17"/>
  <c r="I206" i="17"/>
  <c r="H206" i="17"/>
  <c r="G206" i="17"/>
  <c r="K207" i="17"/>
  <c r="J207" i="17"/>
  <c r="I207" i="17"/>
  <c r="H207" i="17"/>
  <c r="G207" i="17"/>
  <c r="K205" i="17"/>
  <c r="J205" i="17"/>
  <c r="I205" i="17"/>
  <c r="H205" i="17"/>
  <c r="G205" i="17"/>
  <c r="L200" i="17"/>
  <c r="J200" i="17"/>
  <c r="I200" i="17"/>
  <c r="H200" i="17"/>
  <c r="G200" i="17"/>
  <c r="I199" i="17"/>
  <c r="H199" i="17"/>
  <c r="G199" i="17"/>
  <c r="I204" i="17"/>
  <c r="H204" i="17"/>
  <c r="G204" i="17"/>
  <c r="J203" i="17"/>
  <c r="I203" i="17"/>
  <c r="H203" i="17"/>
  <c r="G203" i="17"/>
  <c r="K202" i="17"/>
  <c r="J202" i="17"/>
  <c r="I202" i="17"/>
  <c r="H202" i="17"/>
  <c r="G202" i="17"/>
  <c r="J201" i="17"/>
  <c r="I201" i="17"/>
  <c r="H201" i="17"/>
  <c r="G201" i="17"/>
  <c r="J198" i="17"/>
  <c r="I198" i="17"/>
  <c r="H198" i="17"/>
  <c r="G198" i="17"/>
  <c r="I197" i="17"/>
  <c r="H197" i="17"/>
  <c r="G197" i="17"/>
  <c r="L196" i="17"/>
  <c r="K196" i="17"/>
  <c r="J196" i="17"/>
  <c r="I196" i="17"/>
  <c r="H196" i="17"/>
  <c r="G196" i="17"/>
  <c r="I179" i="17"/>
  <c r="H179" i="17"/>
  <c r="G179" i="17"/>
  <c r="L193" i="17"/>
  <c r="K193" i="17"/>
  <c r="J193" i="17"/>
  <c r="I193" i="17"/>
  <c r="H193" i="17"/>
  <c r="G193" i="17"/>
  <c r="K192" i="17"/>
  <c r="J192" i="17"/>
  <c r="I192" i="17"/>
  <c r="H192" i="17"/>
  <c r="G192" i="17"/>
  <c r="K191" i="17"/>
  <c r="J191" i="17"/>
  <c r="I191" i="17"/>
  <c r="H191" i="17"/>
  <c r="G191" i="17"/>
  <c r="K190" i="17"/>
  <c r="I190" i="17"/>
  <c r="H190" i="17"/>
  <c r="G190" i="17"/>
  <c r="J189" i="17"/>
  <c r="I189" i="17"/>
  <c r="H189" i="17"/>
  <c r="G189" i="17"/>
  <c r="I188" i="17"/>
  <c r="H188" i="17"/>
  <c r="G188" i="17"/>
  <c r="J187" i="17"/>
  <c r="I187" i="17"/>
  <c r="H187" i="17"/>
  <c r="G187" i="17"/>
  <c r="K184" i="17"/>
  <c r="J184" i="17"/>
  <c r="I184" i="17"/>
  <c r="H184" i="17"/>
  <c r="G184" i="17"/>
  <c r="I186" i="17"/>
  <c r="H186" i="17"/>
  <c r="G186" i="17"/>
  <c r="L185" i="17"/>
  <c r="K185" i="17"/>
  <c r="J185" i="17"/>
  <c r="I185" i="17"/>
  <c r="H185" i="17"/>
  <c r="G185" i="17"/>
  <c r="I183" i="17"/>
  <c r="H183" i="17"/>
  <c r="G183" i="17"/>
  <c r="L178" i="17"/>
  <c r="K178" i="17"/>
  <c r="J178" i="17"/>
  <c r="I178" i="17"/>
  <c r="H178" i="17"/>
  <c r="G178" i="17"/>
  <c r="K182" i="17"/>
  <c r="J182" i="17"/>
  <c r="I182" i="17"/>
  <c r="H182" i="17"/>
  <c r="G182" i="17"/>
  <c r="L195" i="17"/>
  <c r="K195" i="17"/>
  <c r="J195" i="17"/>
  <c r="I195" i="17"/>
  <c r="H195" i="17"/>
  <c r="G195" i="17"/>
  <c r="I194" i="17"/>
  <c r="H194" i="17"/>
  <c r="G194" i="17"/>
  <c r="K180" i="17"/>
  <c r="J180" i="17"/>
  <c r="I180" i="17"/>
  <c r="H180" i="17"/>
  <c r="G180" i="17"/>
  <c r="L181" i="17"/>
  <c r="K181" i="17"/>
  <c r="J181" i="17"/>
  <c r="I181" i="17"/>
  <c r="H181" i="17"/>
  <c r="G181" i="17"/>
  <c r="J177" i="17"/>
  <c r="I177" i="17"/>
  <c r="H177" i="17"/>
  <c r="G177" i="17"/>
  <c r="K176" i="17"/>
  <c r="J176" i="17"/>
  <c r="I176" i="17"/>
  <c r="H176" i="17"/>
  <c r="G176" i="17"/>
  <c r="L175" i="17"/>
  <c r="K175" i="17"/>
  <c r="J175" i="17"/>
  <c r="I175" i="17"/>
  <c r="H175" i="17"/>
  <c r="G175" i="17"/>
  <c r="L165" i="17"/>
  <c r="K165" i="17"/>
  <c r="J165" i="17"/>
  <c r="I165" i="17"/>
  <c r="H165" i="17"/>
  <c r="G165" i="17"/>
  <c r="L172" i="17"/>
  <c r="K172" i="17"/>
  <c r="J172" i="17"/>
  <c r="I172" i="17"/>
  <c r="H172" i="17"/>
  <c r="G172" i="17"/>
  <c r="L171" i="17"/>
  <c r="K171" i="17"/>
  <c r="J171" i="17"/>
  <c r="I171" i="17"/>
  <c r="H171" i="17"/>
  <c r="G171" i="17"/>
  <c r="L169" i="17"/>
  <c r="K169" i="17"/>
  <c r="J169" i="17"/>
  <c r="I169" i="17"/>
  <c r="H169" i="17"/>
  <c r="G169" i="17"/>
  <c r="L168" i="17"/>
  <c r="K168" i="17"/>
  <c r="J168" i="17"/>
  <c r="I168" i="17"/>
  <c r="H168" i="17"/>
  <c r="G168" i="17"/>
  <c r="K167" i="17"/>
  <c r="J167" i="17"/>
  <c r="I167" i="17"/>
  <c r="H167" i="17"/>
  <c r="G167" i="17"/>
  <c r="L166" i="17"/>
  <c r="K166" i="17"/>
  <c r="J166" i="17"/>
  <c r="I166" i="17"/>
  <c r="H166" i="17"/>
  <c r="G166" i="17"/>
  <c r="L170" i="17"/>
  <c r="K170" i="17"/>
  <c r="J170" i="17"/>
  <c r="I170" i="17"/>
  <c r="H170" i="17"/>
  <c r="G170" i="17"/>
  <c r="L164" i="17"/>
  <c r="K164" i="17"/>
  <c r="J164" i="17"/>
  <c r="I164" i="17"/>
  <c r="H164" i="17"/>
  <c r="G164" i="17"/>
  <c r="L174" i="17"/>
  <c r="K174" i="17"/>
  <c r="J174" i="17"/>
  <c r="I174" i="17"/>
  <c r="H174" i="17"/>
  <c r="G174" i="17"/>
  <c r="L163" i="17"/>
  <c r="K163" i="17"/>
  <c r="J163" i="17"/>
  <c r="I163" i="17"/>
  <c r="H163" i="17"/>
  <c r="G163" i="17"/>
  <c r="L162" i="17"/>
  <c r="K162" i="17"/>
  <c r="J162" i="17"/>
  <c r="I162" i="17"/>
  <c r="H162" i="17"/>
  <c r="G162" i="17"/>
  <c r="L161" i="17"/>
  <c r="K161" i="17"/>
  <c r="J161" i="17"/>
  <c r="I161" i="17"/>
  <c r="H161" i="17"/>
  <c r="G161" i="17"/>
  <c r="L173" i="17"/>
  <c r="K173" i="17"/>
  <c r="J173" i="17"/>
  <c r="I173" i="17"/>
  <c r="H173" i="17"/>
  <c r="G173" i="17"/>
  <c r="L160" i="17"/>
  <c r="K160" i="17"/>
  <c r="J160" i="17"/>
  <c r="I160" i="17"/>
  <c r="H160" i="17"/>
  <c r="G160" i="17"/>
  <c r="L156" i="17"/>
  <c r="K156" i="17"/>
  <c r="J156" i="17"/>
  <c r="I156" i="17"/>
  <c r="H156" i="17"/>
  <c r="G156" i="17"/>
  <c r="L158" i="17"/>
  <c r="K158" i="17"/>
  <c r="J158" i="17"/>
  <c r="I158" i="17"/>
  <c r="H158" i="17"/>
  <c r="G158" i="17"/>
  <c r="L157" i="17"/>
  <c r="K157" i="17"/>
  <c r="J157" i="17"/>
  <c r="I157" i="17"/>
  <c r="H157" i="17"/>
  <c r="G157" i="17"/>
  <c r="L155" i="17"/>
  <c r="K155" i="17"/>
  <c r="J155" i="17"/>
  <c r="I155" i="17"/>
  <c r="H155" i="17"/>
  <c r="G155" i="17"/>
  <c r="L154" i="17"/>
  <c r="K154" i="17"/>
  <c r="J154" i="17"/>
  <c r="I154" i="17"/>
  <c r="H154" i="17"/>
  <c r="G154" i="17"/>
  <c r="I153" i="17"/>
  <c r="H153" i="17"/>
  <c r="G153" i="17"/>
  <c r="K151" i="17"/>
  <c r="J151" i="17"/>
  <c r="I151" i="17"/>
  <c r="H151" i="17"/>
  <c r="G151" i="17"/>
  <c r="L152" i="17"/>
  <c r="K152" i="17"/>
  <c r="J152" i="17"/>
  <c r="I152" i="17"/>
  <c r="H152" i="17"/>
  <c r="G152" i="17"/>
  <c r="L159" i="17"/>
  <c r="K159" i="17"/>
  <c r="J159" i="17"/>
  <c r="I159" i="17"/>
  <c r="H159" i="17"/>
  <c r="G159" i="17"/>
  <c r="L150" i="17"/>
  <c r="I150" i="17"/>
  <c r="H150" i="17"/>
  <c r="G150" i="17"/>
  <c r="L149" i="17"/>
  <c r="K149" i="17"/>
  <c r="J149" i="17"/>
  <c r="I149" i="17"/>
  <c r="H149" i="17"/>
  <c r="G149" i="17"/>
  <c r="L148" i="17"/>
  <c r="K148" i="17"/>
  <c r="J148" i="17"/>
  <c r="I148" i="17"/>
  <c r="H148" i="17"/>
  <c r="G148" i="17"/>
  <c r="L147" i="17"/>
  <c r="K147" i="17"/>
  <c r="J147" i="17"/>
  <c r="I147" i="17"/>
  <c r="H147" i="17"/>
  <c r="G147" i="17"/>
  <c r="L146" i="17"/>
  <c r="K146" i="17"/>
  <c r="J146" i="17"/>
  <c r="I146" i="17"/>
  <c r="H146" i="17"/>
  <c r="G146" i="17"/>
  <c r="J145" i="17"/>
  <c r="I145" i="17"/>
  <c r="H145" i="17"/>
  <c r="G145" i="17"/>
  <c r="L144" i="17"/>
  <c r="K144" i="17"/>
  <c r="J144" i="17"/>
  <c r="I144" i="17"/>
  <c r="H144" i="17"/>
  <c r="G144" i="17"/>
  <c r="L143" i="17"/>
  <c r="K143" i="17"/>
  <c r="J143" i="17"/>
  <c r="I143" i="17"/>
  <c r="H143" i="17"/>
  <c r="G143" i="17"/>
  <c r="K142" i="17"/>
  <c r="J142" i="17"/>
  <c r="I142" i="17"/>
  <c r="H142" i="17"/>
  <c r="G142" i="17"/>
  <c r="L141" i="17"/>
  <c r="K141" i="17"/>
  <c r="J141" i="17"/>
  <c r="I141" i="17"/>
  <c r="H141" i="17"/>
  <c r="G141" i="17"/>
  <c r="L140" i="17"/>
  <c r="K140" i="17"/>
  <c r="J140" i="17"/>
  <c r="I140" i="17"/>
  <c r="H140" i="17"/>
  <c r="G140" i="17"/>
  <c r="L139" i="17"/>
  <c r="K139" i="17"/>
  <c r="J139" i="17"/>
  <c r="I139" i="17"/>
  <c r="H139" i="17"/>
  <c r="G139" i="17"/>
  <c r="I126" i="17"/>
  <c r="H126" i="17"/>
  <c r="G126" i="17"/>
  <c r="I136" i="17"/>
  <c r="H136" i="17"/>
  <c r="G136" i="17"/>
  <c r="J135" i="17"/>
  <c r="I135" i="17"/>
  <c r="H135" i="17"/>
  <c r="G135" i="17"/>
  <c r="I134" i="17"/>
  <c r="H134" i="17"/>
  <c r="G134" i="17"/>
  <c r="I127" i="17"/>
  <c r="H127" i="17"/>
  <c r="G127" i="17"/>
  <c r="I133" i="17"/>
  <c r="H133" i="17"/>
  <c r="G133" i="17"/>
  <c r="J132" i="17"/>
  <c r="I132" i="17"/>
  <c r="H132" i="17"/>
  <c r="G132" i="17"/>
  <c r="I131" i="17"/>
  <c r="H131" i="17"/>
  <c r="G131" i="17"/>
  <c r="I129" i="17"/>
  <c r="H129" i="17"/>
  <c r="G129" i="17"/>
  <c r="I128" i="17"/>
  <c r="H128" i="17"/>
  <c r="G128" i="17"/>
  <c r="I138" i="17"/>
  <c r="H138" i="17"/>
  <c r="G138" i="17"/>
  <c r="L137" i="17"/>
  <c r="J137" i="17"/>
  <c r="I137" i="17"/>
  <c r="H137" i="17"/>
  <c r="G137" i="17"/>
  <c r="L130" i="17"/>
  <c r="K130" i="17"/>
  <c r="J130" i="17"/>
  <c r="I130" i="17"/>
  <c r="H130" i="17"/>
  <c r="G130" i="17"/>
  <c r="I124" i="17"/>
  <c r="H124" i="17"/>
  <c r="G124" i="17"/>
  <c r="L125" i="17"/>
  <c r="K125" i="17"/>
  <c r="J125" i="17"/>
  <c r="I125" i="17"/>
  <c r="H125" i="17"/>
  <c r="G125" i="17"/>
  <c r="L123" i="17"/>
  <c r="K123" i="17"/>
  <c r="J123" i="17"/>
  <c r="I123" i="17"/>
  <c r="H123" i="17"/>
  <c r="G123" i="17"/>
  <c r="J118" i="17"/>
  <c r="I118" i="17"/>
  <c r="H118" i="17"/>
  <c r="G118" i="17"/>
  <c r="J120" i="17"/>
  <c r="I120" i="17"/>
  <c r="H120" i="17"/>
  <c r="G120" i="17"/>
  <c r="L117" i="17"/>
  <c r="K117" i="17"/>
  <c r="J117" i="17"/>
  <c r="I117" i="17"/>
  <c r="H117" i="17"/>
  <c r="G117" i="17"/>
  <c r="J122" i="17"/>
  <c r="I122" i="17"/>
  <c r="H122" i="17"/>
  <c r="G122" i="17"/>
  <c r="L119" i="17"/>
  <c r="K119" i="17"/>
  <c r="J119" i="17"/>
  <c r="I119" i="17"/>
  <c r="H119" i="17"/>
  <c r="G119" i="17"/>
  <c r="L121" i="17"/>
  <c r="K121" i="17"/>
  <c r="J121" i="17"/>
  <c r="I121" i="17"/>
  <c r="H121" i="17"/>
  <c r="G121" i="17"/>
  <c r="L116" i="17"/>
  <c r="K116" i="17"/>
  <c r="J116" i="17"/>
  <c r="I116" i="17"/>
  <c r="H116" i="17"/>
  <c r="G116" i="17"/>
  <c r="L115" i="17"/>
  <c r="K115" i="17"/>
  <c r="J115" i="17"/>
  <c r="I115" i="17"/>
  <c r="H115" i="17"/>
  <c r="G115" i="17"/>
  <c r="L114" i="17"/>
  <c r="K114" i="17"/>
  <c r="J114" i="17"/>
  <c r="I114" i="17"/>
  <c r="H114" i="17"/>
  <c r="G114" i="17"/>
  <c r="L104" i="17"/>
  <c r="K104" i="17"/>
  <c r="J104" i="17"/>
  <c r="I104" i="17"/>
  <c r="H104" i="17"/>
  <c r="G104" i="17"/>
  <c r="K112" i="17"/>
  <c r="J112" i="17"/>
  <c r="I112" i="17"/>
  <c r="H112" i="17"/>
  <c r="G112" i="17"/>
  <c r="I111" i="17"/>
  <c r="H111" i="17"/>
  <c r="G111" i="17"/>
  <c r="I107" i="17"/>
  <c r="H107" i="17"/>
  <c r="G107" i="17"/>
  <c r="L110" i="17"/>
  <c r="K110" i="17"/>
  <c r="J110" i="17"/>
  <c r="I110" i="17"/>
  <c r="H110" i="17"/>
  <c r="G110" i="17"/>
  <c r="L109" i="17"/>
  <c r="K109" i="17"/>
  <c r="J109" i="17"/>
  <c r="I109" i="17"/>
  <c r="H109" i="17"/>
  <c r="G109" i="17"/>
  <c r="L105" i="17"/>
  <c r="K105" i="17"/>
  <c r="J105" i="17"/>
  <c r="I105" i="17"/>
  <c r="H105" i="17"/>
  <c r="G105" i="17"/>
  <c r="L113" i="17"/>
  <c r="K113" i="17"/>
  <c r="J113" i="17"/>
  <c r="I113" i="17"/>
  <c r="H113" i="17"/>
  <c r="G113" i="17"/>
  <c r="L106" i="17"/>
  <c r="K106" i="17"/>
  <c r="J106" i="17"/>
  <c r="I106" i="17"/>
  <c r="H106" i="17"/>
  <c r="G106" i="17"/>
  <c r="K108" i="17"/>
  <c r="I108" i="17"/>
  <c r="H108" i="17"/>
  <c r="G108" i="17"/>
  <c r="L103" i="17"/>
  <c r="K103" i="17"/>
  <c r="J103" i="17"/>
  <c r="I103" i="17"/>
  <c r="H103" i="17"/>
  <c r="G103" i="17"/>
  <c r="K102" i="17"/>
  <c r="J102" i="17"/>
  <c r="I102" i="17"/>
  <c r="H102" i="17"/>
  <c r="G102" i="17"/>
  <c r="L101" i="17"/>
  <c r="K101" i="17"/>
  <c r="J101" i="17"/>
  <c r="I101" i="17"/>
  <c r="H101" i="17"/>
  <c r="G101" i="17"/>
  <c r="L100" i="17"/>
  <c r="K100" i="17"/>
  <c r="J100" i="17"/>
  <c r="I100" i="17"/>
  <c r="H100" i="17"/>
  <c r="G100" i="17"/>
  <c r="L98" i="17"/>
  <c r="K98" i="17"/>
  <c r="J98" i="17"/>
  <c r="I98" i="17"/>
  <c r="H98" i="17"/>
  <c r="G98" i="17"/>
  <c r="L97" i="17"/>
  <c r="K97" i="17"/>
  <c r="J97" i="17"/>
  <c r="I97" i="17"/>
  <c r="H97" i="17"/>
  <c r="G97" i="17"/>
  <c r="L99" i="17"/>
  <c r="K99" i="17"/>
  <c r="J99" i="17"/>
  <c r="I99" i="17"/>
  <c r="H99" i="17"/>
  <c r="G99" i="17"/>
  <c r="L96" i="17"/>
  <c r="K96" i="17"/>
  <c r="J96" i="17"/>
  <c r="I96" i="17"/>
  <c r="H96" i="17"/>
  <c r="G96" i="17"/>
  <c r="K93" i="17"/>
  <c r="J93" i="17"/>
  <c r="I93" i="17"/>
  <c r="H93" i="17"/>
  <c r="G93" i="17"/>
  <c r="K91" i="17"/>
  <c r="J91" i="17"/>
  <c r="I91" i="17"/>
  <c r="H91" i="17"/>
  <c r="G91" i="17"/>
  <c r="K95" i="17"/>
  <c r="J95" i="17"/>
  <c r="I95" i="17"/>
  <c r="H95" i="17"/>
  <c r="G95" i="17"/>
  <c r="I94" i="17"/>
  <c r="H94" i="17"/>
  <c r="G94" i="17"/>
  <c r="L90" i="17"/>
  <c r="K90" i="17"/>
  <c r="J90" i="17"/>
  <c r="I90" i="17"/>
  <c r="H90" i="17"/>
  <c r="G90" i="17"/>
  <c r="L92" i="17"/>
  <c r="K92" i="17"/>
  <c r="J92" i="17"/>
  <c r="I92" i="17"/>
  <c r="H92" i="17"/>
  <c r="G92" i="17"/>
  <c r="K89" i="17"/>
  <c r="I89" i="17"/>
  <c r="H89" i="17"/>
  <c r="G89" i="17"/>
  <c r="K88" i="17"/>
  <c r="J88" i="17"/>
  <c r="I88" i="17"/>
  <c r="H88" i="17"/>
  <c r="G88" i="17"/>
  <c r="K79" i="17"/>
  <c r="I79" i="17"/>
  <c r="H79" i="17"/>
  <c r="G79" i="17"/>
  <c r="L85" i="17"/>
  <c r="J85" i="17"/>
  <c r="I85" i="17"/>
  <c r="H85" i="17"/>
  <c r="G85" i="17"/>
  <c r="I86" i="17"/>
  <c r="H86" i="17"/>
  <c r="G86" i="17"/>
  <c r="J83" i="17"/>
  <c r="I83" i="17"/>
  <c r="H83" i="17"/>
  <c r="G83" i="17"/>
  <c r="L77" i="17"/>
  <c r="K77" i="17"/>
  <c r="J77" i="17"/>
  <c r="I77" i="17"/>
  <c r="H77" i="17"/>
  <c r="G77" i="17"/>
  <c r="I84" i="17"/>
  <c r="H84" i="17"/>
  <c r="G84" i="17"/>
  <c r="I82" i="17"/>
  <c r="H82" i="17"/>
  <c r="G82" i="17"/>
  <c r="I81" i="17"/>
  <c r="H81" i="17"/>
  <c r="G81" i="17"/>
  <c r="L74" i="17"/>
  <c r="K74" i="17"/>
  <c r="J74" i="17"/>
  <c r="I74" i="17"/>
  <c r="H74" i="17"/>
  <c r="G74" i="17"/>
  <c r="I73" i="17"/>
  <c r="H73" i="17"/>
  <c r="G73" i="17"/>
  <c r="K80" i="17"/>
  <c r="J80" i="17"/>
  <c r="I80" i="17"/>
  <c r="H80" i="17"/>
  <c r="G80" i="17"/>
  <c r="I72" i="17"/>
  <c r="H72" i="17"/>
  <c r="G72" i="17"/>
  <c r="I87" i="17"/>
  <c r="H87" i="17"/>
  <c r="G87" i="17"/>
  <c r="L76" i="17"/>
  <c r="J76" i="17"/>
  <c r="I76" i="17"/>
  <c r="H76" i="17"/>
  <c r="G76" i="17"/>
  <c r="L75" i="17"/>
  <c r="J75" i="17"/>
  <c r="I75" i="17"/>
  <c r="H75" i="17"/>
  <c r="G75" i="17"/>
  <c r="L78" i="17"/>
  <c r="I78" i="17"/>
  <c r="H78" i="17"/>
  <c r="G78" i="17"/>
  <c r="I70" i="17"/>
  <c r="H70" i="17"/>
  <c r="G70" i="17"/>
  <c r="I71" i="17"/>
  <c r="H71" i="17"/>
  <c r="G71" i="17"/>
  <c r="K69" i="17"/>
  <c r="J69" i="17"/>
  <c r="I69" i="17"/>
  <c r="H69" i="17"/>
  <c r="G69" i="17"/>
  <c r="I68" i="17"/>
  <c r="H68" i="17"/>
  <c r="G68" i="17"/>
  <c r="K67" i="17"/>
  <c r="J67" i="17"/>
  <c r="I67" i="17"/>
  <c r="H67" i="17"/>
  <c r="G67" i="17"/>
  <c r="L66" i="17"/>
  <c r="K66" i="17"/>
  <c r="J66" i="17"/>
  <c r="I66" i="17"/>
  <c r="H66" i="17"/>
  <c r="G66" i="17"/>
  <c r="L63" i="17"/>
  <c r="K63" i="17"/>
  <c r="J63" i="17"/>
  <c r="I63" i="17"/>
  <c r="H63" i="17"/>
  <c r="G63" i="17"/>
  <c r="L64" i="17"/>
  <c r="K64" i="17"/>
  <c r="J64" i="17"/>
  <c r="I64" i="17"/>
  <c r="H64" i="17"/>
  <c r="G64" i="17"/>
  <c r="L65" i="17"/>
  <c r="K65" i="17"/>
  <c r="J65" i="17"/>
  <c r="I65" i="17"/>
  <c r="H65" i="17"/>
  <c r="G65" i="17"/>
  <c r="L62" i="17"/>
  <c r="K62" i="17"/>
  <c r="J62" i="17"/>
  <c r="I62" i="17"/>
  <c r="H62" i="17"/>
  <c r="G62" i="17"/>
  <c r="I61" i="17"/>
  <c r="H61" i="17"/>
  <c r="G61" i="17"/>
  <c r="L55" i="17"/>
  <c r="K55" i="17"/>
  <c r="J55" i="17"/>
  <c r="I55" i="17"/>
  <c r="H55" i="17"/>
  <c r="G55" i="17"/>
  <c r="I60" i="17"/>
  <c r="H60" i="17"/>
  <c r="G60" i="17"/>
  <c r="I59" i="17"/>
  <c r="H59" i="17"/>
  <c r="G59" i="17"/>
  <c r="I58" i="17"/>
  <c r="H58" i="17"/>
  <c r="G58" i="17"/>
  <c r="I57" i="17"/>
  <c r="H57" i="17"/>
  <c r="G57" i="17"/>
  <c r="L56" i="17"/>
  <c r="K56" i="17"/>
  <c r="J56" i="17"/>
  <c r="I56" i="17"/>
  <c r="H56" i="17"/>
  <c r="G56" i="17"/>
  <c r="L54" i="17"/>
  <c r="K54" i="17"/>
  <c r="J54" i="17"/>
  <c r="I54" i="17"/>
  <c r="H54" i="17"/>
  <c r="G54" i="17"/>
  <c r="L53" i="17"/>
  <c r="K53" i="17"/>
  <c r="J53" i="17"/>
  <c r="I53" i="17"/>
  <c r="H53" i="17"/>
  <c r="G53" i="17"/>
  <c r="L52" i="17"/>
  <c r="K52" i="17"/>
  <c r="J52" i="17"/>
  <c r="I52" i="17"/>
  <c r="H52" i="17"/>
  <c r="G52" i="17"/>
  <c r="I40" i="17"/>
  <c r="H40" i="17"/>
  <c r="G40" i="17"/>
  <c r="I50" i="17"/>
  <c r="H50" i="17"/>
  <c r="G50" i="17"/>
  <c r="I49" i="17"/>
  <c r="H49" i="17"/>
  <c r="G49" i="17"/>
  <c r="I48" i="17"/>
  <c r="H48" i="17"/>
  <c r="G48" i="17"/>
  <c r="I41" i="17"/>
  <c r="H41" i="17"/>
  <c r="G41" i="17"/>
  <c r="I47" i="17"/>
  <c r="H47" i="17"/>
  <c r="G47" i="17"/>
  <c r="I46" i="17"/>
  <c r="H46" i="17"/>
  <c r="G46" i="17"/>
  <c r="I45" i="17"/>
  <c r="H45" i="17"/>
  <c r="G45" i="17"/>
  <c r="I44" i="17"/>
  <c r="H44" i="17"/>
  <c r="G44" i="17"/>
  <c r="I43" i="17"/>
  <c r="H43" i="17"/>
  <c r="G43" i="17"/>
  <c r="I42" i="17"/>
  <c r="H42" i="17"/>
  <c r="G42" i="17"/>
  <c r="I51" i="17"/>
  <c r="H51" i="17"/>
  <c r="G51" i="17"/>
  <c r="I39" i="17"/>
  <c r="H39" i="17"/>
  <c r="G39" i="17"/>
  <c r="I38" i="17"/>
  <c r="H38" i="17"/>
  <c r="G38" i="17"/>
  <c r="L37" i="17"/>
  <c r="K37" i="17"/>
  <c r="J37" i="17"/>
  <c r="I37" i="17"/>
  <c r="H37" i="17"/>
  <c r="G37" i="17"/>
  <c r="L36" i="17"/>
  <c r="K36" i="17"/>
  <c r="J36" i="17"/>
  <c r="I36" i="17"/>
  <c r="H36" i="17"/>
  <c r="G36" i="17"/>
  <c r="L34" i="17"/>
  <c r="K34" i="17"/>
  <c r="J34" i="17"/>
  <c r="I34" i="17"/>
  <c r="H34" i="17"/>
  <c r="G34" i="17"/>
  <c r="L30" i="17"/>
  <c r="K30" i="17"/>
  <c r="J30" i="17"/>
  <c r="I30" i="17"/>
  <c r="H30" i="17"/>
  <c r="G30" i="17"/>
  <c r="L33" i="17"/>
  <c r="K33" i="17"/>
  <c r="J33" i="17"/>
  <c r="I33" i="17"/>
  <c r="H33" i="17"/>
  <c r="G33" i="17"/>
  <c r="L31" i="17"/>
  <c r="K31" i="17"/>
  <c r="J31" i="17"/>
  <c r="I31" i="17"/>
  <c r="H31" i="17"/>
  <c r="G31" i="17"/>
  <c r="L32" i="17"/>
  <c r="K32" i="17"/>
  <c r="J32" i="17"/>
  <c r="I32" i="17"/>
  <c r="H32" i="17"/>
  <c r="G32" i="17"/>
  <c r="L29" i="17"/>
  <c r="K29" i="17"/>
  <c r="J29" i="17"/>
  <c r="I29" i="17"/>
  <c r="H29" i="17"/>
  <c r="G29" i="17"/>
  <c r="L35" i="17"/>
  <c r="K35" i="17"/>
  <c r="J35" i="17"/>
  <c r="I35" i="17"/>
  <c r="H35" i="17"/>
  <c r="G35" i="17"/>
  <c r="L28" i="17"/>
  <c r="K28" i="17"/>
  <c r="J28" i="17"/>
  <c r="I28" i="17"/>
  <c r="H28" i="17"/>
  <c r="G28" i="17"/>
  <c r="L12" i="17"/>
  <c r="K12" i="17"/>
  <c r="J12" i="17"/>
  <c r="I12" i="17"/>
  <c r="H12" i="17"/>
  <c r="G12" i="17"/>
  <c r="L16" i="17"/>
  <c r="K16" i="17"/>
  <c r="J16" i="17"/>
  <c r="I16" i="17"/>
  <c r="H16" i="17"/>
  <c r="G16" i="17"/>
  <c r="L15" i="17"/>
  <c r="K15" i="17"/>
  <c r="J15" i="17"/>
  <c r="I15" i="17"/>
  <c r="H15" i="17"/>
  <c r="G15" i="17"/>
  <c r="L14" i="17"/>
  <c r="K14" i="17"/>
  <c r="J14" i="17"/>
  <c r="I14" i="17"/>
  <c r="H14" i="17"/>
  <c r="G14" i="17"/>
  <c r="L26" i="17"/>
  <c r="K26" i="17"/>
  <c r="J26" i="17"/>
  <c r="I26" i="17"/>
  <c r="H26" i="17"/>
  <c r="G26" i="17"/>
  <c r="L27" i="17"/>
  <c r="K27" i="17"/>
  <c r="J27" i="17"/>
  <c r="I27" i="17"/>
  <c r="H27" i="17"/>
  <c r="G27" i="17"/>
  <c r="L24" i="17"/>
  <c r="K24" i="17"/>
  <c r="J24" i="17"/>
  <c r="I24" i="17"/>
  <c r="H24" i="17"/>
  <c r="G24" i="17"/>
  <c r="L8" i="17"/>
  <c r="K8" i="17"/>
  <c r="J8" i="17"/>
  <c r="I8" i="17"/>
  <c r="H8" i="17"/>
  <c r="G8" i="17"/>
  <c r="L23" i="17"/>
  <c r="K23" i="17"/>
  <c r="J23" i="17"/>
  <c r="I23" i="17"/>
  <c r="H23" i="17"/>
  <c r="G23" i="17"/>
  <c r="L22" i="17"/>
  <c r="K22" i="17"/>
  <c r="J22" i="17"/>
  <c r="I22" i="17"/>
  <c r="H22" i="17"/>
  <c r="G22" i="17"/>
  <c r="L21" i="17"/>
  <c r="K21" i="17"/>
  <c r="J21" i="17"/>
  <c r="I21" i="17"/>
  <c r="H21" i="17"/>
  <c r="G21" i="17"/>
  <c r="L20" i="17"/>
  <c r="K20" i="17"/>
  <c r="J20" i="17"/>
  <c r="I20" i="17"/>
  <c r="H20" i="17"/>
  <c r="G20" i="17"/>
  <c r="L19" i="17"/>
  <c r="K19" i="17"/>
  <c r="J19" i="17"/>
  <c r="I19" i="17"/>
  <c r="H19" i="17"/>
  <c r="G19" i="17"/>
  <c r="L18" i="17"/>
  <c r="K18" i="17"/>
  <c r="J18" i="17"/>
  <c r="I18" i="17"/>
  <c r="H18" i="17"/>
  <c r="G18" i="17"/>
  <c r="L17" i="17"/>
  <c r="K17" i="17"/>
  <c r="J17" i="17"/>
  <c r="I17" i="17"/>
  <c r="H17" i="17"/>
  <c r="G17" i="17"/>
  <c r="L25" i="17"/>
  <c r="K25" i="17"/>
  <c r="J25" i="17"/>
  <c r="I25" i="17"/>
  <c r="H25" i="17"/>
  <c r="G25" i="17"/>
  <c r="L13" i="17"/>
  <c r="K13" i="17"/>
  <c r="J13" i="17"/>
  <c r="I13" i="17"/>
  <c r="H13" i="17"/>
  <c r="G13" i="17"/>
  <c r="L11" i="17"/>
  <c r="K11" i="17"/>
  <c r="J11" i="17"/>
  <c r="I11" i="17"/>
  <c r="H11" i="17"/>
  <c r="G11" i="17"/>
  <c r="L10" i="17"/>
  <c r="K10" i="17"/>
  <c r="J10" i="17"/>
  <c r="I10" i="17"/>
  <c r="H10" i="17"/>
  <c r="G10" i="17"/>
  <c r="L9" i="17"/>
  <c r="K9" i="17"/>
  <c r="J9" i="17"/>
  <c r="I9" i="17"/>
  <c r="H9" i="17"/>
  <c r="G9" i="17"/>
  <c r="L7" i="17"/>
  <c r="K7" i="17"/>
  <c r="J7" i="17"/>
  <c r="I7" i="17"/>
  <c r="H7" i="17"/>
  <c r="G7" i="17"/>
  <c r="L6" i="17"/>
  <c r="K6" i="17"/>
  <c r="J6" i="17"/>
  <c r="I6" i="17"/>
  <c r="H6" i="17"/>
  <c r="G6" i="17"/>
  <c r="L4" i="17"/>
  <c r="K4" i="17"/>
  <c r="J4" i="17"/>
  <c r="I4" i="17"/>
  <c r="H4" i="17"/>
  <c r="G4" i="17"/>
  <c r="L3" i="17"/>
  <c r="K3" i="17"/>
  <c r="J3" i="17"/>
  <c r="I3" i="17"/>
  <c r="H3" i="17"/>
  <c r="G3" i="17"/>
  <c r="L2" i="17"/>
  <c r="K2" i="17"/>
  <c r="J2" i="17"/>
  <c r="I2" i="17"/>
  <c r="H2" i="17"/>
  <c r="G2" i="17"/>
  <c r="M19" i="16" l="1"/>
  <c r="M21" i="16"/>
  <c r="H6" i="15" l="1"/>
  <c r="I6" i="15"/>
  <c r="J6" i="15"/>
  <c r="K6" i="15"/>
  <c r="L6" i="15"/>
  <c r="M6" i="15"/>
  <c r="H7" i="15"/>
  <c r="I7" i="15"/>
  <c r="J7" i="15"/>
  <c r="K7" i="15"/>
  <c r="L7" i="15"/>
  <c r="M7" i="15"/>
  <c r="H8" i="15"/>
  <c r="I8" i="15"/>
  <c r="J8" i="15"/>
  <c r="K8" i="15"/>
  <c r="L8" i="15"/>
  <c r="M8" i="15"/>
  <c r="H9" i="15"/>
  <c r="I9" i="15"/>
  <c r="J9" i="15"/>
  <c r="K9" i="15"/>
  <c r="L9" i="15"/>
  <c r="M9" i="15"/>
  <c r="H10" i="15"/>
  <c r="I10" i="15"/>
  <c r="J10" i="15"/>
  <c r="K10" i="15"/>
  <c r="L10" i="15"/>
  <c r="M10" i="15"/>
  <c r="M5" i="15"/>
  <c r="L5" i="15"/>
  <c r="K5" i="15"/>
  <c r="J5" i="15"/>
  <c r="I5" i="15"/>
  <c r="H5" i="15"/>
  <c r="G6" i="11"/>
  <c r="H6" i="11"/>
  <c r="I6" i="11"/>
  <c r="J6" i="11"/>
  <c r="K6" i="11"/>
  <c r="L6" i="11"/>
  <c r="G7" i="11"/>
  <c r="H7" i="11"/>
  <c r="I7" i="11"/>
  <c r="J7" i="11"/>
  <c r="K7" i="11"/>
  <c r="L7" i="11"/>
  <c r="G8" i="11"/>
  <c r="H8" i="11"/>
  <c r="I8" i="11"/>
  <c r="J8" i="11"/>
  <c r="K8" i="11"/>
  <c r="L8" i="11"/>
  <c r="G9" i="11"/>
  <c r="H9" i="11"/>
  <c r="I9" i="11"/>
  <c r="J9" i="11"/>
  <c r="K9" i="11"/>
  <c r="L9" i="11"/>
  <c r="G10" i="11"/>
  <c r="H10" i="11"/>
  <c r="I10" i="11"/>
  <c r="J10" i="11"/>
  <c r="K10" i="11"/>
  <c r="G11" i="11"/>
  <c r="H11" i="11"/>
  <c r="I11" i="11"/>
  <c r="J11" i="11"/>
  <c r="K11" i="11"/>
  <c r="L11" i="11"/>
  <c r="G12" i="11"/>
  <c r="H12" i="11"/>
  <c r="I12" i="11"/>
  <c r="J12" i="11"/>
  <c r="K12" i="11"/>
  <c r="L12" i="11"/>
  <c r="G13" i="11"/>
  <c r="H13" i="11"/>
  <c r="I13" i="11"/>
  <c r="J13" i="11"/>
  <c r="K13" i="11"/>
  <c r="L13" i="11"/>
  <c r="G14" i="11"/>
  <c r="H14" i="11"/>
  <c r="I14" i="11"/>
  <c r="J14" i="11"/>
  <c r="K14" i="11"/>
  <c r="L14" i="11"/>
  <c r="G15" i="11"/>
  <c r="H15" i="11"/>
  <c r="I15" i="11"/>
  <c r="J15" i="11"/>
  <c r="K15" i="11"/>
  <c r="L15" i="11"/>
  <c r="G16" i="11"/>
  <c r="H16" i="11"/>
  <c r="I16" i="11"/>
  <c r="J16" i="11"/>
  <c r="K16" i="11"/>
  <c r="L16" i="11"/>
  <c r="G17" i="11"/>
  <c r="H17" i="11"/>
  <c r="I17" i="11"/>
  <c r="J17" i="11"/>
  <c r="K17" i="11"/>
  <c r="L17" i="11"/>
  <c r="G18" i="11"/>
  <c r="H18" i="11"/>
  <c r="I18" i="11"/>
  <c r="J18" i="11"/>
  <c r="K18" i="11"/>
  <c r="L18" i="11"/>
  <c r="G19" i="11"/>
  <c r="H19" i="11"/>
  <c r="I19" i="11"/>
  <c r="J19" i="11"/>
  <c r="K19" i="11"/>
  <c r="L19" i="11"/>
  <c r="G20" i="11"/>
  <c r="H20" i="11"/>
  <c r="I20" i="11"/>
  <c r="J20" i="11"/>
  <c r="K20" i="11"/>
  <c r="L20" i="11"/>
  <c r="G21" i="11"/>
  <c r="H21" i="11"/>
  <c r="I21" i="11"/>
  <c r="J21" i="11"/>
  <c r="K21" i="11"/>
  <c r="L21" i="11"/>
  <c r="G22" i="11"/>
  <c r="H22" i="11"/>
  <c r="I22" i="11"/>
  <c r="J22" i="11"/>
  <c r="K22" i="11"/>
  <c r="G23" i="11"/>
  <c r="H23" i="11"/>
  <c r="I23" i="11"/>
  <c r="J23" i="11"/>
  <c r="K23" i="11"/>
  <c r="G24" i="11"/>
  <c r="H24" i="11"/>
  <c r="I24" i="11"/>
  <c r="J24" i="11"/>
  <c r="K24" i="11"/>
  <c r="G25" i="11"/>
  <c r="H25" i="11"/>
  <c r="I25" i="11"/>
  <c r="J25" i="11"/>
  <c r="K25" i="11"/>
  <c r="L5" i="11"/>
  <c r="K5" i="11"/>
  <c r="J5" i="11"/>
  <c r="I5" i="11"/>
  <c r="H5" i="11"/>
  <c r="G5" i="11"/>
  <c r="G6" i="8"/>
  <c r="H6" i="8"/>
  <c r="I6" i="8"/>
  <c r="J6" i="8"/>
  <c r="K6" i="8"/>
  <c r="L6" i="8"/>
  <c r="G7" i="8"/>
  <c r="H7" i="8"/>
  <c r="I7" i="8"/>
  <c r="J7" i="8"/>
  <c r="K7" i="8"/>
  <c r="L7" i="8"/>
  <c r="G8" i="8"/>
  <c r="H8" i="8"/>
  <c r="I8" i="8"/>
  <c r="J8" i="8"/>
  <c r="K8" i="8"/>
  <c r="L8" i="8"/>
  <c r="L5" i="8"/>
  <c r="K5" i="8"/>
  <c r="J5" i="8"/>
  <c r="I5" i="8"/>
  <c r="H5" i="8"/>
  <c r="G5" i="8"/>
  <c r="G5" i="16"/>
  <c r="F5" i="16"/>
  <c r="E5" i="16"/>
  <c r="D5" i="16"/>
  <c r="H7" i="16"/>
  <c r="I7" i="16"/>
  <c r="J7" i="16"/>
  <c r="K7" i="16"/>
  <c r="L7" i="16"/>
  <c r="M7" i="16"/>
  <c r="H8" i="16"/>
  <c r="I8" i="16"/>
  <c r="J8" i="16"/>
  <c r="K8" i="16"/>
  <c r="L8" i="16"/>
  <c r="M8" i="16"/>
  <c r="H9" i="16"/>
  <c r="I9" i="16"/>
  <c r="J9" i="16"/>
  <c r="K9" i="16"/>
  <c r="L9" i="16"/>
  <c r="M9" i="16"/>
  <c r="H10" i="16"/>
  <c r="I10" i="16"/>
  <c r="J10" i="16"/>
  <c r="K10" i="16"/>
  <c r="L10" i="16"/>
  <c r="M10" i="16"/>
  <c r="H11" i="16"/>
  <c r="I11" i="16"/>
  <c r="J11" i="16"/>
  <c r="K11" i="16"/>
  <c r="L11" i="16"/>
  <c r="M11" i="16"/>
  <c r="H12" i="16"/>
  <c r="I12" i="16"/>
  <c r="J12" i="16"/>
  <c r="K12" i="16"/>
  <c r="L12" i="16"/>
  <c r="M12" i="16"/>
  <c r="H13" i="16"/>
  <c r="I13" i="16"/>
  <c r="J13" i="16"/>
  <c r="K13" i="16"/>
  <c r="L13" i="16"/>
  <c r="M13" i="16"/>
  <c r="H14" i="16"/>
  <c r="I14" i="16"/>
  <c r="J14" i="16"/>
  <c r="K14" i="16"/>
  <c r="L14" i="16"/>
  <c r="M14" i="16"/>
  <c r="H15" i="16"/>
  <c r="I15" i="16"/>
  <c r="J15" i="16"/>
  <c r="K15" i="16"/>
  <c r="L15" i="16"/>
  <c r="M15" i="16"/>
  <c r="H16" i="16"/>
  <c r="I16" i="16"/>
  <c r="J16" i="16"/>
  <c r="K16" i="16"/>
  <c r="L16" i="16"/>
  <c r="M16" i="16"/>
  <c r="H17" i="16"/>
  <c r="I17" i="16"/>
  <c r="J17" i="16"/>
  <c r="K17" i="16"/>
  <c r="L17" i="16"/>
  <c r="M17" i="16"/>
  <c r="H18" i="16"/>
  <c r="I18" i="16"/>
  <c r="J18" i="16"/>
  <c r="K18" i="16"/>
  <c r="L18" i="16"/>
  <c r="M18" i="16"/>
  <c r="H19" i="16"/>
  <c r="I19" i="16"/>
  <c r="J19" i="16"/>
  <c r="K19" i="16"/>
  <c r="L19" i="16"/>
  <c r="H20" i="16"/>
  <c r="I20" i="16"/>
  <c r="J20" i="16"/>
  <c r="K20" i="16"/>
  <c r="L20" i="16"/>
  <c r="H21" i="16"/>
  <c r="I21" i="16"/>
  <c r="J21" i="16"/>
  <c r="K21" i="16"/>
  <c r="L21" i="16"/>
  <c r="H22" i="16"/>
  <c r="I22" i="16"/>
  <c r="J22" i="16"/>
  <c r="K22" i="16"/>
  <c r="L22" i="16"/>
  <c r="M22" i="16"/>
  <c r="H23" i="16"/>
  <c r="I23" i="16"/>
  <c r="J23" i="16"/>
  <c r="K23" i="16"/>
  <c r="L23" i="16"/>
  <c r="M23" i="16"/>
  <c r="H24" i="16"/>
  <c r="I24" i="16"/>
  <c r="J24" i="16"/>
  <c r="K24" i="16"/>
  <c r="L24" i="16"/>
  <c r="M24" i="16"/>
  <c r="H25" i="16"/>
  <c r="I25" i="16"/>
  <c r="J25" i="16"/>
  <c r="K25" i="16"/>
  <c r="L25" i="16"/>
  <c r="M25" i="16"/>
  <c r="H26" i="16"/>
  <c r="I26" i="16"/>
  <c r="J26" i="16"/>
  <c r="K26" i="16"/>
  <c r="L26" i="16"/>
  <c r="M26" i="16"/>
  <c r="H27" i="16"/>
  <c r="I27" i="16"/>
  <c r="J27" i="16"/>
  <c r="K27" i="16"/>
  <c r="L27" i="16"/>
  <c r="M27" i="16"/>
  <c r="H28" i="16"/>
  <c r="I28" i="16"/>
  <c r="J28" i="16"/>
  <c r="K28" i="16"/>
  <c r="L28" i="16"/>
  <c r="M28" i="16"/>
  <c r="H29" i="16"/>
  <c r="I29" i="16"/>
  <c r="J29" i="16"/>
  <c r="K29" i="16"/>
  <c r="L29" i="16"/>
  <c r="M29" i="16"/>
  <c r="H30" i="16"/>
  <c r="I30" i="16"/>
  <c r="J30" i="16"/>
  <c r="K30" i="16"/>
  <c r="L30" i="16"/>
  <c r="M30" i="16"/>
  <c r="H31" i="16"/>
  <c r="I31" i="16"/>
  <c r="J31" i="16"/>
  <c r="K31" i="16"/>
  <c r="L31" i="16"/>
  <c r="M31" i="16"/>
  <c r="H32" i="16"/>
  <c r="I32" i="16"/>
  <c r="J32" i="16"/>
  <c r="K32" i="16"/>
  <c r="L32" i="16"/>
  <c r="M32" i="16"/>
  <c r="H33" i="16"/>
  <c r="I33" i="16"/>
  <c r="J33" i="16"/>
  <c r="K33" i="16"/>
  <c r="L33" i="16"/>
  <c r="M33" i="16"/>
  <c r="M6" i="16"/>
  <c r="L6" i="16"/>
  <c r="K6" i="16"/>
  <c r="J6" i="16"/>
  <c r="I6" i="16"/>
  <c r="H6" i="16"/>
  <c r="G6" i="12"/>
  <c r="H6" i="12"/>
  <c r="I6" i="12"/>
  <c r="J6" i="12"/>
  <c r="K6" i="12"/>
  <c r="L6" i="12"/>
  <c r="G7" i="12"/>
  <c r="H7" i="12"/>
  <c r="I7" i="12"/>
  <c r="J7" i="12"/>
  <c r="K7" i="12"/>
  <c r="L7" i="12"/>
  <c r="G8" i="12"/>
  <c r="H8" i="12"/>
  <c r="I8" i="12"/>
  <c r="J8" i="12"/>
  <c r="K8" i="12"/>
  <c r="L8" i="12"/>
  <c r="G9" i="12"/>
  <c r="H9" i="12"/>
  <c r="I9" i="12"/>
  <c r="J9" i="12"/>
  <c r="K9" i="12"/>
  <c r="L9" i="12"/>
  <c r="L5" i="12"/>
  <c r="K5" i="12"/>
  <c r="J5" i="12"/>
  <c r="I5" i="12"/>
  <c r="H5" i="12"/>
  <c r="G5" i="12"/>
  <c r="H6" i="2"/>
  <c r="I6" i="2"/>
  <c r="J6" i="2"/>
  <c r="K6" i="2"/>
  <c r="L6" i="2"/>
  <c r="M6" i="2"/>
  <c r="H7" i="2"/>
  <c r="I7" i="2"/>
  <c r="J7" i="2"/>
  <c r="K7" i="2"/>
  <c r="L7" i="2"/>
  <c r="M7" i="2"/>
  <c r="H8" i="2"/>
  <c r="I8" i="2"/>
  <c r="J8" i="2"/>
  <c r="K8" i="2"/>
  <c r="L8" i="2"/>
  <c r="M8" i="2"/>
  <c r="H9" i="2"/>
  <c r="I9" i="2"/>
  <c r="J9" i="2"/>
  <c r="K9" i="2"/>
  <c r="L9" i="2"/>
  <c r="M9" i="2"/>
  <c r="H10" i="2"/>
  <c r="I10" i="2"/>
  <c r="J10" i="2"/>
  <c r="K10" i="2"/>
  <c r="L10" i="2"/>
  <c r="M10" i="2"/>
  <c r="H11" i="2"/>
  <c r="I11" i="2"/>
  <c r="J11" i="2"/>
  <c r="K11" i="2"/>
  <c r="L11" i="2"/>
  <c r="M11" i="2"/>
  <c r="H12" i="2"/>
  <c r="I12" i="2"/>
  <c r="J12" i="2"/>
  <c r="K12" i="2"/>
  <c r="L12" i="2"/>
  <c r="M12" i="2"/>
  <c r="H13" i="2"/>
  <c r="I13" i="2"/>
  <c r="J13" i="2"/>
  <c r="K13" i="2"/>
  <c r="L13" i="2"/>
  <c r="M13" i="2"/>
  <c r="H14" i="2"/>
  <c r="I14" i="2"/>
  <c r="J14" i="2"/>
  <c r="K14" i="2"/>
  <c r="L14" i="2"/>
  <c r="M14" i="2"/>
  <c r="H15" i="2"/>
  <c r="I15" i="2"/>
  <c r="J15" i="2"/>
  <c r="K15" i="2"/>
  <c r="L15" i="2"/>
  <c r="M15" i="2"/>
  <c r="H16" i="2"/>
  <c r="I16" i="2"/>
  <c r="J16" i="2"/>
  <c r="K16" i="2"/>
  <c r="L16" i="2"/>
  <c r="M16" i="2"/>
  <c r="H17" i="2"/>
  <c r="I17" i="2"/>
  <c r="J17" i="2"/>
  <c r="K17" i="2"/>
  <c r="L17" i="2"/>
  <c r="M17" i="2"/>
  <c r="H18" i="2"/>
  <c r="I18" i="2"/>
  <c r="J18" i="2"/>
  <c r="K18" i="2"/>
  <c r="L18" i="2"/>
  <c r="M18" i="2"/>
  <c r="H19" i="2"/>
  <c r="I19" i="2"/>
  <c r="J19" i="2"/>
  <c r="K19" i="2"/>
  <c r="L19" i="2"/>
  <c r="M19" i="2"/>
  <c r="M5" i="2"/>
  <c r="L5" i="2"/>
  <c r="K5" i="2"/>
  <c r="J5" i="2"/>
  <c r="I5" i="2"/>
  <c r="H5" i="2"/>
  <c r="G6" i="3" l="1"/>
  <c r="J6" i="3"/>
  <c r="K5" i="3"/>
  <c r="G5" i="3"/>
  <c r="L5" i="3"/>
  <c r="H5" i="3"/>
  <c r="I5" i="3"/>
  <c r="J5" i="3"/>
  <c r="L8" i="3" l="1"/>
  <c r="I8" i="3"/>
  <c r="L6" i="3"/>
  <c r="I6" i="3"/>
  <c r="I9" i="3"/>
  <c r="L9" i="3"/>
  <c r="L7" i="3"/>
  <c r="I7" i="3"/>
  <c r="L10" i="3"/>
  <c r="I10" i="3"/>
  <c r="K8" i="3"/>
  <c r="H8" i="3"/>
  <c r="K5" i="16"/>
  <c r="I5" i="16"/>
  <c r="H5" i="16"/>
  <c r="J5" i="16"/>
  <c r="M5" i="16"/>
  <c r="L5" i="16"/>
  <c r="G7" i="3" l="1"/>
  <c r="J7" i="3"/>
  <c r="K10" i="3"/>
  <c r="H10" i="3"/>
  <c r="J8" i="3"/>
  <c r="G8" i="3"/>
  <c r="H9" i="3"/>
  <c r="K9" i="3"/>
  <c r="J9" i="3"/>
  <c r="G9" i="3"/>
  <c r="H7" i="3"/>
  <c r="K7" i="3"/>
  <c r="G10" i="3"/>
  <c r="J10" i="3"/>
  <c r="K6" i="3"/>
  <c r="H6" i="3"/>
</calcChain>
</file>

<file path=xl/sharedStrings.xml><?xml version="1.0" encoding="utf-8"?>
<sst xmlns="http://schemas.openxmlformats.org/spreadsheetml/2006/main" count="440" uniqueCount="307">
  <si>
    <t>Country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</si>
  <si>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</si>
  <si>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</si>
  <si>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</si>
  <si>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</si>
  <si>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</si>
  <si>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</si>
  <si>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</si>
  <si>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</si>
  <si>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</si>
  <si>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</si>
  <si>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</si>
  <si>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</si>
  <si>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</si>
  <si>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</si>
  <si>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</si>
  <si>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</si>
  <si>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</si>
  <si>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</si>
  <si>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</si>
  <si>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</si>
  <si>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</si>
  <si>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</si>
  <si>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</si>
  <si>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</si>
  <si>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</si>
  <si>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</si>
  <si>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</si>
  <si>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</si>
  <si>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</si>
  <si>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</si>
  <si>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</si>
  <si>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</si>
  <si>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</si>
  <si>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</si>
  <si>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</si>
  <si>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</si>
  <si>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</si>
  <si>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</si>
  <si>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</si>
  <si>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</si>
  <si>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</si>
  <si>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</si>
  <si>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</si>
  <si>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</si>
  <si>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</si>
  <si>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</si>
  <si>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</si>
  <si>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</si>
  <si>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</si>
  <si>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</si>
  <si>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</si>
  <si>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</si>
  <si>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</si>
  <si>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</si>
  <si>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</si>
  <si>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</si>
  <si>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</si>
  <si>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</si>
  <si>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</si>
  <si>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</si>
  <si>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</si>
  <si>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</si>
  <si>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</si>
  <si>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</si>
  <si>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</si>
  <si>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</si>
  <si>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</si>
  <si>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</si>
  <si>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</si>
  <si>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</si>
  <si>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</si>
  <si>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</si>
  <si>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</si>
  <si>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</si>
  <si>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</si>
  <si>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</si>
  <si>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</si>
  <si>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</si>
  <si>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</si>
  <si>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</si>
  <si>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</si>
  <si>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</si>
  <si>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</si>
  <si>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</si>
  <si>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</si>
  <si>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</si>
  <si>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</si>
  <si>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</si>
  <si>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</si>
  <si>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</si>
  <si>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</si>
  <si>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</si>
  <si>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</si>
  <si>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</si>
  <si>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</si>
  <si>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</si>
  <si>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</si>
  <si>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</si>
  <si>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</si>
  <si>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</si>
  <si>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</si>
  <si>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</si>
  <si>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</si>
  <si>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</si>
  <si>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</si>
  <si>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</si>
  <si>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</si>
  <si>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</si>
  <si>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</si>
  <si>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</si>
  <si>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</si>
  <si>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</si>
  <si>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</si>
  <si>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</si>
  <si>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</si>
  <si>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</si>
  <si>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</si>
  <si>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</si>
  <si>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</si>
  <si>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</si>
  <si>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</si>
  <si>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</si>
  <si>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</si>
  <si>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</si>
  <si>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</si>
  <si>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</si>
  <si>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</si>
  <si>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</si>
  <si>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</si>
  <si>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</si>
  <si>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</si>
  <si>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</si>
  <si>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</si>
  <si>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</si>
  <si>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</si>
  <si>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</si>
  <si>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</si>
  <si>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</si>
  <si>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</si>
  <si>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</si>
  <si>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</si>
  <si>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</si>
  <si>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</si>
  <si>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</si>
  <si>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</si>
  <si>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</si>
  <si>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</si>
  <si>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</si>
  <si>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</si>
  <si>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</si>
  <si>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</si>
  <si>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</si>
  <si>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</si>
  <si>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</si>
  <si>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</si>
  <si>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</si>
  <si>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</si>
  <si>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</si>
  <si>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</si>
  <si>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</si>
  <si>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</si>
  <si>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</si>
  <si>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</si>
  <si>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</si>
  <si>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</si>
  <si>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</si>
  <si>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</si>
  <si>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</si>
  <si>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</si>
  <si>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</si>
  <si>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</si>
  <si>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</si>
  <si>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</si>
  <si>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</si>
  <si>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</si>
  <si>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</si>
  <si>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</si>
  <si>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</si>
  <si>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</si>
  <si>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</si>
  <si>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</si>
  <si>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</si>
  <si>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</si>
  <si>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</si>
  <si>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</si>
  <si>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</si>
  <si>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</si>
  <si>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</si>
  <si>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</si>
  <si>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</si>
  <si>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</si>
  <si>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</si>
  <si>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</si>
  <si>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</si>
  <si>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</si>
  <si>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</si>
  <si>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</si>
  <si>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</si>
  <si>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</si>
  <si>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</si>
  <si>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</si>
  <si>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</si>
  <si>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</si>
  <si>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</si>
  <si>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</si>
  <si>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</si>
  <si>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</si>
  <si>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</si>
  <si>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</si>
  <si>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</si>
  <si>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</si>
  <si>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</si>
  <si>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</si>
  <si>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</si>
  <si>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</si>
  <si>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</si>
  <si>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</si>
  <si>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</si>
  <si>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</si>
  <si>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</si>
  <si>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</si>
  <si>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</si>
  <si>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</si>
  <si>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</si>
  <si>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</si>
  <si>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</si>
  <si>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</si>
  <si>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</si>
  <si>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</si>
  <si>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</si>
  <si>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</si>
  <si>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</si>
  <si>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</si>
  <si>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</si>
  <si>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</si>
  <si>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</si>
  <si>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</si>
  <si>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</si>
  <si>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</si>
  <si>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</si>
  <si>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</si>
  <si>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</si>
  <si>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</si>
  <si>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</si>
  <si>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</si>
  <si>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</si>
  <si>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</si>
  <si>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</si>
  <si>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</si>
  <si>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</si>
  <si>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</si>
  <si>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</si>
  <si>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</si>
  <si>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</si>
  <si>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</si>
  <si>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</si>
  <si>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</si>
  <si>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</si>
  <si>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</si>
  <si>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</si>
  <si>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</si>
  <si>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</si>
  <si>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</si>
  <si>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</si>
  <si>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</si>
  <si>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</si>
  <si>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</si>
  <si>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</si>
  <si>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</si>
  <si>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</si>
  <si>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</si>
  <si>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</si>
  <si>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</si>
  <si>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</si>
  <si>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</si>
  <si>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</si>
  <si>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</si>
  <si>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</si>
  <si>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</si>
  <si>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</si>
  <si>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</si>
  <si>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</si>
  <si>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</si>
  <si>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</si>
  <si>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</si>
  <si>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</si>
  <si>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</si>
  <si>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</si>
  <si>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</si>
  <si>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</si>
  <si>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</si>
  <si>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</si>
  <si>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</si>
  <si>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</si>
  <si>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Tsodna</t>
  </si>
  <si>
    <t>Change 2019/2022</t>
  </si>
  <si>
    <t>Change 2020/2022</t>
  </si>
  <si>
    <t>Change 2021/2022</t>
  </si>
  <si>
    <t>% Change 2019/2022</t>
  </si>
  <si>
    <t>% Change 2020/2022</t>
  </si>
  <si>
    <t>% Change 2021/2022</t>
  </si>
  <si>
    <t>2019: March</t>
  </si>
  <si>
    <t>2020: March</t>
  </si>
  <si>
    <t>2021: March</t>
  </si>
  <si>
    <t>2022: March</t>
  </si>
  <si>
    <t>Cayman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</si>
</sst>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sz val="9"/>
      <color rgb="FFFFFFFF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4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</cellStyleXfs>
  <cellXfs count="172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0" fillId="0" borderId="0" xfId="0" applyAlignment="1"/>
    <xf numFmtId="3" fontId="12" fillId="0" borderId="7" xfId="2" applyNumberFormat="1" applyFont="1" applyFill="1" applyBorder="1" applyAlignment="1">
      <alignment horizont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22" fillId="8" borderId="21" xfId="7" applyNumberFormat="1" applyFont="1" applyFill="1" applyBorder="1" applyAlignment="1">
      <alignment horizontal="center" vertical="center" wrapText="1"/>
    </xf>
    <xf numFmtId="3" fontId="21" fillId="9" borderId="22" xfId="6" applyNumberFormat="1" applyFont="1" applyFill="1" applyBorder="1" applyAlignment="1">
      <alignment horizontal="center" vertical="center"/>
    </xf>
    <xf numFmtId="3" fontId="18" fillId="10" borderId="22" xfId="8" applyNumberFormat="1" applyFill="1" applyBorder="1" applyAlignment="1">
      <alignment horizontal="center" vertical="center" wrapText="1"/>
    </xf>
    <xf numFmtId="3" fontId="15" fillId="2" borderId="22" xfId="0" applyNumberFormat="1" applyFont="1" applyFill="1" applyBorder="1" applyAlignment="1">
      <alignment horizontal="center" vertical="center"/>
    </xf>
    <xf numFmtId="3" fontId="24" fillId="10" borderId="22" xfId="0" applyNumberFormat="1" applyFont="1" applyFill="1" applyBorder="1" applyAlignment="1">
      <alignment horizontal="center" vertical="center"/>
    </xf>
    <xf numFmtId="3" fontId="25" fillId="11" borderId="22" xfId="9" applyNumberFormat="1" applyFont="1" applyFill="1" applyBorder="1" applyAlignment="1">
      <alignment horizontal="center" vertical="center"/>
    </xf>
    <xf numFmtId="3" fontId="18" fillId="10" borderId="22" xfId="8" applyNumberFormat="1" applyFill="1" applyBorder="1" applyAlignment="1">
      <alignment horizontal="center" vertical="center"/>
    </xf>
    <xf numFmtId="3" fontId="25" fillId="11" borderId="22" xfId="0" applyNumberFormat="1" applyFont="1" applyFill="1" applyBorder="1" applyAlignment="1">
      <alignment horizontal="center" vertical="center"/>
    </xf>
    <xf numFmtId="0" fontId="22" fillId="8" borderId="6" xfId="7" applyNumberFormat="1" applyFont="1" applyFill="1" applyBorder="1" applyAlignment="1">
      <alignment horizontal="center" vertical="center" wrapText="1"/>
    </xf>
    <xf numFmtId="0" fontId="22" fillId="8" borderId="5" xfId="7" applyNumberFormat="1" applyFont="1" applyFill="1" applyBorder="1" applyAlignment="1">
      <alignment horizontal="center" vertical="center" wrapText="1"/>
    </xf>
    <xf numFmtId="0" fontId="21" fillId="9" borderId="15" xfId="6" applyNumberFormat="1" applyFont="1" applyFill="1" applyBorder="1" applyAlignment="1">
      <alignment horizontal="center" vertical="center"/>
    </xf>
    <xf numFmtId="3" fontId="21" fillId="9" borderId="14" xfId="6" applyNumberFormat="1" applyFont="1" applyFill="1" applyBorder="1" applyAlignment="1">
      <alignment horizontal="center" vertical="center"/>
    </xf>
    <xf numFmtId="9" fontId="21" fillId="9" borderId="18" xfId="6" applyNumberFormat="1" applyFont="1" applyFill="1" applyBorder="1" applyAlignment="1">
      <alignment horizontal="center" vertical="center"/>
    </xf>
    <xf numFmtId="0" fontId="22" fillId="8" borderId="23" xfId="7" applyNumberFormat="1" applyFont="1" applyFill="1" applyBorder="1" applyAlignment="1">
      <alignment horizontal="center" vertical="center" wrapText="1"/>
    </xf>
    <xf numFmtId="3" fontId="26" fillId="0" borderId="2" xfId="2" applyNumberFormat="1" applyFont="1" applyBorder="1" applyAlignment="1">
      <alignment horizontal="left" vertical="center" wrapText="1"/>
    </xf>
    <xf numFmtId="3" fontId="26" fillId="0" borderId="1" xfId="2" applyNumberFormat="1" applyFont="1" applyBorder="1" applyAlignment="1">
      <alignment horizontal="center" vertical="center"/>
    </xf>
    <xf numFmtId="164" fontId="26" fillId="0" borderId="1" xfId="3" applyNumberFormat="1" applyFont="1" applyBorder="1" applyAlignment="1">
      <alignment horizontal="center" vertical="center"/>
    </xf>
    <xf numFmtId="3" fontId="26" fillId="0" borderId="3" xfId="2" applyNumberFormat="1" applyFont="1" applyBorder="1" applyAlignment="1">
      <alignment horizontal="left" vertical="center"/>
    </xf>
    <xf numFmtId="3" fontId="26" fillId="0" borderId="4" xfId="2" applyNumberFormat="1" applyFont="1" applyBorder="1" applyAlignment="1">
      <alignment horizontal="center" vertical="center"/>
    </xf>
    <xf numFmtId="164" fontId="26" fillId="0" borderId="4" xfId="3" applyNumberFormat="1" applyFont="1" applyBorder="1" applyAlignment="1">
      <alignment horizontal="center" vertical="center"/>
    </xf>
    <xf numFmtId="164" fontId="26" fillId="0" borderId="0" xfId="3" applyNumberFormat="1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18" fillId="10" borderId="15" xfId="8" applyNumberFormat="1" applyFill="1" applyBorder="1" applyAlignment="1">
      <alignment horizontal="center" vertical="center"/>
    </xf>
    <xf numFmtId="0" fontId="27" fillId="11" borderId="2" xfId="9" applyNumberFormat="1" applyFont="1" applyFill="1" applyBorder="1" applyAlignment="1">
      <alignment horizontal="center" vertical="center"/>
    </xf>
    <xf numFmtId="0" fontId="2" fillId="11" borderId="2" xfId="9" applyNumberFormat="1" applyFont="1" applyFill="1" applyBorder="1" applyAlignment="1">
      <alignment horizontal="center" vertical="center"/>
    </xf>
    <xf numFmtId="3" fontId="22" fillId="8" borderId="22" xfId="7" applyNumberFormat="1" applyFont="1" applyFill="1" applyBorder="1" applyAlignment="1">
      <alignment horizontal="center" vertical="center" wrapText="1"/>
    </xf>
    <xf numFmtId="3" fontId="22" fillId="12" borderId="22" xfId="7" applyNumberFormat="1" applyFont="1" applyFill="1" applyBorder="1" applyAlignment="1">
      <alignment horizontal="center" vertical="center" wrapText="1"/>
    </xf>
    <xf numFmtId="164" fontId="9" fillId="0" borderId="19" xfId="3" applyNumberFormat="1" applyFont="1" applyFill="1" applyBorder="1" applyAlignment="1">
      <alignment horizontal="center" vertical="center"/>
    </xf>
    <xf numFmtId="164" fontId="9" fillId="0" borderId="20" xfId="3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22" fillId="8" borderId="26" xfId="7" applyNumberFormat="1" applyFont="1" applyFill="1" applyBorder="1" applyAlignment="1">
      <alignment horizontal="center" vertical="center" wrapText="1"/>
    </xf>
    <xf numFmtId="3" fontId="22" fillId="12" borderId="26" xfId="7" applyNumberFormat="1" applyFont="1" applyFill="1" applyBorder="1" applyAlignment="1">
      <alignment horizontal="center" vertical="center" wrapText="1"/>
    </xf>
    <xf numFmtId="3" fontId="21" fillId="9" borderId="26" xfId="6" applyNumberFormat="1" applyFont="1" applyFill="1" applyBorder="1" applyAlignment="1">
      <alignment horizontal="center" vertical="center"/>
    </xf>
    <xf numFmtId="3" fontId="21" fillId="9" borderId="26" xfId="6" applyNumberFormat="1" applyFont="1" applyFill="1" applyBorder="1" applyAlignment="1">
      <alignment horizontal="center" vertical="center" wrapText="1"/>
    </xf>
    <xf numFmtId="0" fontId="28" fillId="9" borderId="22" xfId="0" applyFont="1" applyFill="1" applyBorder="1" applyAlignment="1">
      <alignment horizontal="center" vertical="center"/>
    </xf>
    <xf numFmtId="3" fontId="26" fillId="0" borderId="22" xfId="2" applyNumberFormat="1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top" wrapText="1"/>
    </xf>
    <xf numFmtId="3" fontId="13" fillId="0" borderId="22" xfId="2" applyNumberFormat="1" applyFont="1" applyBorder="1" applyAlignment="1">
      <alignment horizontal="center" vertical="center"/>
    </xf>
    <xf numFmtId="3" fontId="26" fillId="0" borderId="22" xfId="2" applyNumberFormat="1" applyFont="1" applyBorder="1" applyAlignment="1">
      <alignment horizontal="left" vertical="center"/>
    </xf>
    <xf numFmtId="0" fontId="29" fillId="0" borderId="22" xfId="0" applyFont="1" applyBorder="1" applyAlignment="1">
      <alignment horizontal="justify" vertical="center"/>
    </xf>
    <xf numFmtId="0" fontId="29" fillId="0" borderId="22" xfId="0" applyFont="1" applyBorder="1" applyAlignment="1">
      <alignment vertical="center" wrapText="1"/>
    </xf>
    <xf numFmtId="164" fontId="22" fillId="8" borderId="25" xfId="3" applyNumberFormat="1" applyFont="1" applyFill="1" applyBorder="1" applyAlignment="1">
      <alignment horizontal="center" vertical="center" wrapText="1"/>
    </xf>
    <xf numFmtId="164" fontId="9" fillId="0" borderId="0" xfId="3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8" xfId="2" applyFont="1" applyBorder="1" applyAlignment="1">
      <alignment horizontal="center" vertical="center"/>
    </xf>
    <xf numFmtId="0" fontId="18" fillId="8" borderId="27" xfId="7" applyNumberFormat="1" applyFill="1" applyBorder="1" applyAlignment="1">
      <alignment horizontal="center" vertical="center" wrapText="1"/>
    </xf>
    <xf numFmtId="3" fontId="22" fillId="8" borderId="23" xfId="7" applyNumberFormat="1" applyFont="1" applyFill="1" applyBorder="1" applyAlignment="1">
      <alignment horizontal="center" vertical="center" wrapText="1"/>
    </xf>
    <xf numFmtId="3" fontId="13" fillId="0" borderId="2" xfId="4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13" fillId="0" borderId="8" xfId="2" applyNumberFormat="1" applyFont="1" applyBorder="1" applyAlignment="1">
      <alignment horizontal="center" vertical="center"/>
    </xf>
    <xf numFmtId="3" fontId="22" fillId="9" borderId="26" xfId="4" applyNumberFormat="1" applyFont="1" applyFill="1" applyBorder="1" applyAlignment="1">
      <alignment horizontal="center" vertical="center"/>
    </xf>
    <xf numFmtId="3" fontId="22" fillId="9" borderId="22" xfId="4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3" fontId="13" fillId="0" borderId="8" xfId="4" applyNumberFormat="1" applyFont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18" fillId="8" borderId="31" xfId="7" applyNumberFormat="1" applyFill="1" applyBorder="1" applyAlignment="1">
      <alignment horizontal="center" vertical="center" wrapText="1"/>
    </xf>
    <xf numFmtId="0" fontId="22" fillId="8" borderId="22" xfId="7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164" fontId="22" fillId="8" borderId="32" xfId="3" applyNumberFormat="1" applyFont="1" applyFill="1" applyBorder="1" applyAlignment="1">
      <alignment horizontal="center" vertical="center" wrapText="1"/>
    </xf>
    <xf numFmtId="164" fontId="11" fillId="0" borderId="0" xfId="3" applyNumberFormat="1" applyFont="1">
      <alignment vertical="center"/>
    </xf>
    <xf numFmtId="164" fontId="13" fillId="0" borderId="19" xfId="3" applyNumberFormat="1" applyFont="1" applyBorder="1" applyAlignment="1">
      <alignment horizontal="center" vertical="center"/>
    </xf>
    <xf numFmtId="164" fontId="13" fillId="0" borderId="4" xfId="3" applyNumberFormat="1" applyFont="1" applyBorder="1" applyAlignment="1">
      <alignment horizontal="center" vertical="center"/>
    </xf>
    <xf numFmtId="164" fontId="13" fillId="0" borderId="20" xfId="3" applyNumberFormat="1" applyFont="1" applyBorder="1" applyAlignment="1">
      <alignment horizontal="center" vertical="center"/>
    </xf>
    <xf numFmtId="3" fontId="26" fillId="0" borderId="1" xfId="4" applyNumberFormat="1" applyFont="1" applyBorder="1" applyAlignment="1">
      <alignment horizontal="center" vertical="center"/>
    </xf>
    <xf numFmtId="164" fontId="26" fillId="0" borderId="19" xfId="3" applyNumberFormat="1" applyFont="1" applyBorder="1" applyAlignment="1">
      <alignment horizontal="center" vertical="center"/>
    </xf>
    <xf numFmtId="3" fontId="26" fillId="0" borderId="4" xfId="4" applyNumberFormat="1" applyFont="1" applyBorder="1" applyAlignment="1">
      <alignment horizontal="center" vertical="center"/>
    </xf>
    <xf numFmtId="164" fontId="26" fillId="0" borderId="20" xfId="3" applyNumberFormat="1" applyFont="1" applyBorder="1" applyAlignment="1">
      <alignment horizontal="center" vertical="center"/>
    </xf>
    <xf numFmtId="164" fontId="21" fillId="9" borderId="36" xfId="3" applyNumberFormat="1" applyFont="1" applyFill="1" applyBorder="1" applyAlignment="1">
      <alignment horizontal="center" vertical="center"/>
    </xf>
    <xf numFmtId="3" fontId="21" fillId="9" borderId="17" xfId="6" applyNumberFormat="1" applyFont="1" applyFill="1" applyBorder="1" applyAlignment="1">
      <alignment horizontal="center" vertical="center"/>
    </xf>
    <xf numFmtId="3" fontId="21" fillId="9" borderId="39" xfId="6" applyNumberFormat="1" applyFont="1" applyFill="1" applyBorder="1" applyAlignment="1">
      <alignment horizontal="center" vertical="center"/>
    </xf>
    <xf numFmtId="164" fontId="22" fillId="8" borderId="22" xfId="3" applyNumberFormat="1" applyFont="1" applyFill="1" applyBorder="1" applyAlignment="1">
      <alignment horizontal="center" vertical="center" wrapText="1"/>
    </xf>
    <xf numFmtId="3" fontId="22" fillId="8" borderId="22" xfId="3" applyNumberFormat="1" applyFont="1" applyFill="1" applyBorder="1" applyAlignment="1">
      <alignment horizontal="center" vertical="center" wrapText="1"/>
    </xf>
    <xf numFmtId="164" fontId="22" fillId="8" borderId="22" xfId="7" applyNumberFormat="1" applyFont="1" applyFill="1" applyBorder="1" applyAlignment="1">
      <alignment horizontal="center" vertical="center" wrapText="1"/>
    </xf>
    <xf numFmtId="3" fontId="22" fillId="12" borderId="22" xfId="3" applyNumberFormat="1" applyFont="1" applyFill="1" applyBorder="1" applyAlignment="1">
      <alignment horizontal="center" vertical="center" wrapText="1"/>
    </xf>
    <xf numFmtId="164" fontId="22" fillId="12" borderId="22" xfId="7" applyNumberFormat="1" applyFont="1" applyFill="1" applyBorder="1" applyAlignment="1">
      <alignment horizontal="center" vertical="center" wrapText="1"/>
    </xf>
    <xf numFmtId="3" fontId="21" fillId="9" borderId="22" xfId="3" applyNumberFormat="1" applyFont="1" applyFill="1" applyBorder="1" applyAlignment="1">
      <alignment horizontal="center" vertical="center"/>
    </xf>
    <xf numFmtId="164" fontId="21" fillId="9" borderId="22" xfId="6" applyNumberFormat="1" applyFont="1" applyFill="1" applyBorder="1" applyAlignment="1">
      <alignment horizontal="center" vertical="center"/>
    </xf>
    <xf numFmtId="3" fontId="13" fillId="0" borderId="40" xfId="4" applyNumberFormat="1" applyFont="1" applyBorder="1" applyAlignment="1">
      <alignment horizontal="center" vertical="center"/>
    </xf>
    <xf numFmtId="3" fontId="13" fillId="0" borderId="37" xfId="4" applyNumberFormat="1" applyFont="1" applyBorder="1" applyAlignment="1">
      <alignment horizontal="center" vertical="center"/>
    </xf>
    <xf numFmtId="3" fontId="13" fillId="0" borderId="38" xfId="4" applyNumberFormat="1" applyFont="1" applyBorder="1" applyAlignment="1">
      <alignment horizontal="center" vertical="center"/>
    </xf>
    <xf numFmtId="164" fontId="22" fillId="9" borderId="22" xfId="3" applyNumberFormat="1" applyFont="1" applyFill="1" applyBorder="1" applyAlignment="1">
      <alignment horizontal="center" vertical="center"/>
    </xf>
    <xf numFmtId="164" fontId="21" fillId="9" borderId="17" xfId="3" applyNumberFormat="1" applyFont="1" applyFill="1" applyBorder="1" applyAlignment="1">
      <alignment horizontal="center" vertical="center"/>
    </xf>
    <xf numFmtId="164" fontId="13" fillId="0" borderId="8" xfId="3" applyNumberFormat="1" applyFont="1" applyBorder="1" applyAlignment="1">
      <alignment horizontal="center" vertical="center"/>
    </xf>
    <xf numFmtId="164" fontId="9" fillId="0" borderId="42" xfId="3" applyNumberFormat="1" applyFont="1" applyFill="1" applyBorder="1" applyAlignment="1">
      <alignment horizontal="center" vertical="center"/>
    </xf>
    <xf numFmtId="0" fontId="22" fillId="8" borderId="25" xfId="7" applyNumberFormat="1" applyFont="1" applyFill="1" applyBorder="1" applyAlignment="1">
      <alignment horizontal="center" vertical="center" wrapText="1"/>
    </xf>
    <xf numFmtId="3" fontId="13" fillId="0" borderId="43" xfId="4" applyNumberFormat="1" applyFont="1" applyBorder="1" applyAlignment="1">
      <alignment horizontal="center" vertical="center"/>
    </xf>
    <xf numFmtId="164" fontId="13" fillId="0" borderId="43" xfId="3" applyNumberFormat="1" applyFont="1" applyBorder="1" applyAlignment="1">
      <alignment horizontal="center" vertical="center"/>
    </xf>
    <xf numFmtId="164" fontId="9" fillId="0" borderId="44" xfId="3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21" fillId="10" borderId="22" xfId="6" applyNumberFormat="1" applyFont="1" applyFill="1" applyBorder="1" applyAlignment="1">
      <alignment horizontal="center" vertical="center"/>
    </xf>
    <xf numFmtId="164" fontId="18" fillId="10" borderId="22" xfId="3" applyNumberFormat="1" applyFont="1" applyFill="1" applyBorder="1" applyAlignment="1">
      <alignment horizontal="center" vertical="center" wrapText="1"/>
    </xf>
    <xf numFmtId="164" fontId="21" fillId="10" borderId="22" xfId="3" applyNumberFormat="1" applyFont="1" applyFill="1" applyBorder="1" applyAlignment="1">
      <alignment horizontal="center" vertical="center"/>
    </xf>
    <xf numFmtId="3" fontId="1" fillId="11" borderId="22" xfId="9" applyNumberFormat="1" applyFont="1" applyFill="1" applyBorder="1" applyAlignment="1">
      <alignment horizontal="center" vertical="center"/>
    </xf>
    <xf numFmtId="164" fontId="1" fillId="11" borderId="22" xfId="3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 wrapText="1"/>
    </xf>
    <xf numFmtId="164" fontId="15" fillId="2" borderId="22" xfId="3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1" fontId="9" fillId="3" borderId="26" xfId="0" applyNumberFormat="1" applyFont="1" applyFill="1" applyBorder="1" applyAlignment="1" applyProtection="1">
      <alignment horizontal="center" vertical="center" wrapText="1"/>
      <protection locked="0"/>
    </xf>
    <xf numFmtId="164" fontId="24" fillId="10" borderId="22" xfId="3" applyNumberFormat="1" applyFont="1" applyFill="1" applyBorder="1" applyAlignment="1">
      <alignment horizontal="center" vertical="center"/>
    </xf>
    <xf numFmtId="164" fontId="25" fillId="11" borderId="22" xfId="3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18" fillId="10" borderId="22" xfId="3" applyNumberFormat="1" applyFont="1" applyFill="1" applyBorder="1" applyAlignment="1">
      <alignment horizontal="center" vertical="center"/>
    </xf>
    <xf numFmtId="0" fontId="1" fillId="11" borderId="22" xfId="9" applyNumberFormat="1" applyFont="1" applyFill="1" applyBorder="1" applyAlignment="1">
      <alignment horizontal="center" vertical="center"/>
    </xf>
    <xf numFmtId="3" fontId="15" fillId="2" borderId="24" xfId="0" applyNumberFormat="1" applyFont="1" applyFill="1" applyBorder="1" applyAlignment="1">
      <alignment horizontal="center" vertical="center"/>
    </xf>
    <xf numFmtId="164" fontId="15" fillId="2" borderId="24" xfId="3" applyNumberFormat="1" applyFont="1" applyFill="1" applyBorder="1" applyAlignment="1">
      <alignment horizontal="center" vertical="center"/>
    </xf>
    <xf numFmtId="0" fontId="31" fillId="0" borderId="0" xfId="3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9" fillId="0" borderId="0" xfId="3" applyNumberFormat="1" applyFont="1" applyAlignment="1">
      <alignment horizontal="center" vertical="center"/>
    </xf>
    <xf numFmtId="0" fontId="0" fillId="0" borderId="0" xfId="3" applyNumberFormat="1" applyFont="1" applyAlignment="1"/>
    <xf numFmtId="0" fontId="23" fillId="0" borderId="0" xfId="0" applyNumberFormat="1" applyFont="1" applyFill="1" applyAlignment="1">
      <alignment horizontal="left" vertical="center"/>
    </xf>
    <xf numFmtId="0" fontId="14" fillId="0" borderId="0" xfId="0" applyNumberFormat="1" applyFont="1" applyFill="1" applyAlignment="1">
      <alignment horizontal="left" vertical="center"/>
    </xf>
    <xf numFmtId="0" fontId="19" fillId="0" borderId="33" xfId="0" applyNumberFormat="1" applyFont="1" applyFill="1" applyBorder="1" applyAlignment="1">
      <alignment horizontal="center" vertical="center"/>
    </xf>
    <xf numFmtId="0" fontId="19" fillId="0" borderId="34" xfId="0" applyNumberFormat="1" applyFont="1" applyFill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/>
    </xf>
    <xf numFmtId="0" fontId="16" fillId="0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/>
    </xf>
    <xf numFmtId="0" fontId="16" fillId="0" borderId="3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3" fontId="13" fillId="0" borderId="29" xfId="2" applyNumberFormat="1" applyFont="1" applyBorder="1" applyAlignment="1">
      <alignment horizontal="center" vertical="center"/>
    </xf>
    <xf numFmtId="3" fontId="13" fillId="0" borderId="9" xfId="2" applyNumberFormat="1" applyFont="1" applyBorder="1" applyAlignment="1">
      <alignment horizontal="center" vertical="center"/>
    </xf>
    <xf numFmtId="3" fontId="13" fillId="0" borderId="30" xfId="2" applyNumberFormat="1" applyFont="1" applyBorder="1" applyAlignment="1">
      <alignment horizontal="center" vertical="center"/>
    </xf>
    <xf numFmtId="3" fontId="13" fillId="0" borderId="16" xfId="2" applyNumberFormat="1" applyFont="1" applyBorder="1" applyAlignment="1">
      <alignment horizontal="center" vertical="center"/>
    </xf>
    <xf numFmtId="0" fontId="22" fillId="8" borderId="31" xfId="7" applyNumberFormat="1" applyFont="1" applyFill="1" applyBorder="1" applyAlignment="1">
      <alignment horizontal="center" vertical="center" wrapText="1"/>
    </xf>
    <xf numFmtId="0" fontId="22" fillId="8" borderId="41" xfId="7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8" borderId="45" xfId="7" applyNumberFormat="1" applyFont="1" applyFill="1" applyBorder="1" applyAlignment="1">
      <alignment horizontal="center" vertical="center" wrapText="1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4</xdr:row>
      <xdr:rowOff>114300</xdr:rowOff>
    </xdr:from>
    <xdr:to>
      <xdr:col>2</xdr:col>
      <xdr:colOff>685800</xdr:colOff>
      <xdr:row>4</xdr:row>
      <xdr:rowOff>285750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480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95250</xdr:rowOff>
    </xdr:from>
    <xdr:to>
      <xdr:col>3</xdr:col>
      <xdr:colOff>628650</xdr:colOff>
      <xdr:row>4</xdr:row>
      <xdr:rowOff>266700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5815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tabSelected="1" workbookViewId="0">
      <selection activeCell="B1" sqref="B1"/>
    </sheetView>
  </sheetViews>
  <sheetFormatPr defaultRowHeight="15" customHeight="1" x14ac:dyDescent="0.2"/>
  <cols>
    <col min="1" max="1" width="3.28515625" style="22" customWidth="1"/>
    <col min="2" max="2" width="44" style="22" customWidth="1"/>
    <col min="3" max="3" width="14.85546875" style="22" customWidth="1"/>
    <col min="4" max="4" width="13.7109375" style="22" customWidth="1"/>
    <col min="5" max="5" width="14.140625" style="22" customWidth="1"/>
    <col min="6" max="6" width="12.85546875" style="22" customWidth="1"/>
    <col min="7" max="8" width="13.28515625" style="22" customWidth="1"/>
    <col min="9" max="9" width="13.28515625" style="150" customWidth="1"/>
    <col min="10" max="10" width="13.28515625" style="149" customWidth="1"/>
    <col min="11" max="12" width="13.28515625" style="80" customWidth="1"/>
    <col min="13" max="16384" width="9.140625" style="22"/>
  </cols>
  <sheetData>
    <row r="1" spans="2:13" ht="35.25" customHeight="1" x14ac:dyDescent="0.2">
      <c r="B1" s="95" t="s">
        <v>0</v>
      </c>
      <c r="C1" s="62" t="s">
        <v>302</v>
      </c>
      <c r="D1" s="95" t="s">
        <v>303</v>
      </c>
      <c r="E1" s="95" t="s">
        <v>304</v>
      </c>
      <c r="F1" s="95" t="s">
        <v>305</v>
      </c>
      <c r="G1" s="95" t="s">
        <v>296</v>
      </c>
      <c r="H1" s="95" t="s">
        <v>297</v>
      </c>
      <c r="I1" s="95" t="s">
        <v>298</v>
      </c>
      <c r="J1" s="95" t="s">
        <v>299</v>
      </c>
      <c r="K1" s="100" t="s">
        <v>300</v>
      </c>
      <c r="L1" s="79" t="s">
        <v>301</v>
      </c>
    </row>
    <row r="2" spans="2:13" ht="31.5" customHeight="1" x14ac:dyDescent="0.2">
      <c r="B2" s="68" t="s">
        <v>263</v>
      </c>
      <c r="C2" s="62">
        <v>619325</v>
      </c>
      <c r="D2" s="62">
        <v>233479</v>
      </c>
      <c r="E2" s="62">
        <v>57728</v>
      </c>
      <c r="F2" s="62">
        <v>211484</v>
      </c>
      <c r="G2" s="62">
        <f>F2-C2</f>
        <v>-407841</v>
      </c>
      <c r="H2" s="62">
        <f>F2-D2</f>
        <v>-21995</v>
      </c>
      <c r="I2" s="113">
        <f>F2-E2</f>
        <v>153756</v>
      </c>
      <c r="J2" s="114">
        <f>F2/C2-1</f>
        <v>-0.65852500706414241</v>
      </c>
      <c r="K2" s="112">
        <f>F2/D2-1</f>
        <v>-9.4205474582296445E-2</v>
      </c>
      <c r="L2" s="112">
        <f>F2/E2-1</f>
        <v>2.6634562084257207</v>
      </c>
    </row>
    <row r="3" spans="2:13" ht="19.5" customHeight="1" x14ac:dyDescent="0.2">
      <c r="B3" s="69" t="s">
        <v>258</v>
      </c>
      <c r="C3" s="63">
        <v>112261</v>
      </c>
      <c r="D3" s="63">
        <v>23534</v>
      </c>
      <c r="E3" s="63">
        <v>1821</v>
      </c>
      <c r="F3" s="63">
        <v>23130</v>
      </c>
      <c r="G3" s="63">
        <f>F3-C3</f>
        <v>-89131</v>
      </c>
      <c r="H3" s="63">
        <f>F3-D3</f>
        <v>-404</v>
      </c>
      <c r="I3" s="115">
        <f>F3-E3</f>
        <v>21309</v>
      </c>
      <c r="J3" s="116">
        <f>F3/C3-1</f>
        <v>-0.79396228431957672</v>
      </c>
      <c r="K3" s="116">
        <f t="shared" ref="K3:K66" si="0">F3/D3-1</f>
        <v>-1.7166652502761948E-2</v>
      </c>
      <c r="L3" s="116">
        <f t="shared" ref="L3:L66" si="1">F3/E3-1</f>
        <v>11.701812191103789</v>
      </c>
    </row>
    <row r="4" spans="2:13" ht="30.75" customHeight="1" x14ac:dyDescent="0.2">
      <c r="B4" s="70" t="s">
        <v>264</v>
      </c>
      <c r="C4" s="31">
        <v>507064</v>
      </c>
      <c r="D4" s="31">
        <v>209945</v>
      </c>
      <c r="E4" s="31">
        <v>55907</v>
      </c>
      <c r="F4" s="31">
        <v>188354</v>
      </c>
      <c r="G4" s="31">
        <f>F4-C4</f>
        <v>-318710</v>
      </c>
      <c r="H4" s="31">
        <f>F4-D4</f>
        <v>-21591</v>
      </c>
      <c r="I4" s="117">
        <f>F4-E4</f>
        <v>132447</v>
      </c>
      <c r="J4" s="118">
        <f>F4/C4-1</f>
        <v>-0.62853998706277703</v>
      </c>
      <c r="K4" s="118">
        <f t="shared" si="0"/>
        <v>-0.10284122031960752</v>
      </c>
      <c r="L4" s="118">
        <f t="shared" si="1"/>
        <v>2.3690593306741552</v>
      </c>
    </row>
    <row r="5" spans="2:13" ht="30.75" customHeight="1" x14ac:dyDescent="0.2">
      <c r="B5" s="71" t="s">
        <v>260</v>
      </c>
      <c r="C5" s="31"/>
      <c r="D5" s="31"/>
      <c r="E5" s="31"/>
      <c r="F5" s="31"/>
      <c r="G5" s="31"/>
      <c r="H5" s="31"/>
      <c r="I5" s="117"/>
      <c r="J5" s="118"/>
      <c r="K5" s="118"/>
      <c r="L5" s="118"/>
      <c r="M5" s="81"/>
    </row>
    <row r="6" spans="2:13" ht="15" customHeight="1" x14ac:dyDescent="0.2">
      <c r="B6" s="59" t="s">
        <v>3</v>
      </c>
      <c r="C6" s="32">
        <v>432808</v>
      </c>
      <c r="D6" s="32">
        <v>182065</v>
      </c>
      <c r="E6" s="132">
        <v>46049</v>
      </c>
      <c r="F6" s="132">
        <v>146399</v>
      </c>
      <c r="G6" s="32">
        <f t="shared" ref="G6:G67" si="2">F6-C6</f>
        <v>-286409</v>
      </c>
      <c r="H6" s="32">
        <f t="shared" ref="H6:H67" si="3">F6-D6</f>
        <v>-35666</v>
      </c>
      <c r="I6" s="132">
        <f t="shared" ref="I6:I67" si="4">F6-E6</f>
        <v>100350</v>
      </c>
      <c r="J6" s="133">
        <f t="shared" ref="J6:J67" si="5">F6/C6-1</f>
        <v>-0.66174608602428786</v>
      </c>
      <c r="K6" s="133">
        <f t="shared" si="0"/>
        <v>-0.19589706972784449</v>
      </c>
      <c r="L6" s="134">
        <f t="shared" si="1"/>
        <v>2.179200416947165</v>
      </c>
    </row>
    <row r="7" spans="2:13" x14ac:dyDescent="0.2">
      <c r="B7" s="60" t="s">
        <v>217</v>
      </c>
      <c r="C7" s="135">
        <v>333641</v>
      </c>
      <c r="D7" s="135">
        <v>130313</v>
      </c>
      <c r="E7" s="135">
        <v>23216</v>
      </c>
      <c r="F7" s="135">
        <v>84513</v>
      </c>
      <c r="G7" s="135">
        <f t="shared" si="2"/>
        <v>-249128</v>
      </c>
      <c r="H7" s="135">
        <f t="shared" si="3"/>
        <v>-45800</v>
      </c>
      <c r="I7" s="135">
        <f t="shared" si="4"/>
        <v>61297</v>
      </c>
      <c r="J7" s="136">
        <f t="shared" si="5"/>
        <v>-0.74669480069895489</v>
      </c>
      <c r="K7" s="136">
        <f t="shared" si="0"/>
        <v>-0.35146148120294984</v>
      </c>
      <c r="L7" s="136">
        <f t="shared" si="1"/>
        <v>2.6402911784975878</v>
      </c>
    </row>
    <row r="8" spans="2:13" ht="14.25" customHeight="1" x14ac:dyDescent="0.2">
      <c r="B8" s="139" t="s">
        <v>144</v>
      </c>
      <c r="C8" s="33">
        <v>84403</v>
      </c>
      <c r="D8" s="33">
        <v>32798</v>
      </c>
      <c r="E8" s="33">
        <v>5656</v>
      </c>
      <c r="F8" s="33">
        <v>21990</v>
      </c>
      <c r="G8" s="33">
        <f t="shared" ref="G8:G35" si="6">F8-C8</f>
        <v>-62413</v>
      </c>
      <c r="H8" s="33">
        <f t="shared" ref="H8:H35" si="7">F8-D8</f>
        <v>-10808</v>
      </c>
      <c r="I8" s="33">
        <f t="shared" ref="I8:I35" si="8">F8-E8</f>
        <v>16334</v>
      </c>
      <c r="J8" s="138">
        <f t="shared" ref="J8:J35" si="9">F8/C8-1</f>
        <v>-0.73946423705318531</v>
      </c>
      <c r="K8" s="138">
        <f t="shared" ref="K8:K35" si="10">F8/D8-1</f>
        <v>-0.32953228855418015</v>
      </c>
      <c r="L8" s="138">
        <f t="shared" ref="L8:L35" si="11">F8/E8-1</f>
        <v>2.8879066478076378</v>
      </c>
    </row>
    <row r="9" spans="2:13" ht="12" x14ac:dyDescent="0.2">
      <c r="B9" s="137" t="s">
        <v>139</v>
      </c>
      <c r="C9" s="33">
        <v>117050</v>
      </c>
      <c r="D9" s="33">
        <v>43437</v>
      </c>
      <c r="E9" s="33">
        <v>4226</v>
      </c>
      <c r="F9" s="33">
        <v>14554</v>
      </c>
      <c r="G9" s="33">
        <f t="shared" si="6"/>
        <v>-102496</v>
      </c>
      <c r="H9" s="33">
        <f t="shared" si="7"/>
        <v>-28883</v>
      </c>
      <c r="I9" s="33">
        <f t="shared" si="8"/>
        <v>10328</v>
      </c>
      <c r="J9" s="138">
        <f t="shared" si="9"/>
        <v>-0.87565997436992737</v>
      </c>
      <c r="K9" s="138">
        <f t="shared" si="10"/>
        <v>-0.6649400280866542</v>
      </c>
      <c r="L9" s="138">
        <f t="shared" si="11"/>
        <v>2.4439185991481307</v>
      </c>
    </row>
    <row r="10" spans="2:13" ht="12" x14ac:dyDescent="0.2">
      <c r="B10" s="137" t="s">
        <v>140</v>
      </c>
      <c r="C10" s="33">
        <v>2830</v>
      </c>
      <c r="D10" s="33">
        <v>1685</v>
      </c>
      <c r="E10" s="33">
        <v>759</v>
      </c>
      <c r="F10" s="33">
        <v>5260</v>
      </c>
      <c r="G10" s="33">
        <f t="shared" si="6"/>
        <v>2430</v>
      </c>
      <c r="H10" s="33">
        <f t="shared" si="7"/>
        <v>3575</v>
      </c>
      <c r="I10" s="33">
        <f t="shared" si="8"/>
        <v>4501</v>
      </c>
      <c r="J10" s="138">
        <f t="shared" si="9"/>
        <v>0.85865724381625452</v>
      </c>
      <c r="K10" s="138">
        <f t="shared" si="10"/>
        <v>2.1216617210682491</v>
      </c>
      <c r="L10" s="138">
        <f t="shared" si="11"/>
        <v>5.9301712779973652</v>
      </c>
    </row>
    <row r="11" spans="2:13" ht="15" customHeight="1" x14ac:dyDescent="0.2">
      <c r="B11" s="137" t="s">
        <v>2</v>
      </c>
      <c r="C11" s="33">
        <v>766</v>
      </c>
      <c r="D11" s="33">
        <v>576</v>
      </c>
      <c r="E11" s="33">
        <v>274</v>
      </c>
      <c r="F11" s="33">
        <v>324</v>
      </c>
      <c r="G11" s="33">
        <f t="shared" si="6"/>
        <v>-442</v>
      </c>
      <c r="H11" s="33">
        <f t="shared" si="7"/>
        <v>-252</v>
      </c>
      <c r="I11" s="33">
        <f t="shared" si="8"/>
        <v>50</v>
      </c>
      <c r="J11" s="138">
        <f t="shared" si="9"/>
        <v>-0.57702349869451697</v>
      </c>
      <c r="K11" s="138">
        <f t="shared" si="10"/>
        <v>-0.4375</v>
      </c>
      <c r="L11" s="138">
        <f t="shared" si="11"/>
        <v>0.18248175182481763</v>
      </c>
    </row>
    <row r="12" spans="2:13" ht="15" customHeight="1" x14ac:dyDescent="0.2">
      <c r="B12" s="140" t="s">
        <v>11</v>
      </c>
      <c r="C12" s="33">
        <v>871</v>
      </c>
      <c r="D12" s="33">
        <v>453</v>
      </c>
      <c r="E12" s="33">
        <v>145</v>
      </c>
      <c r="F12" s="33">
        <v>613</v>
      </c>
      <c r="G12" s="33">
        <f t="shared" si="6"/>
        <v>-258</v>
      </c>
      <c r="H12" s="33">
        <f t="shared" si="7"/>
        <v>160</v>
      </c>
      <c r="I12" s="33">
        <f t="shared" si="8"/>
        <v>468</v>
      </c>
      <c r="J12" s="138">
        <f t="shared" si="9"/>
        <v>-0.29621125143513205</v>
      </c>
      <c r="K12" s="138">
        <f t="shared" si="10"/>
        <v>0.35320088300220753</v>
      </c>
      <c r="L12" s="138">
        <f t="shared" si="11"/>
        <v>3.227586206896552</v>
      </c>
    </row>
    <row r="13" spans="2:13" ht="15" customHeight="1" x14ac:dyDescent="0.2">
      <c r="B13" s="139" t="s">
        <v>4</v>
      </c>
      <c r="C13" s="33">
        <v>557</v>
      </c>
      <c r="D13" s="33">
        <v>687</v>
      </c>
      <c r="E13" s="33">
        <v>47</v>
      </c>
      <c r="F13" s="33">
        <v>404</v>
      </c>
      <c r="G13" s="33">
        <f t="shared" si="6"/>
        <v>-153</v>
      </c>
      <c r="H13" s="33">
        <f t="shared" si="7"/>
        <v>-283</v>
      </c>
      <c r="I13" s="33">
        <f t="shared" si="8"/>
        <v>357</v>
      </c>
      <c r="J13" s="138">
        <f t="shared" si="9"/>
        <v>-0.27468581687612204</v>
      </c>
      <c r="K13" s="138">
        <f t="shared" si="10"/>
        <v>-0.41193595342066958</v>
      </c>
      <c r="L13" s="138">
        <f t="shared" si="11"/>
        <v>7.5957446808510642</v>
      </c>
    </row>
    <row r="14" spans="2:13" ht="15" customHeight="1" x14ac:dyDescent="0.2">
      <c r="B14" s="137" t="s">
        <v>10</v>
      </c>
      <c r="C14" s="33">
        <v>444</v>
      </c>
      <c r="D14" s="33">
        <v>241</v>
      </c>
      <c r="E14" s="33">
        <v>68</v>
      </c>
      <c r="F14" s="33">
        <v>131</v>
      </c>
      <c r="G14" s="33">
        <f t="shared" si="6"/>
        <v>-313</v>
      </c>
      <c r="H14" s="33">
        <f t="shared" si="7"/>
        <v>-110</v>
      </c>
      <c r="I14" s="33">
        <f t="shared" si="8"/>
        <v>63</v>
      </c>
      <c r="J14" s="138">
        <f t="shared" si="9"/>
        <v>-0.70495495495495497</v>
      </c>
      <c r="K14" s="138">
        <f t="shared" si="10"/>
        <v>-0.45643153526970959</v>
      </c>
      <c r="L14" s="138">
        <f t="shared" si="11"/>
        <v>0.92647058823529416</v>
      </c>
    </row>
    <row r="15" spans="2:13" ht="15" customHeight="1" x14ac:dyDescent="0.2">
      <c r="B15" s="139" t="s">
        <v>148</v>
      </c>
      <c r="C15" s="33">
        <v>4832</v>
      </c>
      <c r="D15" s="33">
        <v>1810</v>
      </c>
      <c r="E15" s="33">
        <v>1016</v>
      </c>
      <c r="F15" s="33">
        <v>5358</v>
      </c>
      <c r="G15" s="33">
        <f t="shared" si="6"/>
        <v>526</v>
      </c>
      <c r="H15" s="33">
        <f t="shared" si="7"/>
        <v>3548</v>
      </c>
      <c r="I15" s="33">
        <f t="shared" si="8"/>
        <v>4342</v>
      </c>
      <c r="J15" s="138">
        <f t="shared" si="9"/>
        <v>0.10885761589403975</v>
      </c>
      <c r="K15" s="138">
        <f t="shared" si="10"/>
        <v>1.9602209944751383</v>
      </c>
      <c r="L15" s="138">
        <f t="shared" si="11"/>
        <v>4.2736220472440944</v>
      </c>
    </row>
    <row r="16" spans="2:13" ht="15" customHeight="1" x14ac:dyDescent="0.2">
      <c r="B16" s="137" t="s">
        <v>242</v>
      </c>
      <c r="C16" s="33">
        <v>787</v>
      </c>
      <c r="D16" s="33">
        <v>423</v>
      </c>
      <c r="E16" s="33">
        <v>254</v>
      </c>
      <c r="F16" s="33">
        <v>527</v>
      </c>
      <c r="G16" s="33">
        <f t="shared" si="6"/>
        <v>-260</v>
      </c>
      <c r="H16" s="33">
        <f t="shared" si="7"/>
        <v>104</v>
      </c>
      <c r="I16" s="33">
        <f t="shared" si="8"/>
        <v>273</v>
      </c>
      <c r="J16" s="138">
        <f t="shared" si="9"/>
        <v>-0.33036848792884366</v>
      </c>
      <c r="K16" s="138">
        <f t="shared" si="10"/>
        <v>0.24586288416075641</v>
      </c>
      <c r="L16" s="138">
        <f t="shared" si="11"/>
        <v>1.0748031496062991</v>
      </c>
    </row>
    <row r="17" spans="2:12" ht="12" x14ac:dyDescent="0.2">
      <c r="B17" s="139" t="s">
        <v>5</v>
      </c>
      <c r="C17" s="33">
        <v>1408</v>
      </c>
      <c r="D17" s="33">
        <v>806</v>
      </c>
      <c r="E17" s="33">
        <v>56</v>
      </c>
      <c r="F17" s="33">
        <v>764</v>
      </c>
      <c r="G17" s="33">
        <f t="shared" si="6"/>
        <v>-644</v>
      </c>
      <c r="H17" s="33">
        <f t="shared" si="7"/>
        <v>-42</v>
      </c>
      <c r="I17" s="33">
        <f t="shared" si="8"/>
        <v>708</v>
      </c>
      <c r="J17" s="138">
        <f t="shared" si="9"/>
        <v>-0.45738636363636365</v>
      </c>
      <c r="K17" s="138">
        <f t="shared" si="10"/>
        <v>-5.2109181141439254E-2</v>
      </c>
      <c r="L17" s="138">
        <f t="shared" si="11"/>
        <v>12.642857142857142</v>
      </c>
    </row>
    <row r="18" spans="2:12" ht="12" x14ac:dyDescent="0.2">
      <c r="B18" s="139" t="s">
        <v>6</v>
      </c>
      <c r="C18" s="33">
        <v>1336</v>
      </c>
      <c r="D18" s="33">
        <v>1096</v>
      </c>
      <c r="E18" s="33">
        <v>118</v>
      </c>
      <c r="F18" s="33">
        <v>731</v>
      </c>
      <c r="G18" s="33">
        <f t="shared" si="6"/>
        <v>-605</v>
      </c>
      <c r="H18" s="33">
        <f t="shared" si="7"/>
        <v>-365</v>
      </c>
      <c r="I18" s="33">
        <f t="shared" si="8"/>
        <v>613</v>
      </c>
      <c r="J18" s="138">
        <f t="shared" si="9"/>
        <v>-0.45284431137724546</v>
      </c>
      <c r="K18" s="138">
        <f t="shared" si="10"/>
        <v>-0.33302919708029199</v>
      </c>
      <c r="L18" s="138">
        <f t="shared" si="11"/>
        <v>5.1949152542372881</v>
      </c>
    </row>
    <row r="19" spans="2:12" ht="12" x14ac:dyDescent="0.2">
      <c r="B19" s="137" t="s">
        <v>142</v>
      </c>
      <c r="C19" s="33">
        <v>471</v>
      </c>
      <c r="D19" s="33">
        <v>247</v>
      </c>
      <c r="E19" s="33">
        <v>121</v>
      </c>
      <c r="F19" s="33">
        <v>257</v>
      </c>
      <c r="G19" s="33">
        <f t="shared" si="6"/>
        <v>-214</v>
      </c>
      <c r="H19" s="33">
        <f t="shared" si="7"/>
        <v>10</v>
      </c>
      <c r="I19" s="33">
        <f t="shared" si="8"/>
        <v>136</v>
      </c>
      <c r="J19" s="138">
        <f t="shared" si="9"/>
        <v>-0.45435244161358812</v>
      </c>
      <c r="K19" s="138">
        <f t="shared" si="10"/>
        <v>4.0485829959514108E-2</v>
      </c>
      <c r="L19" s="138">
        <f t="shared" si="11"/>
        <v>1.1239669421487601</v>
      </c>
    </row>
    <row r="20" spans="2:12" ht="12" x14ac:dyDescent="0.2">
      <c r="B20" s="137" t="s">
        <v>7</v>
      </c>
      <c r="C20" s="33">
        <v>2768</v>
      </c>
      <c r="D20" s="33">
        <v>2502</v>
      </c>
      <c r="E20" s="33">
        <v>100</v>
      </c>
      <c r="F20" s="33">
        <v>1770</v>
      </c>
      <c r="G20" s="33">
        <f t="shared" si="6"/>
        <v>-998</v>
      </c>
      <c r="H20" s="33">
        <f t="shared" si="7"/>
        <v>-732</v>
      </c>
      <c r="I20" s="33">
        <f t="shared" si="8"/>
        <v>1670</v>
      </c>
      <c r="J20" s="138">
        <f t="shared" si="9"/>
        <v>-0.36054913294797686</v>
      </c>
      <c r="K20" s="138">
        <f t="shared" si="10"/>
        <v>-0.29256594724220619</v>
      </c>
      <c r="L20" s="138">
        <f t="shared" si="11"/>
        <v>16.7</v>
      </c>
    </row>
    <row r="21" spans="2:12" ht="12" x14ac:dyDescent="0.2">
      <c r="B21" s="139" t="s">
        <v>8</v>
      </c>
      <c r="C21" s="33">
        <v>267</v>
      </c>
      <c r="D21" s="33">
        <v>181</v>
      </c>
      <c r="E21" s="33">
        <v>126</v>
      </c>
      <c r="F21" s="33">
        <v>223</v>
      </c>
      <c r="G21" s="33">
        <f t="shared" si="6"/>
        <v>-44</v>
      </c>
      <c r="H21" s="33">
        <f t="shared" si="7"/>
        <v>42</v>
      </c>
      <c r="I21" s="33">
        <f t="shared" si="8"/>
        <v>97</v>
      </c>
      <c r="J21" s="138">
        <f t="shared" si="9"/>
        <v>-0.16479400749063666</v>
      </c>
      <c r="K21" s="138">
        <f t="shared" si="10"/>
        <v>0.2320441988950277</v>
      </c>
      <c r="L21" s="138">
        <f t="shared" si="11"/>
        <v>0.76984126984126977</v>
      </c>
    </row>
    <row r="22" spans="2:12" ht="12" x14ac:dyDescent="0.2">
      <c r="B22" s="139" t="s">
        <v>143</v>
      </c>
      <c r="C22" s="33">
        <v>98480</v>
      </c>
      <c r="D22" s="33">
        <v>32981</v>
      </c>
      <c r="E22" s="33">
        <v>4703</v>
      </c>
      <c r="F22" s="33">
        <v>22536</v>
      </c>
      <c r="G22" s="33">
        <f t="shared" si="6"/>
        <v>-75944</v>
      </c>
      <c r="H22" s="33">
        <f t="shared" si="7"/>
        <v>-10445</v>
      </c>
      <c r="I22" s="33">
        <f t="shared" si="8"/>
        <v>17833</v>
      </c>
      <c r="J22" s="138">
        <f t="shared" si="9"/>
        <v>-0.77116165718927698</v>
      </c>
      <c r="K22" s="138">
        <f t="shared" si="10"/>
        <v>-0.31669749249567936</v>
      </c>
      <c r="L22" s="138">
        <f t="shared" si="11"/>
        <v>3.7918349989368485</v>
      </c>
    </row>
    <row r="23" spans="2:12" ht="12" x14ac:dyDescent="0.2">
      <c r="B23" s="137" t="s">
        <v>9</v>
      </c>
      <c r="C23" s="33">
        <v>554</v>
      </c>
      <c r="D23" s="33">
        <v>245</v>
      </c>
      <c r="E23" s="33">
        <v>22</v>
      </c>
      <c r="F23" s="33">
        <v>215</v>
      </c>
      <c r="G23" s="33">
        <f t="shared" si="6"/>
        <v>-339</v>
      </c>
      <c r="H23" s="33">
        <f t="shared" si="7"/>
        <v>-30</v>
      </c>
      <c r="I23" s="33">
        <f t="shared" si="8"/>
        <v>193</v>
      </c>
      <c r="J23" s="138">
        <f t="shared" si="9"/>
        <v>-0.61191335740072206</v>
      </c>
      <c r="K23" s="138">
        <f t="shared" si="10"/>
        <v>-0.12244897959183676</v>
      </c>
      <c r="L23" s="138">
        <f t="shared" si="11"/>
        <v>8.7727272727272734</v>
      </c>
    </row>
    <row r="24" spans="2:12" ht="12" x14ac:dyDescent="0.2">
      <c r="B24" s="139" t="s">
        <v>145</v>
      </c>
      <c r="C24" s="33">
        <v>324</v>
      </c>
      <c r="D24" s="33">
        <v>419</v>
      </c>
      <c r="E24" s="33">
        <v>531</v>
      </c>
      <c r="F24" s="33">
        <v>339</v>
      </c>
      <c r="G24" s="33">
        <f t="shared" si="6"/>
        <v>15</v>
      </c>
      <c r="H24" s="33">
        <f t="shared" si="7"/>
        <v>-80</v>
      </c>
      <c r="I24" s="33">
        <f t="shared" si="8"/>
        <v>-192</v>
      </c>
      <c r="J24" s="138">
        <f t="shared" si="9"/>
        <v>4.629629629629628E-2</v>
      </c>
      <c r="K24" s="138">
        <f t="shared" si="10"/>
        <v>-0.19093078758949877</v>
      </c>
      <c r="L24" s="138">
        <f t="shared" si="11"/>
        <v>-0.3615819209039548</v>
      </c>
    </row>
    <row r="25" spans="2:12" ht="12" x14ac:dyDescent="0.2">
      <c r="B25" s="52" t="s">
        <v>141</v>
      </c>
      <c r="C25" s="33">
        <v>955</v>
      </c>
      <c r="D25" s="33">
        <v>843</v>
      </c>
      <c r="E25" s="33">
        <v>6</v>
      </c>
      <c r="F25" s="33">
        <v>141</v>
      </c>
      <c r="G25" s="33">
        <f t="shared" si="6"/>
        <v>-814</v>
      </c>
      <c r="H25" s="33">
        <f t="shared" si="7"/>
        <v>-702</v>
      </c>
      <c r="I25" s="33">
        <f t="shared" si="8"/>
        <v>135</v>
      </c>
      <c r="J25" s="138">
        <f t="shared" si="9"/>
        <v>-0.85235602094240837</v>
      </c>
      <c r="K25" s="138">
        <f t="shared" si="10"/>
        <v>-0.83274021352313166</v>
      </c>
      <c r="L25" s="138">
        <f t="shared" si="11"/>
        <v>22.5</v>
      </c>
    </row>
    <row r="26" spans="2:12" ht="12" x14ac:dyDescent="0.2">
      <c r="B26" s="52" t="s">
        <v>147</v>
      </c>
      <c r="C26" s="33">
        <v>13070</v>
      </c>
      <c r="D26" s="33">
        <v>7805</v>
      </c>
      <c r="E26" s="33">
        <v>3115</v>
      </c>
      <c r="F26" s="33">
        <v>6375</v>
      </c>
      <c r="G26" s="33">
        <f t="shared" si="6"/>
        <v>-6695</v>
      </c>
      <c r="H26" s="33">
        <f t="shared" si="7"/>
        <v>-1430</v>
      </c>
      <c r="I26" s="33">
        <f t="shared" si="8"/>
        <v>3260</v>
      </c>
      <c r="J26" s="138">
        <f t="shared" si="9"/>
        <v>-0.51224177505738333</v>
      </c>
      <c r="K26" s="138">
        <f t="shared" si="10"/>
        <v>-0.18321588725176174</v>
      </c>
      <c r="L26" s="138">
        <f t="shared" si="11"/>
        <v>1.0465489566613164</v>
      </c>
    </row>
    <row r="27" spans="2:12" ht="12" x14ac:dyDescent="0.2">
      <c r="B27" s="137" t="s">
        <v>146</v>
      </c>
      <c r="C27" s="33">
        <v>1468</v>
      </c>
      <c r="D27" s="33">
        <v>1078</v>
      </c>
      <c r="E27" s="33">
        <v>1873</v>
      </c>
      <c r="F27" s="33">
        <v>2001</v>
      </c>
      <c r="G27" s="33">
        <f t="shared" si="6"/>
        <v>533</v>
      </c>
      <c r="H27" s="33">
        <f t="shared" si="7"/>
        <v>923</v>
      </c>
      <c r="I27" s="33">
        <f t="shared" si="8"/>
        <v>128</v>
      </c>
      <c r="J27" s="138">
        <f t="shared" si="9"/>
        <v>0.36307901907356954</v>
      </c>
      <c r="K27" s="138">
        <f t="shared" si="10"/>
        <v>0.85621521335807049</v>
      </c>
      <c r="L27" s="138">
        <f t="shared" si="11"/>
        <v>6.8339562199679627E-2</v>
      </c>
    </row>
    <row r="28" spans="2:12" x14ac:dyDescent="0.2">
      <c r="B28" s="61" t="s">
        <v>12</v>
      </c>
      <c r="C28" s="135">
        <v>3275</v>
      </c>
      <c r="D28" s="135">
        <v>1967</v>
      </c>
      <c r="E28" s="135">
        <v>322</v>
      </c>
      <c r="F28" s="135">
        <v>1912</v>
      </c>
      <c r="G28" s="135">
        <f t="shared" si="6"/>
        <v>-1363</v>
      </c>
      <c r="H28" s="135">
        <f t="shared" si="7"/>
        <v>-55</v>
      </c>
      <c r="I28" s="135">
        <f t="shared" si="8"/>
        <v>1590</v>
      </c>
      <c r="J28" s="136">
        <f t="shared" si="9"/>
        <v>-0.41618320610687021</v>
      </c>
      <c r="K28" s="136">
        <f t="shared" si="10"/>
        <v>-2.7961362480935392E-2</v>
      </c>
      <c r="L28" s="136">
        <f t="shared" si="11"/>
        <v>4.9378881987577641</v>
      </c>
    </row>
    <row r="29" spans="2:12" ht="12" x14ac:dyDescent="0.2">
      <c r="B29" s="139" t="s">
        <v>13</v>
      </c>
      <c r="C29" s="33">
        <v>251</v>
      </c>
      <c r="D29" s="33">
        <v>109</v>
      </c>
      <c r="E29" s="33">
        <v>16</v>
      </c>
      <c r="F29" s="33">
        <v>92</v>
      </c>
      <c r="G29" s="33">
        <f t="shared" si="6"/>
        <v>-159</v>
      </c>
      <c r="H29" s="33">
        <f t="shared" si="7"/>
        <v>-17</v>
      </c>
      <c r="I29" s="33">
        <f t="shared" si="8"/>
        <v>76</v>
      </c>
      <c r="J29" s="138">
        <f t="shared" si="9"/>
        <v>-0.63346613545816732</v>
      </c>
      <c r="K29" s="138">
        <f t="shared" si="10"/>
        <v>-0.15596330275229353</v>
      </c>
      <c r="L29" s="138">
        <f t="shared" si="11"/>
        <v>4.75</v>
      </c>
    </row>
    <row r="30" spans="2:12" ht="12" x14ac:dyDescent="0.2">
      <c r="B30" s="139" t="s">
        <v>17</v>
      </c>
      <c r="C30" s="33">
        <v>286</v>
      </c>
      <c r="D30" s="33">
        <v>186</v>
      </c>
      <c r="E30" s="33">
        <v>15</v>
      </c>
      <c r="F30" s="33">
        <v>113</v>
      </c>
      <c r="G30" s="33">
        <f t="shared" si="6"/>
        <v>-173</v>
      </c>
      <c r="H30" s="33">
        <f t="shared" si="7"/>
        <v>-73</v>
      </c>
      <c r="I30" s="33">
        <f t="shared" si="8"/>
        <v>98</v>
      </c>
      <c r="J30" s="138">
        <f t="shared" si="9"/>
        <v>-0.6048951048951049</v>
      </c>
      <c r="K30" s="138">
        <f t="shared" si="10"/>
        <v>-0.39247311827956988</v>
      </c>
      <c r="L30" s="138">
        <f t="shared" si="11"/>
        <v>6.5333333333333332</v>
      </c>
    </row>
    <row r="31" spans="2:12" ht="12" x14ac:dyDescent="0.2">
      <c r="B31" s="139" t="s">
        <v>15</v>
      </c>
      <c r="C31" s="33">
        <v>12</v>
      </c>
      <c r="D31" s="33">
        <v>10</v>
      </c>
      <c r="E31" s="33">
        <v>4</v>
      </c>
      <c r="F31" s="33">
        <v>12</v>
      </c>
      <c r="G31" s="33">
        <f t="shared" si="6"/>
        <v>0</v>
      </c>
      <c r="H31" s="33">
        <f t="shared" si="7"/>
        <v>2</v>
      </c>
      <c r="I31" s="33">
        <f t="shared" si="8"/>
        <v>8</v>
      </c>
      <c r="J31" s="138">
        <f t="shared" si="9"/>
        <v>0</v>
      </c>
      <c r="K31" s="138">
        <f t="shared" si="10"/>
        <v>0.19999999999999996</v>
      </c>
      <c r="L31" s="138">
        <f t="shared" si="11"/>
        <v>2</v>
      </c>
    </row>
    <row r="32" spans="2:12" ht="12" x14ac:dyDescent="0.2">
      <c r="B32" s="139" t="s">
        <v>14</v>
      </c>
      <c r="C32" s="33">
        <v>140</v>
      </c>
      <c r="D32" s="33">
        <v>119</v>
      </c>
      <c r="E32" s="33">
        <v>22</v>
      </c>
      <c r="F32" s="33">
        <v>139</v>
      </c>
      <c r="G32" s="33">
        <f t="shared" si="6"/>
        <v>-1</v>
      </c>
      <c r="H32" s="33">
        <f t="shared" si="7"/>
        <v>20</v>
      </c>
      <c r="I32" s="33">
        <f t="shared" si="8"/>
        <v>117</v>
      </c>
      <c r="J32" s="138">
        <f t="shared" si="9"/>
        <v>-7.1428571428571175E-3</v>
      </c>
      <c r="K32" s="138">
        <f t="shared" si="10"/>
        <v>0.16806722689075637</v>
      </c>
      <c r="L32" s="138">
        <f t="shared" si="11"/>
        <v>5.3181818181818183</v>
      </c>
    </row>
    <row r="33" spans="2:12" ht="12" x14ac:dyDescent="0.2">
      <c r="B33" s="139" t="s">
        <v>16</v>
      </c>
      <c r="C33" s="33">
        <v>184</v>
      </c>
      <c r="D33" s="33">
        <v>112</v>
      </c>
      <c r="E33" s="33">
        <v>11</v>
      </c>
      <c r="F33" s="33">
        <v>89</v>
      </c>
      <c r="G33" s="33">
        <f t="shared" si="6"/>
        <v>-95</v>
      </c>
      <c r="H33" s="33">
        <f t="shared" si="7"/>
        <v>-23</v>
      </c>
      <c r="I33" s="33">
        <f t="shared" si="8"/>
        <v>78</v>
      </c>
      <c r="J33" s="138">
        <f t="shared" si="9"/>
        <v>-0.51630434782608692</v>
      </c>
      <c r="K33" s="138">
        <f t="shared" si="10"/>
        <v>-0.2053571428571429</v>
      </c>
      <c r="L33" s="138">
        <f t="shared" si="11"/>
        <v>7.0909090909090917</v>
      </c>
    </row>
    <row r="34" spans="2:12" ht="12" x14ac:dyDescent="0.2">
      <c r="B34" s="137" t="s">
        <v>18</v>
      </c>
      <c r="C34" s="33">
        <v>461</v>
      </c>
      <c r="D34" s="33">
        <v>314</v>
      </c>
      <c r="E34" s="33">
        <v>56</v>
      </c>
      <c r="F34" s="33">
        <v>240</v>
      </c>
      <c r="G34" s="33">
        <f t="shared" si="6"/>
        <v>-221</v>
      </c>
      <c r="H34" s="33">
        <f t="shared" si="7"/>
        <v>-74</v>
      </c>
      <c r="I34" s="33">
        <f t="shared" si="8"/>
        <v>184</v>
      </c>
      <c r="J34" s="138">
        <f t="shared" si="9"/>
        <v>-0.47939262472885036</v>
      </c>
      <c r="K34" s="138">
        <f t="shared" si="10"/>
        <v>-0.23566878980891715</v>
      </c>
      <c r="L34" s="138">
        <f t="shared" si="11"/>
        <v>3.2857142857142856</v>
      </c>
    </row>
    <row r="35" spans="2:12" ht="12" x14ac:dyDescent="0.2">
      <c r="B35" s="137" t="s">
        <v>198</v>
      </c>
      <c r="C35" s="33">
        <v>1941</v>
      </c>
      <c r="D35" s="33">
        <v>1117</v>
      </c>
      <c r="E35" s="33">
        <v>198</v>
      </c>
      <c r="F35" s="33">
        <v>1227</v>
      </c>
      <c r="G35" s="33">
        <f t="shared" si="6"/>
        <v>-714</v>
      </c>
      <c r="H35" s="33">
        <f t="shared" si="7"/>
        <v>110</v>
      </c>
      <c r="I35" s="33">
        <f t="shared" si="8"/>
        <v>1029</v>
      </c>
      <c r="J35" s="138">
        <f t="shared" si="9"/>
        <v>-0.36785162287480677</v>
      </c>
      <c r="K35" s="138">
        <f t="shared" si="10"/>
        <v>9.8478066248880891E-2</v>
      </c>
      <c r="L35" s="138">
        <f t="shared" si="11"/>
        <v>5.1969696969696972</v>
      </c>
    </row>
    <row r="36" spans="2:12" x14ac:dyDescent="0.2">
      <c r="B36" s="61" t="s">
        <v>19</v>
      </c>
      <c r="C36" s="135">
        <v>3290</v>
      </c>
      <c r="D36" s="135">
        <v>1452</v>
      </c>
      <c r="E36" s="135">
        <v>614</v>
      </c>
      <c r="F36" s="135">
        <v>1767</v>
      </c>
      <c r="G36" s="135">
        <f t="shared" si="2"/>
        <v>-1523</v>
      </c>
      <c r="H36" s="135">
        <f t="shared" si="3"/>
        <v>315</v>
      </c>
      <c r="I36" s="135">
        <f t="shared" si="4"/>
        <v>1153</v>
      </c>
      <c r="J36" s="136">
        <f t="shared" si="5"/>
        <v>-0.46291793313069907</v>
      </c>
      <c r="K36" s="136">
        <f t="shared" si="0"/>
        <v>0.21694214876033069</v>
      </c>
      <c r="L36" s="136">
        <f t="shared" si="1"/>
        <v>1.8778501628664497</v>
      </c>
    </row>
    <row r="37" spans="2:12" ht="12" x14ac:dyDescent="0.2">
      <c r="B37" s="52" t="s">
        <v>20</v>
      </c>
      <c r="C37" s="33">
        <v>37</v>
      </c>
      <c r="D37" s="33">
        <v>27</v>
      </c>
      <c r="E37" s="33">
        <v>4</v>
      </c>
      <c r="F37" s="33">
        <v>16</v>
      </c>
      <c r="G37" s="33">
        <f t="shared" ref="G37:G51" si="12">F37-C37</f>
        <v>-21</v>
      </c>
      <c r="H37" s="33">
        <f t="shared" ref="H37:H51" si="13">F37-D37</f>
        <v>-11</v>
      </c>
      <c r="I37" s="33">
        <f t="shared" ref="I37:I51" si="14">F37-E37</f>
        <v>12</v>
      </c>
      <c r="J37" s="138">
        <f>F37/C37-1</f>
        <v>-0.56756756756756754</v>
      </c>
      <c r="K37" s="138">
        <f>F37/D37-1</f>
        <v>-0.40740740740740744</v>
      </c>
      <c r="L37" s="138">
        <f>F37/E37-1</f>
        <v>3</v>
      </c>
    </row>
    <row r="38" spans="2:12" ht="12" x14ac:dyDescent="0.2">
      <c r="B38" s="52" t="s">
        <v>21</v>
      </c>
      <c r="C38" s="33">
        <v>3</v>
      </c>
      <c r="D38" s="33">
        <v>1</v>
      </c>
      <c r="E38" s="33">
        <v>0</v>
      </c>
      <c r="F38" s="33">
        <v>0</v>
      </c>
      <c r="G38" s="33">
        <f t="shared" si="12"/>
        <v>-3</v>
      </c>
      <c r="H38" s="33">
        <f t="shared" si="13"/>
        <v>-1</v>
      </c>
      <c r="I38" s="33">
        <f t="shared" si="14"/>
        <v>0</v>
      </c>
      <c r="J38" s="138">
        <f t="shared" ref="J38:J51" si="15">F38/C38-1</f>
        <v>-1</v>
      </c>
      <c r="K38" s="138">
        <f t="shared" ref="K38:K51" si="16">F38/D38-1</f>
        <v>-1</v>
      </c>
      <c r="L38" s="138"/>
    </row>
    <row r="39" spans="2:12" ht="12" x14ac:dyDescent="0.2">
      <c r="B39" s="52" t="s">
        <v>212</v>
      </c>
      <c r="C39" s="33">
        <v>62</v>
      </c>
      <c r="D39" s="33">
        <v>27</v>
      </c>
      <c r="E39" s="33">
        <v>12</v>
      </c>
      <c r="F39" s="33">
        <v>18</v>
      </c>
      <c r="G39" s="33">
        <f t="shared" si="12"/>
        <v>-44</v>
      </c>
      <c r="H39" s="33">
        <f t="shared" si="13"/>
        <v>-9</v>
      </c>
      <c r="I39" s="33">
        <f t="shared" si="14"/>
        <v>6</v>
      </c>
      <c r="J39" s="138">
        <f t="shared" si="15"/>
        <v>-0.70967741935483875</v>
      </c>
      <c r="K39" s="138">
        <f t="shared" si="16"/>
        <v>-0.33333333333333337</v>
      </c>
      <c r="L39" s="138">
        <f t="shared" ref="L38:L51" si="17">F39/E39-1</f>
        <v>0.5</v>
      </c>
    </row>
    <row r="40" spans="2:12" ht="12" x14ac:dyDescent="0.2">
      <c r="B40" s="137" t="s">
        <v>33</v>
      </c>
      <c r="C40" s="33">
        <v>122</v>
      </c>
      <c r="D40" s="33">
        <v>32</v>
      </c>
      <c r="E40" s="33">
        <v>12</v>
      </c>
      <c r="F40" s="33">
        <v>58</v>
      </c>
      <c r="G40" s="33">
        <f t="shared" si="12"/>
        <v>-64</v>
      </c>
      <c r="H40" s="33">
        <f t="shared" si="13"/>
        <v>26</v>
      </c>
      <c r="I40" s="33">
        <f t="shared" si="14"/>
        <v>46</v>
      </c>
      <c r="J40" s="138">
        <f t="shared" si="15"/>
        <v>-0.52459016393442626</v>
      </c>
      <c r="K40" s="138">
        <f t="shared" si="16"/>
        <v>0.8125</v>
      </c>
      <c r="L40" s="138">
        <f t="shared" si="17"/>
        <v>3.833333333333333</v>
      </c>
    </row>
    <row r="41" spans="2:12" ht="12" x14ac:dyDescent="0.2">
      <c r="B41" s="51" t="s">
        <v>29</v>
      </c>
      <c r="C41" s="33">
        <v>1083</v>
      </c>
      <c r="D41" s="33">
        <v>553</v>
      </c>
      <c r="E41" s="33">
        <v>92</v>
      </c>
      <c r="F41" s="33">
        <v>548</v>
      </c>
      <c r="G41" s="33">
        <f t="shared" si="12"/>
        <v>-535</v>
      </c>
      <c r="H41" s="33">
        <f t="shared" si="13"/>
        <v>-5</v>
      </c>
      <c r="I41" s="33">
        <f t="shared" si="14"/>
        <v>456</v>
      </c>
      <c r="J41" s="138">
        <f t="shared" si="15"/>
        <v>-0.49399815327793162</v>
      </c>
      <c r="K41" s="138">
        <f t="shared" si="16"/>
        <v>-9.0415913200723175E-3</v>
      </c>
      <c r="L41" s="138">
        <f t="shared" si="17"/>
        <v>4.9565217391304346</v>
      </c>
    </row>
    <row r="42" spans="2:12" ht="12" x14ac:dyDescent="0.2">
      <c r="B42" s="137" t="s">
        <v>23</v>
      </c>
      <c r="C42" s="33">
        <v>0</v>
      </c>
      <c r="D42" s="33">
        <v>0</v>
      </c>
      <c r="E42" s="33">
        <v>0</v>
      </c>
      <c r="F42" s="33">
        <v>0</v>
      </c>
      <c r="G42" s="33">
        <f t="shared" si="12"/>
        <v>0</v>
      </c>
      <c r="H42" s="33">
        <f t="shared" si="13"/>
        <v>0</v>
      </c>
      <c r="I42" s="33">
        <f t="shared" si="14"/>
        <v>0</v>
      </c>
      <c r="J42" s="138"/>
      <c r="K42" s="138"/>
      <c r="L42" s="138"/>
    </row>
    <row r="43" spans="2:12" ht="12" x14ac:dyDescent="0.2">
      <c r="B43" s="137" t="s">
        <v>24</v>
      </c>
      <c r="C43" s="33">
        <v>913</v>
      </c>
      <c r="D43" s="33">
        <v>204</v>
      </c>
      <c r="E43" s="33">
        <v>146</v>
      </c>
      <c r="F43" s="33">
        <v>343</v>
      </c>
      <c r="G43" s="33">
        <f t="shared" si="12"/>
        <v>-570</v>
      </c>
      <c r="H43" s="33">
        <f t="shared" si="13"/>
        <v>139</v>
      </c>
      <c r="I43" s="33">
        <f t="shared" si="14"/>
        <v>197</v>
      </c>
      <c r="J43" s="138">
        <f t="shared" si="15"/>
        <v>-0.62431544359255198</v>
      </c>
      <c r="K43" s="138">
        <f t="shared" si="16"/>
        <v>0.68137254901960786</v>
      </c>
      <c r="L43" s="138">
        <f t="shared" si="17"/>
        <v>1.3493150684931505</v>
      </c>
    </row>
    <row r="44" spans="2:12" ht="12" x14ac:dyDescent="0.2">
      <c r="B44" s="51" t="s">
        <v>25</v>
      </c>
      <c r="C44" s="33">
        <v>31</v>
      </c>
      <c r="D44" s="33">
        <v>29</v>
      </c>
      <c r="E44" s="33">
        <v>4</v>
      </c>
      <c r="F44" s="33">
        <v>34</v>
      </c>
      <c r="G44" s="33">
        <f t="shared" si="12"/>
        <v>3</v>
      </c>
      <c r="H44" s="33">
        <f t="shared" si="13"/>
        <v>5</v>
      </c>
      <c r="I44" s="33">
        <f t="shared" si="14"/>
        <v>30</v>
      </c>
      <c r="J44" s="138">
        <f t="shared" si="15"/>
        <v>9.6774193548387011E-2</v>
      </c>
      <c r="K44" s="138">
        <f t="shared" si="16"/>
        <v>0.17241379310344818</v>
      </c>
      <c r="L44" s="138">
        <f t="shared" si="17"/>
        <v>7.5</v>
      </c>
    </row>
    <row r="45" spans="2:12" ht="12" x14ac:dyDescent="0.2">
      <c r="B45" s="51" t="s">
        <v>26</v>
      </c>
      <c r="C45" s="33">
        <v>42</v>
      </c>
      <c r="D45" s="33">
        <v>8</v>
      </c>
      <c r="E45" s="33">
        <v>2</v>
      </c>
      <c r="F45" s="33">
        <v>13</v>
      </c>
      <c r="G45" s="33">
        <f t="shared" si="12"/>
        <v>-29</v>
      </c>
      <c r="H45" s="33">
        <f t="shared" si="13"/>
        <v>5</v>
      </c>
      <c r="I45" s="33">
        <f t="shared" si="14"/>
        <v>11</v>
      </c>
      <c r="J45" s="138">
        <f t="shared" si="15"/>
        <v>-0.69047619047619047</v>
      </c>
      <c r="K45" s="138">
        <f t="shared" si="16"/>
        <v>0.625</v>
      </c>
      <c r="L45" s="138">
        <f t="shared" si="17"/>
        <v>5.5</v>
      </c>
    </row>
    <row r="46" spans="2:12" ht="12" x14ac:dyDescent="0.2">
      <c r="B46" s="51" t="s">
        <v>27</v>
      </c>
      <c r="C46" s="33">
        <v>23</v>
      </c>
      <c r="D46" s="33">
        <v>11</v>
      </c>
      <c r="E46" s="33">
        <v>9</v>
      </c>
      <c r="F46" s="33">
        <v>4</v>
      </c>
      <c r="G46" s="33">
        <f t="shared" si="12"/>
        <v>-19</v>
      </c>
      <c r="H46" s="33">
        <f t="shared" si="13"/>
        <v>-7</v>
      </c>
      <c r="I46" s="33">
        <f t="shared" si="14"/>
        <v>-5</v>
      </c>
      <c r="J46" s="138">
        <f t="shared" si="15"/>
        <v>-0.82608695652173914</v>
      </c>
      <c r="K46" s="138">
        <f t="shared" si="16"/>
        <v>-0.63636363636363635</v>
      </c>
      <c r="L46" s="138">
        <f t="shared" si="17"/>
        <v>-0.55555555555555558</v>
      </c>
    </row>
    <row r="47" spans="2:12" ht="12" x14ac:dyDescent="0.2">
      <c r="B47" s="137" t="s">
        <v>28</v>
      </c>
      <c r="C47" s="33">
        <v>109</v>
      </c>
      <c r="D47" s="33">
        <v>68</v>
      </c>
      <c r="E47" s="33">
        <v>41</v>
      </c>
      <c r="F47" s="33">
        <v>121</v>
      </c>
      <c r="G47" s="33">
        <f t="shared" si="12"/>
        <v>12</v>
      </c>
      <c r="H47" s="33">
        <f t="shared" si="13"/>
        <v>53</v>
      </c>
      <c r="I47" s="33">
        <f t="shared" si="14"/>
        <v>80</v>
      </c>
      <c r="J47" s="138">
        <f t="shared" si="15"/>
        <v>0.11009174311926606</v>
      </c>
      <c r="K47" s="138">
        <f t="shared" si="16"/>
        <v>0.77941176470588225</v>
      </c>
      <c r="L47" s="138">
        <f t="shared" si="17"/>
        <v>1.9512195121951219</v>
      </c>
    </row>
    <row r="48" spans="2:12" ht="12" x14ac:dyDescent="0.2">
      <c r="B48" s="51" t="s">
        <v>30</v>
      </c>
      <c r="C48" s="33">
        <v>3</v>
      </c>
      <c r="D48" s="33">
        <v>0</v>
      </c>
      <c r="E48" s="33">
        <v>0</v>
      </c>
      <c r="F48" s="33">
        <v>0</v>
      </c>
      <c r="G48" s="33">
        <f t="shared" si="12"/>
        <v>-3</v>
      </c>
      <c r="H48" s="33">
        <f t="shared" si="13"/>
        <v>0</v>
      </c>
      <c r="I48" s="33">
        <f t="shared" si="14"/>
        <v>0</v>
      </c>
      <c r="J48" s="138">
        <f t="shared" si="15"/>
        <v>-1</v>
      </c>
      <c r="K48" s="138"/>
      <c r="L48" s="138"/>
    </row>
    <row r="49" spans="1:12" ht="12" x14ac:dyDescent="0.2">
      <c r="B49" s="51" t="s">
        <v>31</v>
      </c>
      <c r="C49" s="33">
        <v>131</v>
      </c>
      <c r="D49" s="33">
        <v>138</v>
      </c>
      <c r="E49" s="33">
        <v>65</v>
      </c>
      <c r="F49" s="33">
        <v>118</v>
      </c>
      <c r="G49" s="33">
        <f t="shared" si="12"/>
        <v>-13</v>
      </c>
      <c r="H49" s="33">
        <f t="shared" si="13"/>
        <v>-20</v>
      </c>
      <c r="I49" s="33">
        <f t="shared" si="14"/>
        <v>53</v>
      </c>
      <c r="J49" s="138">
        <f t="shared" si="15"/>
        <v>-9.92366412213741E-2</v>
      </c>
      <c r="K49" s="138">
        <f t="shared" si="16"/>
        <v>-0.14492753623188404</v>
      </c>
      <c r="L49" s="138">
        <f t="shared" si="17"/>
        <v>0.81538461538461537</v>
      </c>
    </row>
    <row r="50" spans="1:12" ht="12" x14ac:dyDescent="0.2">
      <c r="B50" s="51" t="s">
        <v>32</v>
      </c>
      <c r="C50" s="33">
        <v>151</v>
      </c>
      <c r="D50" s="33">
        <v>68</v>
      </c>
      <c r="E50" s="33">
        <v>15</v>
      </c>
      <c r="F50" s="33">
        <v>76</v>
      </c>
      <c r="G50" s="33">
        <f t="shared" si="12"/>
        <v>-75</v>
      </c>
      <c r="H50" s="33">
        <f t="shared" si="13"/>
        <v>8</v>
      </c>
      <c r="I50" s="33">
        <f t="shared" si="14"/>
        <v>61</v>
      </c>
      <c r="J50" s="138">
        <f t="shared" si="15"/>
        <v>-0.49668874172185429</v>
      </c>
      <c r="K50" s="138">
        <f t="shared" si="16"/>
        <v>0.11764705882352944</v>
      </c>
      <c r="L50" s="138">
        <f t="shared" si="17"/>
        <v>4.0666666666666664</v>
      </c>
    </row>
    <row r="51" spans="1:12" ht="12" x14ac:dyDescent="0.2">
      <c r="B51" s="137" t="s">
        <v>22</v>
      </c>
      <c r="C51" s="33">
        <v>580</v>
      </c>
      <c r="D51" s="33">
        <v>286</v>
      </c>
      <c r="E51" s="33">
        <v>212</v>
      </c>
      <c r="F51" s="33">
        <v>418</v>
      </c>
      <c r="G51" s="33">
        <f t="shared" si="12"/>
        <v>-162</v>
      </c>
      <c r="H51" s="33">
        <f t="shared" si="13"/>
        <v>132</v>
      </c>
      <c r="I51" s="33">
        <f t="shared" si="14"/>
        <v>206</v>
      </c>
      <c r="J51" s="138">
        <f t="shared" si="15"/>
        <v>-0.27931034482758621</v>
      </c>
      <c r="K51" s="138">
        <f t="shared" si="16"/>
        <v>0.46153846153846145</v>
      </c>
      <c r="L51" s="138">
        <f t="shared" si="17"/>
        <v>0.97169811320754707</v>
      </c>
    </row>
    <row r="52" spans="1:12" x14ac:dyDescent="0.2">
      <c r="B52" s="61" t="s">
        <v>34</v>
      </c>
      <c r="C52" s="135">
        <v>6598</v>
      </c>
      <c r="D52" s="135">
        <v>3524</v>
      </c>
      <c r="E52" s="135">
        <v>1118</v>
      </c>
      <c r="F52" s="135">
        <v>3395</v>
      </c>
      <c r="G52" s="135">
        <f t="shared" si="2"/>
        <v>-3203</v>
      </c>
      <c r="H52" s="135">
        <f t="shared" si="3"/>
        <v>-129</v>
      </c>
      <c r="I52" s="135">
        <f t="shared" si="4"/>
        <v>2277</v>
      </c>
      <c r="J52" s="136">
        <f t="shared" si="5"/>
        <v>-0.48545013640497126</v>
      </c>
      <c r="K52" s="136">
        <f t="shared" si="0"/>
        <v>-3.6606129398410903E-2</v>
      </c>
      <c r="L52" s="136">
        <f t="shared" si="1"/>
        <v>2.0366726296958855</v>
      </c>
    </row>
    <row r="53" spans="1:12" ht="12.75" x14ac:dyDescent="0.2">
      <c r="A53" s="8"/>
      <c r="B53" s="52" t="s">
        <v>35</v>
      </c>
      <c r="C53" s="33">
        <v>522</v>
      </c>
      <c r="D53" s="33">
        <v>261</v>
      </c>
      <c r="E53" s="33">
        <v>119</v>
      </c>
      <c r="F53" s="33">
        <v>240</v>
      </c>
      <c r="G53" s="33">
        <f t="shared" ref="G53:G61" si="18">F53-C53</f>
        <v>-282</v>
      </c>
      <c r="H53" s="33">
        <f t="shared" ref="H53:H61" si="19">F53-D53</f>
        <v>-21</v>
      </c>
      <c r="I53" s="33">
        <f t="shared" ref="I53:I61" si="20">F53-E53</f>
        <v>121</v>
      </c>
      <c r="J53" s="138">
        <f t="shared" ref="J53:J58" si="21">F53/C53-1</f>
        <v>-0.54022988505747127</v>
      </c>
      <c r="K53" s="138">
        <f>F53/D53-1</f>
        <v>-8.0459770114942541E-2</v>
      </c>
      <c r="L53" s="138">
        <f t="shared" ref="L53:L58" si="22">F53/E53-1</f>
        <v>1.0168067226890756</v>
      </c>
    </row>
    <row r="54" spans="1:12" ht="12.75" x14ac:dyDescent="0.2">
      <c r="A54" s="8"/>
      <c r="B54" s="52" t="s">
        <v>36</v>
      </c>
      <c r="C54" s="33">
        <v>272</v>
      </c>
      <c r="D54" s="33">
        <v>167</v>
      </c>
      <c r="E54" s="33">
        <v>63</v>
      </c>
      <c r="F54" s="33">
        <v>175</v>
      </c>
      <c r="G54" s="33">
        <f t="shared" si="18"/>
        <v>-97</v>
      </c>
      <c r="H54" s="33">
        <f t="shared" si="19"/>
        <v>8</v>
      </c>
      <c r="I54" s="33">
        <f t="shared" si="20"/>
        <v>112</v>
      </c>
      <c r="J54" s="138">
        <f t="shared" si="21"/>
        <v>-0.35661764705882348</v>
      </c>
      <c r="K54" s="138">
        <f>F54/D54-1</f>
        <v>4.7904191616766401E-2</v>
      </c>
      <c r="L54" s="138">
        <f t="shared" si="22"/>
        <v>1.7777777777777777</v>
      </c>
    </row>
    <row r="55" spans="1:12" ht="12.75" x14ac:dyDescent="0.2">
      <c r="A55" s="8"/>
      <c r="B55" s="51" t="s">
        <v>41</v>
      </c>
      <c r="C55" s="33">
        <v>1216</v>
      </c>
      <c r="D55" s="33">
        <v>780</v>
      </c>
      <c r="E55" s="33">
        <v>322</v>
      </c>
      <c r="F55" s="33">
        <v>714</v>
      </c>
      <c r="G55" s="33">
        <f t="shared" si="18"/>
        <v>-502</v>
      </c>
      <c r="H55" s="33">
        <f t="shared" si="19"/>
        <v>-66</v>
      </c>
      <c r="I55" s="33">
        <f t="shared" si="20"/>
        <v>392</v>
      </c>
      <c r="J55" s="138">
        <f t="shared" si="21"/>
        <v>-0.41282894736842102</v>
      </c>
      <c r="K55" s="138">
        <f>F55/D55-1</f>
        <v>-8.4615384615384648E-2</v>
      </c>
      <c r="L55" s="138">
        <f t="shared" si="22"/>
        <v>1.2173913043478262</v>
      </c>
    </row>
    <row r="56" spans="1:12" ht="12.75" x14ac:dyDescent="0.2">
      <c r="A56" s="8"/>
      <c r="B56" s="51" t="s">
        <v>37</v>
      </c>
      <c r="C56" s="33">
        <v>3067</v>
      </c>
      <c r="D56" s="33">
        <v>1666</v>
      </c>
      <c r="E56" s="33">
        <v>409</v>
      </c>
      <c r="F56" s="33">
        <v>1723</v>
      </c>
      <c r="G56" s="33">
        <f t="shared" si="18"/>
        <v>-1344</v>
      </c>
      <c r="H56" s="33">
        <f t="shared" si="19"/>
        <v>57</v>
      </c>
      <c r="I56" s="33">
        <f t="shared" si="20"/>
        <v>1314</v>
      </c>
      <c r="J56" s="138">
        <f t="shared" si="21"/>
        <v>-0.43821323769155529</v>
      </c>
      <c r="K56" s="138">
        <f>F56/D56-1</f>
        <v>3.4213685474189681E-2</v>
      </c>
      <c r="L56" s="138">
        <f t="shared" si="22"/>
        <v>3.2127139364303181</v>
      </c>
    </row>
    <row r="57" spans="1:12" ht="12.75" x14ac:dyDescent="0.2">
      <c r="A57" s="8"/>
      <c r="B57" s="51" t="s">
        <v>247</v>
      </c>
      <c r="C57" s="33">
        <v>2</v>
      </c>
      <c r="D57" s="33">
        <v>0</v>
      </c>
      <c r="E57" s="33">
        <v>1</v>
      </c>
      <c r="F57" s="33">
        <v>0</v>
      </c>
      <c r="G57" s="33">
        <f t="shared" si="18"/>
        <v>-2</v>
      </c>
      <c r="H57" s="33">
        <f t="shared" si="19"/>
        <v>0</v>
      </c>
      <c r="I57" s="33">
        <f t="shared" si="20"/>
        <v>-1</v>
      </c>
      <c r="J57" s="138">
        <f t="shared" ref="J57:J61" si="23">F57/C57-1</f>
        <v>-1</v>
      </c>
      <c r="K57" s="138"/>
      <c r="L57" s="138">
        <f t="shared" ref="L57:L61" si="24">F57/E57-1</f>
        <v>-1</v>
      </c>
    </row>
    <row r="58" spans="1:12" ht="12.75" x14ac:dyDescent="0.2">
      <c r="A58" s="8"/>
      <c r="B58" s="51" t="s">
        <v>38</v>
      </c>
      <c r="C58" s="33">
        <v>11</v>
      </c>
      <c r="D58" s="33">
        <v>9</v>
      </c>
      <c r="E58" s="33">
        <v>5</v>
      </c>
      <c r="F58" s="33">
        <v>16</v>
      </c>
      <c r="G58" s="33">
        <f t="shared" si="18"/>
        <v>5</v>
      </c>
      <c r="H58" s="33">
        <f t="shared" si="19"/>
        <v>7</v>
      </c>
      <c r="I58" s="33">
        <f t="shared" si="20"/>
        <v>11</v>
      </c>
      <c r="J58" s="138">
        <f t="shared" si="23"/>
        <v>0.45454545454545459</v>
      </c>
      <c r="K58" s="138">
        <f t="shared" ref="K57:K61" si="25">F58/D58-1</f>
        <v>0.77777777777777768</v>
      </c>
      <c r="L58" s="138">
        <f t="shared" si="24"/>
        <v>2.2000000000000002</v>
      </c>
    </row>
    <row r="59" spans="1:12" ht="12.75" x14ac:dyDescent="0.2">
      <c r="A59" s="8"/>
      <c r="B59" s="51" t="s">
        <v>252</v>
      </c>
      <c r="C59" s="33">
        <v>0</v>
      </c>
      <c r="D59" s="33">
        <v>0</v>
      </c>
      <c r="E59" s="33">
        <v>0</v>
      </c>
      <c r="F59" s="33">
        <v>0</v>
      </c>
      <c r="G59" s="33">
        <f t="shared" si="18"/>
        <v>0</v>
      </c>
      <c r="H59" s="33">
        <f t="shared" si="19"/>
        <v>0</v>
      </c>
      <c r="I59" s="33">
        <f t="shared" si="20"/>
        <v>0</v>
      </c>
      <c r="J59" s="138"/>
      <c r="K59" s="138"/>
      <c r="L59" s="138"/>
    </row>
    <row r="60" spans="1:12" ht="12.75" x14ac:dyDescent="0.2">
      <c r="A60" s="8"/>
      <c r="B60" s="137" t="s">
        <v>39</v>
      </c>
      <c r="C60" s="33">
        <v>675</v>
      </c>
      <c r="D60" s="33">
        <v>448</v>
      </c>
      <c r="E60" s="33">
        <v>120</v>
      </c>
      <c r="F60" s="33">
        <v>334</v>
      </c>
      <c r="G60" s="33">
        <f t="shared" si="18"/>
        <v>-341</v>
      </c>
      <c r="H60" s="33">
        <f t="shared" si="19"/>
        <v>-114</v>
      </c>
      <c r="I60" s="33">
        <f t="shared" si="20"/>
        <v>214</v>
      </c>
      <c r="J60" s="138">
        <f t="shared" si="23"/>
        <v>-0.50518518518518518</v>
      </c>
      <c r="K60" s="138">
        <f t="shared" si="25"/>
        <v>-0.2544642857142857</v>
      </c>
      <c r="L60" s="138">
        <f t="shared" si="24"/>
        <v>1.7833333333333332</v>
      </c>
    </row>
    <row r="61" spans="1:12" ht="12.75" x14ac:dyDescent="0.2">
      <c r="A61" s="8"/>
      <c r="B61" s="137" t="s">
        <v>40</v>
      </c>
      <c r="C61" s="33">
        <v>833</v>
      </c>
      <c r="D61" s="33">
        <v>193</v>
      </c>
      <c r="E61" s="33">
        <v>79</v>
      </c>
      <c r="F61" s="33">
        <v>193</v>
      </c>
      <c r="G61" s="33">
        <f t="shared" si="18"/>
        <v>-640</v>
      </c>
      <c r="H61" s="33">
        <f t="shared" si="19"/>
        <v>0</v>
      </c>
      <c r="I61" s="33">
        <f t="shared" si="20"/>
        <v>114</v>
      </c>
      <c r="J61" s="138">
        <f t="shared" si="23"/>
        <v>-0.7683073229291717</v>
      </c>
      <c r="K61" s="138">
        <f t="shared" si="25"/>
        <v>0</v>
      </c>
      <c r="L61" s="138">
        <f t="shared" si="24"/>
        <v>1.4430379746835444</v>
      </c>
    </row>
    <row r="62" spans="1:12" x14ac:dyDescent="0.2">
      <c r="B62" s="61" t="s">
        <v>42</v>
      </c>
      <c r="C62" s="135">
        <v>86004</v>
      </c>
      <c r="D62" s="135">
        <v>44809</v>
      </c>
      <c r="E62" s="135">
        <v>20779</v>
      </c>
      <c r="F62" s="135">
        <v>54812</v>
      </c>
      <c r="G62" s="135">
        <f t="shared" si="2"/>
        <v>-31192</v>
      </c>
      <c r="H62" s="135">
        <f t="shared" si="3"/>
        <v>10003</v>
      </c>
      <c r="I62" s="135">
        <f t="shared" si="4"/>
        <v>34033</v>
      </c>
      <c r="J62" s="136">
        <f t="shared" si="5"/>
        <v>-0.36268080554392823</v>
      </c>
      <c r="K62" s="136">
        <f t="shared" si="0"/>
        <v>0.22323640340110251</v>
      </c>
      <c r="L62" s="136">
        <f t="shared" si="1"/>
        <v>1.6378555272149766</v>
      </c>
    </row>
    <row r="63" spans="1:12" ht="12" x14ac:dyDescent="0.2">
      <c r="B63" s="137" t="s">
        <v>45</v>
      </c>
      <c r="C63" s="33">
        <v>130</v>
      </c>
      <c r="D63" s="33">
        <v>68</v>
      </c>
      <c r="E63" s="33">
        <v>12</v>
      </c>
      <c r="F63" s="33">
        <v>83</v>
      </c>
      <c r="G63" s="33">
        <f>F63-C63</f>
        <v>-47</v>
      </c>
      <c r="H63" s="33">
        <f>F63-D63</f>
        <v>15</v>
      </c>
      <c r="I63" s="33">
        <f>F63-E63</f>
        <v>71</v>
      </c>
      <c r="J63" s="138">
        <f>F63/C63-1</f>
        <v>-0.36153846153846159</v>
      </c>
      <c r="K63" s="138">
        <f>F63/D63-1</f>
        <v>0.22058823529411775</v>
      </c>
      <c r="L63" s="138">
        <f>F63/E63-1</f>
        <v>5.916666666666667</v>
      </c>
    </row>
    <row r="64" spans="1:12" ht="12" x14ac:dyDescent="0.2">
      <c r="B64" s="137" t="s">
        <v>44</v>
      </c>
      <c r="C64" s="33">
        <v>10625</v>
      </c>
      <c r="D64" s="33">
        <v>3620</v>
      </c>
      <c r="E64" s="33">
        <v>530</v>
      </c>
      <c r="F64" s="33">
        <v>12308</v>
      </c>
      <c r="G64" s="33">
        <f>F64-C64</f>
        <v>1683</v>
      </c>
      <c r="H64" s="33">
        <f>F64-D64</f>
        <v>8688</v>
      </c>
      <c r="I64" s="33">
        <f>F64-E64</f>
        <v>11778</v>
      </c>
      <c r="J64" s="138">
        <f>F64/C64-1</f>
        <v>0.1584000000000001</v>
      </c>
      <c r="K64" s="138">
        <f>F64/D64-1</f>
        <v>2.4</v>
      </c>
      <c r="L64" s="138">
        <f>F64/E64-1</f>
        <v>22.222641509433963</v>
      </c>
    </row>
    <row r="65" spans="1:12" ht="12" x14ac:dyDescent="0.2">
      <c r="B65" s="137" t="s">
        <v>43</v>
      </c>
      <c r="C65" s="33">
        <v>75249</v>
      </c>
      <c r="D65" s="33">
        <v>41121</v>
      </c>
      <c r="E65" s="33">
        <v>20237</v>
      </c>
      <c r="F65" s="33">
        <v>42421</v>
      </c>
      <c r="G65" s="33">
        <f>F65-C65</f>
        <v>-32828</v>
      </c>
      <c r="H65" s="33">
        <f>F65-D65</f>
        <v>1300</v>
      </c>
      <c r="I65" s="33">
        <f>F65-E65</f>
        <v>22184</v>
      </c>
      <c r="J65" s="138">
        <f>F65/C65-1</f>
        <v>-0.43625828914669962</v>
      </c>
      <c r="K65" s="138">
        <f>F65/D65-1</f>
        <v>3.1614017168843267E-2</v>
      </c>
      <c r="L65" s="138">
        <f>F65/E65-1</f>
        <v>1.0962099125364433</v>
      </c>
    </row>
    <row r="66" spans="1:12" x14ac:dyDescent="0.2">
      <c r="B66" s="59" t="s">
        <v>152</v>
      </c>
      <c r="C66" s="34">
        <v>3002</v>
      </c>
      <c r="D66" s="34">
        <v>1525</v>
      </c>
      <c r="E66" s="34">
        <v>595</v>
      </c>
      <c r="F66" s="34">
        <v>2122</v>
      </c>
      <c r="G66" s="34">
        <f t="shared" si="2"/>
        <v>-880</v>
      </c>
      <c r="H66" s="34">
        <f t="shared" si="3"/>
        <v>597</v>
      </c>
      <c r="I66" s="34">
        <f t="shared" si="4"/>
        <v>1527</v>
      </c>
      <c r="J66" s="141">
        <f t="shared" si="5"/>
        <v>-0.29313790806129247</v>
      </c>
      <c r="K66" s="141">
        <f t="shared" si="0"/>
        <v>0.39147540983606555</v>
      </c>
      <c r="L66" s="141">
        <f t="shared" si="1"/>
        <v>2.5663865546218489</v>
      </c>
    </row>
    <row r="67" spans="1:12" x14ac:dyDescent="0.2">
      <c r="B67" s="61" t="s">
        <v>46</v>
      </c>
      <c r="C67" s="35">
        <v>24</v>
      </c>
      <c r="D67" s="35">
        <v>6</v>
      </c>
      <c r="E67" s="135">
        <v>27</v>
      </c>
      <c r="F67" s="135">
        <v>33</v>
      </c>
      <c r="G67" s="35">
        <f t="shared" si="2"/>
        <v>9</v>
      </c>
      <c r="H67" s="35">
        <f t="shared" si="3"/>
        <v>27</v>
      </c>
      <c r="I67" s="135">
        <f t="shared" si="4"/>
        <v>6</v>
      </c>
      <c r="J67" s="142">
        <f t="shared" si="5"/>
        <v>0.375</v>
      </c>
      <c r="K67" s="142">
        <f t="shared" ref="K67:K116" si="26">F67/D67-1</f>
        <v>4.5</v>
      </c>
      <c r="L67" s="136"/>
    </row>
    <row r="68" spans="1:12" ht="12.75" x14ac:dyDescent="0.2">
      <c r="A68" s="8"/>
      <c r="B68" s="54" t="s">
        <v>195</v>
      </c>
      <c r="C68" s="33">
        <v>0</v>
      </c>
      <c r="D68" s="33">
        <v>0</v>
      </c>
      <c r="E68" s="33">
        <v>0</v>
      </c>
      <c r="F68" s="33">
        <v>0</v>
      </c>
      <c r="G68" s="33">
        <f t="shared" ref="G68:G87" si="27">F68-C68</f>
        <v>0</v>
      </c>
      <c r="H68" s="33">
        <f t="shared" ref="H68:H87" si="28">F68-D68</f>
        <v>0</v>
      </c>
      <c r="I68" s="33">
        <f t="shared" ref="I68:I87" si="29">F68-E68</f>
        <v>0</v>
      </c>
      <c r="J68" s="138"/>
      <c r="K68" s="138"/>
      <c r="L68" s="138"/>
    </row>
    <row r="69" spans="1:12" ht="12.75" x14ac:dyDescent="0.2">
      <c r="A69" s="8"/>
      <c r="B69" s="55" t="s">
        <v>47</v>
      </c>
      <c r="C69" s="33">
        <v>1</v>
      </c>
      <c r="D69" s="33">
        <v>1</v>
      </c>
      <c r="E69" s="33">
        <v>0</v>
      </c>
      <c r="F69" s="33">
        <v>1</v>
      </c>
      <c r="G69" s="33">
        <f t="shared" si="27"/>
        <v>0</v>
      </c>
      <c r="H69" s="33">
        <f t="shared" si="28"/>
        <v>0</v>
      </c>
      <c r="I69" s="33">
        <f t="shared" si="29"/>
        <v>1</v>
      </c>
      <c r="J69" s="138">
        <f>F69/C69-1</f>
        <v>0</v>
      </c>
      <c r="K69" s="138">
        <f>F69/D69-1</f>
        <v>0</v>
      </c>
      <c r="L69" s="138"/>
    </row>
    <row r="70" spans="1:12" ht="12.75" x14ac:dyDescent="0.2">
      <c r="A70" s="8"/>
      <c r="B70" s="55" t="s">
        <v>248</v>
      </c>
      <c r="C70" s="33">
        <v>0</v>
      </c>
      <c r="D70" s="33">
        <v>0</v>
      </c>
      <c r="E70" s="33">
        <v>0</v>
      </c>
      <c r="F70" s="33">
        <v>1</v>
      </c>
      <c r="G70" s="33">
        <f t="shared" si="27"/>
        <v>1</v>
      </c>
      <c r="H70" s="33">
        <f t="shared" si="28"/>
        <v>1</v>
      </c>
      <c r="I70" s="33">
        <f t="shared" si="29"/>
        <v>1</v>
      </c>
      <c r="J70" s="138"/>
      <c r="K70" s="138"/>
      <c r="L70" s="138"/>
    </row>
    <row r="71" spans="1:12" ht="12.75" x14ac:dyDescent="0.2">
      <c r="A71" s="8"/>
      <c r="B71" s="55" t="s">
        <v>154</v>
      </c>
      <c r="C71" s="33">
        <v>0</v>
      </c>
      <c r="D71" s="33">
        <v>0</v>
      </c>
      <c r="E71" s="33">
        <v>0</v>
      </c>
      <c r="F71" s="33">
        <v>0</v>
      </c>
      <c r="G71" s="33">
        <f t="shared" si="27"/>
        <v>0</v>
      </c>
      <c r="H71" s="33">
        <f t="shared" si="28"/>
        <v>0</v>
      </c>
      <c r="I71" s="33">
        <f t="shared" si="29"/>
        <v>0</v>
      </c>
      <c r="J71" s="138"/>
      <c r="K71" s="138"/>
      <c r="L71" s="138"/>
    </row>
    <row r="72" spans="1:12" ht="12.75" x14ac:dyDescent="0.2">
      <c r="A72" s="8"/>
      <c r="B72" s="55" t="s">
        <v>51</v>
      </c>
      <c r="C72" s="33">
        <v>0</v>
      </c>
      <c r="D72" s="33">
        <v>0</v>
      </c>
      <c r="E72" s="33">
        <v>0</v>
      </c>
      <c r="F72" s="33">
        <v>0</v>
      </c>
      <c r="G72" s="33">
        <f t="shared" si="27"/>
        <v>0</v>
      </c>
      <c r="H72" s="33">
        <f t="shared" si="28"/>
        <v>0</v>
      </c>
      <c r="I72" s="33">
        <f t="shared" si="29"/>
        <v>0</v>
      </c>
      <c r="J72" s="138"/>
      <c r="K72" s="138"/>
      <c r="L72" s="138"/>
    </row>
    <row r="73" spans="1:12" ht="12.75" x14ac:dyDescent="0.2">
      <c r="A73" s="8"/>
      <c r="B73" s="55" t="s">
        <v>306</v>
      </c>
      <c r="C73" s="33">
        <v>0</v>
      </c>
      <c r="D73" s="33">
        <v>0</v>
      </c>
      <c r="E73" s="33">
        <v>0</v>
      </c>
      <c r="F73" s="33">
        <v>0</v>
      </c>
      <c r="G73" s="33">
        <f t="shared" si="27"/>
        <v>0</v>
      </c>
      <c r="H73" s="33">
        <f t="shared" si="28"/>
        <v>0</v>
      </c>
      <c r="I73" s="33">
        <f t="shared" si="29"/>
        <v>0</v>
      </c>
      <c r="J73" s="138"/>
      <c r="K73" s="138"/>
      <c r="L73" s="138"/>
    </row>
    <row r="74" spans="1:12" ht="12.75" x14ac:dyDescent="0.2">
      <c r="A74" s="8"/>
      <c r="B74" s="55" t="s">
        <v>48</v>
      </c>
      <c r="C74" s="33">
        <v>3</v>
      </c>
      <c r="D74" s="33">
        <v>1</v>
      </c>
      <c r="E74" s="33">
        <v>12</v>
      </c>
      <c r="F74" s="33">
        <v>1</v>
      </c>
      <c r="G74" s="33">
        <f t="shared" si="27"/>
        <v>-2</v>
      </c>
      <c r="H74" s="33">
        <f t="shared" si="28"/>
        <v>0</v>
      </c>
      <c r="I74" s="33">
        <f t="shared" si="29"/>
        <v>-11</v>
      </c>
      <c r="J74" s="138">
        <f>F74/C74-1</f>
        <v>-0.66666666666666674</v>
      </c>
      <c r="K74" s="138">
        <f>F74/D74-1</f>
        <v>0</v>
      </c>
      <c r="L74" s="138">
        <f>F74/E74-1</f>
        <v>-0.91666666666666663</v>
      </c>
    </row>
    <row r="75" spans="1:12" ht="12.75" x14ac:dyDescent="0.2">
      <c r="A75" s="8"/>
      <c r="B75" s="55" t="s">
        <v>196</v>
      </c>
      <c r="C75" s="33">
        <v>8</v>
      </c>
      <c r="D75" s="33">
        <v>0</v>
      </c>
      <c r="E75" s="33">
        <v>4</v>
      </c>
      <c r="F75" s="33">
        <v>5</v>
      </c>
      <c r="G75" s="33">
        <f t="shared" si="27"/>
        <v>-3</v>
      </c>
      <c r="H75" s="33">
        <f t="shared" si="28"/>
        <v>5</v>
      </c>
      <c r="I75" s="33">
        <f t="shared" si="29"/>
        <v>1</v>
      </c>
      <c r="J75" s="138">
        <f>F75/C75-1</f>
        <v>-0.375</v>
      </c>
      <c r="K75" s="138"/>
      <c r="L75" s="138">
        <f>F75/E75-1</f>
        <v>0.25</v>
      </c>
    </row>
    <row r="76" spans="1:12" ht="12.75" x14ac:dyDescent="0.2">
      <c r="A76" s="8"/>
      <c r="B76" s="54" t="s">
        <v>52</v>
      </c>
      <c r="C76" s="33">
        <v>3</v>
      </c>
      <c r="D76" s="33">
        <v>0</v>
      </c>
      <c r="E76" s="33">
        <v>5</v>
      </c>
      <c r="F76" s="33">
        <v>12</v>
      </c>
      <c r="G76" s="33">
        <f t="shared" si="27"/>
        <v>9</v>
      </c>
      <c r="H76" s="33">
        <f t="shared" si="28"/>
        <v>12</v>
      </c>
      <c r="I76" s="33">
        <f t="shared" si="29"/>
        <v>7</v>
      </c>
      <c r="J76" s="138">
        <f>F76/C76-1</f>
        <v>3</v>
      </c>
      <c r="K76" s="138"/>
      <c r="L76" s="138">
        <f>F76/E76-1</f>
        <v>1.4</v>
      </c>
    </row>
    <row r="77" spans="1:12" ht="12.75" x14ac:dyDescent="0.2">
      <c r="A77" s="8"/>
      <c r="B77" s="55" t="s">
        <v>213</v>
      </c>
      <c r="C77" s="33">
        <v>5</v>
      </c>
      <c r="D77" s="33">
        <v>2</v>
      </c>
      <c r="E77" s="33">
        <v>4</v>
      </c>
      <c r="F77" s="33">
        <v>9</v>
      </c>
      <c r="G77" s="33">
        <f t="shared" si="27"/>
        <v>4</v>
      </c>
      <c r="H77" s="33">
        <f t="shared" si="28"/>
        <v>7</v>
      </c>
      <c r="I77" s="33">
        <f t="shared" si="29"/>
        <v>5</v>
      </c>
      <c r="J77" s="138">
        <f>F77/C77-1</f>
        <v>0.8</v>
      </c>
      <c r="K77" s="138">
        <f>F77/D77-1</f>
        <v>3.5</v>
      </c>
      <c r="L77" s="138">
        <f>F77/E77-1</f>
        <v>1.25</v>
      </c>
    </row>
    <row r="78" spans="1:12" ht="12.75" x14ac:dyDescent="0.2">
      <c r="A78" s="8"/>
      <c r="B78" s="143" t="s">
        <v>206</v>
      </c>
      <c r="C78" s="33">
        <v>0</v>
      </c>
      <c r="D78" s="33">
        <v>0</v>
      </c>
      <c r="E78" s="33">
        <v>1</v>
      </c>
      <c r="F78" s="33">
        <v>1</v>
      </c>
      <c r="G78" s="33">
        <f t="shared" si="27"/>
        <v>1</v>
      </c>
      <c r="H78" s="33">
        <f t="shared" si="28"/>
        <v>1</v>
      </c>
      <c r="I78" s="33">
        <f t="shared" si="29"/>
        <v>0</v>
      </c>
      <c r="J78" s="138"/>
      <c r="K78" s="138"/>
      <c r="L78" s="138">
        <f>F78/E78-1</f>
        <v>0</v>
      </c>
    </row>
    <row r="79" spans="1:12" ht="12.75" x14ac:dyDescent="0.2">
      <c r="A79" s="8"/>
      <c r="B79" s="143" t="s">
        <v>50</v>
      </c>
      <c r="C79" s="33">
        <v>0</v>
      </c>
      <c r="D79" s="33">
        <v>1</v>
      </c>
      <c r="E79" s="33">
        <v>0</v>
      </c>
      <c r="F79" s="33">
        <v>1</v>
      </c>
      <c r="G79" s="33">
        <f t="shared" si="27"/>
        <v>1</v>
      </c>
      <c r="H79" s="33">
        <f t="shared" si="28"/>
        <v>0</v>
      </c>
      <c r="I79" s="33">
        <f t="shared" si="29"/>
        <v>1</v>
      </c>
      <c r="J79" s="138"/>
      <c r="K79" s="138">
        <f>F79/D79-1</f>
        <v>0</v>
      </c>
      <c r="L79" s="138"/>
    </row>
    <row r="80" spans="1:12" ht="12.75" x14ac:dyDescent="0.2">
      <c r="A80" s="8"/>
      <c r="B80" s="55" t="s">
        <v>155</v>
      </c>
      <c r="C80" s="33">
        <v>1</v>
      </c>
      <c r="D80" s="33">
        <v>1</v>
      </c>
      <c r="E80" s="33">
        <v>0</v>
      </c>
      <c r="F80" s="33">
        <v>0</v>
      </c>
      <c r="G80" s="33">
        <f t="shared" si="27"/>
        <v>-1</v>
      </c>
      <c r="H80" s="33">
        <f t="shared" si="28"/>
        <v>-1</v>
      </c>
      <c r="I80" s="33">
        <f t="shared" si="29"/>
        <v>0</v>
      </c>
      <c r="J80" s="138">
        <f>F80/C80-1</f>
        <v>-1</v>
      </c>
      <c r="K80" s="138">
        <f>F80/D80-1</f>
        <v>-1</v>
      </c>
      <c r="L80" s="138"/>
    </row>
    <row r="81" spans="1:12" ht="12.75" x14ac:dyDescent="0.2">
      <c r="A81" s="8"/>
      <c r="B81" s="55" t="s">
        <v>156</v>
      </c>
      <c r="C81" s="33">
        <v>0</v>
      </c>
      <c r="D81" s="33">
        <v>0</v>
      </c>
      <c r="E81" s="33">
        <v>0</v>
      </c>
      <c r="F81" s="33">
        <v>0</v>
      </c>
      <c r="G81" s="33">
        <f t="shared" si="27"/>
        <v>0</v>
      </c>
      <c r="H81" s="33">
        <f t="shared" si="28"/>
        <v>0</v>
      </c>
      <c r="I81" s="33">
        <f t="shared" si="29"/>
        <v>0</v>
      </c>
      <c r="J81" s="138"/>
      <c r="K81" s="138"/>
      <c r="L81" s="138"/>
    </row>
    <row r="82" spans="1:12" ht="12.75" x14ac:dyDescent="0.2">
      <c r="A82" s="8"/>
      <c r="B82" s="55" t="s">
        <v>157</v>
      </c>
      <c r="C82" s="33">
        <v>0</v>
      </c>
      <c r="D82" s="33">
        <v>0</v>
      </c>
      <c r="E82" s="33">
        <v>0</v>
      </c>
      <c r="F82" s="33">
        <v>0</v>
      </c>
      <c r="G82" s="33">
        <f t="shared" si="27"/>
        <v>0</v>
      </c>
      <c r="H82" s="33">
        <f t="shared" si="28"/>
        <v>0</v>
      </c>
      <c r="I82" s="33">
        <f t="shared" si="29"/>
        <v>0</v>
      </c>
      <c r="J82" s="138"/>
      <c r="K82" s="138"/>
      <c r="L82" s="138"/>
    </row>
    <row r="83" spans="1:12" ht="12.75" x14ac:dyDescent="0.2">
      <c r="A83" s="8"/>
      <c r="B83" s="55" t="s">
        <v>207</v>
      </c>
      <c r="C83" s="33">
        <v>1</v>
      </c>
      <c r="D83" s="33">
        <v>0</v>
      </c>
      <c r="E83" s="33">
        <v>0</v>
      </c>
      <c r="F83" s="33">
        <v>1</v>
      </c>
      <c r="G83" s="33">
        <f t="shared" si="27"/>
        <v>0</v>
      </c>
      <c r="H83" s="33">
        <f t="shared" si="28"/>
        <v>1</v>
      </c>
      <c r="I83" s="33">
        <f t="shared" si="29"/>
        <v>1</v>
      </c>
      <c r="J83" s="138">
        <f>F83/C83-1</f>
        <v>0</v>
      </c>
      <c r="K83" s="138"/>
      <c r="L83" s="138"/>
    </row>
    <row r="84" spans="1:12" ht="12.75" x14ac:dyDescent="0.2">
      <c r="A84" s="8"/>
      <c r="B84" s="55" t="s">
        <v>215</v>
      </c>
      <c r="C84" s="33">
        <v>0</v>
      </c>
      <c r="D84" s="33">
        <v>0</v>
      </c>
      <c r="E84" s="33">
        <v>0</v>
      </c>
      <c r="F84" s="33">
        <v>0</v>
      </c>
      <c r="G84" s="33">
        <f t="shared" si="27"/>
        <v>0</v>
      </c>
      <c r="H84" s="33">
        <f t="shared" si="28"/>
        <v>0</v>
      </c>
      <c r="I84" s="33">
        <f t="shared" si="29"/>
        <v>0</v>
      </c>
      <c r="J84" s="138"/>
      <c r="K84" s="138"/>
      <c r="L84" s="138"/>
    </row>
    <row r="85" spans="1:12" ht="12.75" x14ac:dyDescent="0.2">
      <c r="A85" s="8"/>
      <c r="B85" s="55" t="s">
        <v>49</v>
      </c>
      <c r="C85" s="33">
        <v>2</v>
      </c>
      <c r="D85" s="33">
        <v>0</v>
      </c>
      <c r="E85" s="33">
        <v>1</v>
      </c>
      <c r="F85" s="33">
        <v>1</v>
      </c>
      <c r="G85" s="33">
        <f t="shared" si="27"/>
        <v>-1</v>
      </c>
      <c r="H85" s="33">
        <f t="shared" si="28"/>
        <v>1</v>
      </c>
      <c r="I85" s="33">
        <f t="shared" si="29"/>
        <v>0</v>
      </c>
      <c r="J85" s="138">
        <f>F85/C85-1</f>
        <v>-0.5</v>
      </c>
      <c r="K85" s="138"/>
      <c r="L85" s="138">
        <f>F85/E85-1</f>
        <v>0</v>
      </c>
    </row>
    <row r="86" spans="1:12" ht="12.75" x14ac:dyDescent="0.2">
      <c r="A86" s="8"/>
      <c r="B86" s="55" t="s">
        <v>216</v>
      </c>
      <c r="C86" s="33">
        <v>0</v>
      </c>
      <c r="D86" s="33">
        <v>0</v>
      </c>
      <c r="E86" s="33">
        <v>0</v>
      </c>
      <c r="F86" s="33">
        <v>0</v>
      </c>
      <c r="G86" s="33">
        <f t="shared" si="27"/>
        <v>0</v>
      </c>
      <c r="H86" s="33">
        <f t="shared" si="28"/>
        <v>0</v>
      </c>
      <c r="I86" s="33">
        <f t="shared" si="29"/>
        <v>0</v>
      </c>
      <c r="J86" s="138"/>
      <c r="K86" s="138"/>
      <c r="L86" s="138"/>
    </row>
    <row r="87" spans="1:12" ht="12.75" x14ac:dyDescent="0.2">
      <c r="A87" s="8"/>
      <c r="B87" s="55" t="s">
        <v>158</v>
      </c>
      <c r="C87" s="33">
        <v>0</v>
      </c>
      <c r="D87" s="33">
        <v>0</v>
      </c>
      <c r="E87" s="33">
        <v>0</v>
      </c>
      <c r="F87" s="33">
        <v>0</v>
      </c>
      <c r="G87" s="33">
        <f t="shared" si="27"/>
        <v>0</v>
      </c>
      <c r="H87" s="33">
        <f t="shared" si="28"/>
        <v>0</v>
      </c>
      <c r="I87" s="33">
        <f t="shared" si="29"/>
        <v>0</v>
      </c>
      <c r="J87" s="138"/>
      <c r="K87" s="138"/>
      <c r="L87" s="138"/>
    </row>
    <row r="88" spans="1:12" x14ac:dyDescent="0.2">
      <c r="B88" s="61" t="s">
        <v>53</v>
      </c>
      <c r="C88" s="135">
        <v>19</v>
      </c>
      <c r="D88" s="135">
        <v>18</v>
      </c>
      <c r="E88" s="135">
        <v>2</v>
      </c>
      <c r="F88" s="135">
        <v>27</v>
      </c>
      <c r="G88" s="135">
        <f t="shared" ref="G88:G123" si="30">F88-C88</f>
        <v>8</v>
      </c>
      <c r="H88" s="135">
        <f t="shared" ref="H88:H123" si="31">F88-D88</f>
        <v>9</v>
      </c>
      <c r="I88" s="135">
        <f t="shared" ref="I88:I123" si="32">F88-E88</f>
        <v>25</v>
      </c>
      <c r="J88" s="136">
        <f t="shared" ref="J88:J123" si="33">F88/C88-1</f>
        <v>0.42105263157894735</v>
      </c>
      <c r="K88" s="136">
        <f t="shared" si="26"/>
        <v>0.5</v>
      </c>
      <c r="L88" s="136"/>
    </row>
    <row r="89" spans="1:12" ht="12" x14ac:dyDescent="0.2">
      <c r="B89" s="55" t="s">
        <v>159</v>
      </c>
      <c r="C89" s="33">
        <v>0</v>
      </c>
      <c r="D89" s="33">
        <v>1</v>
      </c>
      <c r="E89" s="33">
        <v>0</v>
      </c>
      <c r="F89" s="33">
        <v>0</v>
      </c>
      <c r="G89" s="33">
        <f t="shared" ref="G89:G95" si="34">F89-C89</f>
        <v>0</v>
      </c>
      <c r="H89" s="33">
        <f t="shared" ref="H89:H95" si="35">F89-D89</f>
        <v>-1</v>
      </c>
      <c r="I89" s="33">
        <f t="shared" ref="I89:I95" si="36">F89-E89</f>
        <v>0</v>
      </c>
      <c r="J89" s="138"/>
      <c r="K89" s="138">
        <f>F89/D89-1</f>
        <v>-1</v>
      </c>
      <c r="L89" s="138"/>
    </row>
    <row r="90" spans="1:12" ht="12" x14ac:dyDescent="0.2">
      <c r="B90" s="55" t="s">
        <v>208</v>
      </c>
      <c r="C90" s="33">
        <v>7</v>
      </c>
      <c r="D90" s="33">
        <v>5</v>
      </c>
      <c r="E90" s="33">
        <v>1</v>
      </c>
      <c r="F90" s="33">
        <v>11</v>
      </c>
      <c r="G90" s="33">
        <f t="shared" si="34"/>
        <v>4</v>
      </c>
      <c r="H90" s="33">
        <f t="shared" si="35"/>
        <v>6</v>
      </c>
      <c r="I90" s="33">
        <f t="shared" si="36"/>
        <v>10</v>
      </c>
      <c r="J90" s="138">
        <f>F90/C90-1</f>
        <v>0.5714285714285714</v>
      </c>
      <c r="K90" s="138">
        <f>F90/D90-1</f>
        <v>1.2000000000000002</v>
      </c>
      <c r="L90" s="138">
        <f>F90/E90-1</f>
        <v>10</v>
      </c>
    </row>
    <row r="91" spans="1:12" ht="12" x14ac:dyDescent="0.2">
      <c r="B91" s="55" t="s">
        <v>209</v>
      </c>
      <c r="C91" s="33">
        <v>1</v>
      </c>
      <c r="D91" s="33">
        <v>3</v>
      </c>
      <c r="E91" s="33">
        <v>0</v>
      </c>
      <c r="F91" s="33">
        <v>0</v>
      </c>
      <c r="G91" s="33">
        <f t="shared" si="34"/>
        <v>-1</v>
      </c>
      <c r="H91" s="33">
        <f t="shared" si="35"/>
        <v>-3</v>
      </c>
      <c r="I91" s="33">
        <f t="shared" si="36"/>
        <v>0</v>
      </c>
      <c r="J91" s="138">
        <f>F91/C91-1</f>
        <v>-1</v>
      </c>
      <c r="K91" s="138">
        <f>F91/D91-1</f>
        <v>-1</v>
      </c>
      <c r="L91" s="138"/>
    </row>
    <row r="92" spans="1:12" ht="12" x14ac:dyDescent="0.2">
      <c r="B92" s="55" t="s">
        <v>54</v>
      </c>
      <c r="C92" s="33">
        <v>4</v>
      </c>
      <c r="D92" s="33">
        <v>5</v>
      </c>
      <c r="E92" s="33">
        <v>1</v>
      </c>
      <c r="F92" s="33">
        <v>5</v>
      </c>
      <c r="G92" s="33">
        <f t="shared" si="34"/>
        <v>1</v>
      </c>
      <c r="H92" s="33">
        <f t="shared" si="35"/>
        <v>0</v>
      </c>
      <c r="I92" s="33">
        <f t="shared" si="36"/>
        <v>4</v>
      </c>
      <c r="J92" s="138">
        <f>F92/C92-1</f>
        <v>0.25</v>
      </c>
      <c r="K92" s="138">
        <f>F92/D92-1</f>
        <v>0</v>
      </c>
      <c r="L92" s="138">
        <f>F92/E92-1</f>
        <v>4</v>
      </c>
    </row>
    <row r="93" spans="1:12" ht="12" x14ac:dyDescent="0.2">
      <c r="B93" s="55" t="s">
        <v>56</v>
      </c>
      <c r="C93" s="33">
        <v>2</v>
      </c>
      <c r="D93" s="33">
        <v>3</v>
      </c>
      <c r="E93" s="33">
        <v>0</v>
      </c>
      <c r="F93" s="33">
        <v>5</v>
      </c>
      <c r="G93" s="33">
        <f t="shared" si="34"/>
        <v>3</v>
      </c>
      <c r="H93" s="33">
        <f t="shared" si="35"/>
        <v>2</v>
      </c>
      <c r="I93" s="33">
        <f t="shared" si="36"/>
        <v>5</v>
      </c>
      <c r="J93" s="138">
        <f>F93/C93-1</f>
        <v>1.5</v>
      </c>
      <c r="K93" s="138">
        <f>F93/D93-1</f>
        <v>0.66666666666666674</v>
      </c>
      <c r="L93" s="138"/>
    </row>
    <row r="94" spans="1:12" ht="12" x14ac:dyDescent="0.2">
      <c r="B94" s="55" t="s">
        <v>160</v>
      </c>
      <c r="C94" s="33">
        <v>0</v>
      </c>
      <c r="D94" s="33">
        <v>0</v>
      </c>
      <c r="E94" s="33">
        <v>0</v>
      </c>
      <c r="F94" s="33">
        <v>0</v>
      </c>
      <c r="G94" s="33">
        <f t="shared" si="34"/>
        <v>0</v>
      </c>
      <c r="H94" s="33">
        <f t="shared" si="35"/>
        <v>0</v>
      </c>
      <c r="I94" s="33">
        <f t="shared" si="36"/>
        <v>0</v>
      </c>
      <c r="J94" s="138"/>
      <c r="K94" s="138"/>
      <c r="L94" s="138"/>
    </row>
    <row r="95" spans="1:12" ht="12" x14ac:dyDescent="0.2">
      <c r="B95" s="55" t="s">
        <v>55</v>
      </c>
      <c r="C95" s="33">
        <v>5</v>
      </c>
      <c r="D95" s="33">
        <v>1</v>
      </c>
      <c r="E95" s="33">
        <v>0</v>
      </c>
      <c r="F95" s="33">
        <v>6</v>
      </c>
      <c r="G95" s="33">
        <f t="shared" si="34"/>
        <v>1</v>
      </c>
      <c r="H95" s="33">
        <f t="shared" si="35"/>
        <v>5</v>
      </c>
      <c r="I95" s="33">
        <f t="shared" si="36"/>
        <v>6</v>
      </c>
      <c r="J95" s="138">
        <f>F95/C95-1</f>
        <v>0.19999999999999996</v>
      </c>
      <c r="K95" s="138">
        <f>F95/D95-1</f>
        <v>5</v>
      </c>
      <c r="L95" s="138"/>
    </row>
    <row r="96" spans="1:12" x14ac:dyDescent="0.2">
      <c r="A96" s="9"/>
      <c r="B96" s="61" t="s">
        <v>57</v>
      </c>
      <c r="C96" s="135">
        <v>2733</v>
      </c>
      <c r="D96" s="135">
        <v>1356</v>
      </c>
      <c r="E96" s="135">
        <v>489</v>
      </c>
      <c r="F96" s="135">
        <v>1860</v>
      </c>
      <c r="G96" s="135">
        <f t="shared" si="30"/>
        <v>-873</v>
      </c>
      <c r="H96" s="135">
        <f t="shared" si="31"/>
        <v>504</v>
      </c>
      <c r="I96" s="135">
        <f t="shared" si="32"/>
        <v>1371</v>
      </c>
      <c r="J96" s="136">
        <f t="shared" si="33"/>
        <v>-0.3194291986827662</v>
      </c>
      <c r="K96" s="136">
        <f t="shared" si="26"/>
        <v>0.37168141592920345</v>
      </c>
      <c r="L96" s="136">
        <f t="shared" ref="L96:L116" si="37">F96/E96-1</f>
        <v>2.8036809815950918</v>
      </c>
    </row>
    <row r="97" spans="2:12" ht="12" x14ac:dyDescent="0.2">
      <c r="B97" s="51" t="s">
        <v>58</v>
      </c>
      <c r="C97" s="33">
        <v>389</v>
      </c>
      <c r="D97" s="33">
        <v>212</v>
      </c>
      <c r="E97" s="33">
        <v>71</v>
      </c>
      <c r="F97" s="33">
        <v>245</v>
      </c>
      <c r="G97" s="33">
        <f>F97-C97</f>
        <v>-144</v>
      </c>
      <c r="H97" s="33">
        <f>F97-D97</f>
        <v>33</v>
      </c>
      <c r="I97" s="33">
        <f>F97-E97</f>
        <v>174</v>
      </c>
      <c r="J97" s="138">
        <f>F97/C97-1</f>
        <v>-0.37017994858611825</v>
      </c>
      <c r="K97" s="138">
        <f>F97/D97-1</f>
        <v>0.15566037735849059</v>
      </c>
      <c r="L97" s="138">
        <f>F97/E97-1</f>
        <v>2.4507042253521125</v>
      </c>
    </row>
    <row r="98" spans="2:12" ht="12" x14ac:dyDescent="0.2">
      <c r="B98" s="51" t="s">
        <v>59</v>
      </c>
      <c r="C98" s="33">
        <v>65</v>
      </c>
      <c r="D98" s="33">
        <v>27</v>
      </c>
      <c r="E98" s="33">
        <v>14</v>
      </c>
      <c r="F98" s="33">
        <v>38</v>
      </c>
      <c r="G98" s="33">
        <f>F98-C98</f>
        <v>-27</v>
      </c>
      <c r="H98" s="33">
        <f>F98-D98</f>
        <v>11</v>
      </c>
      <c r="I98" s="33">
        <f>F98-E98</f>
        <v>24</v>
      </c>
      <c r="J98" s="138">
        <f>F98/C98-1</f>
        <v>-0.41538461538461535</v>
      </c>
      <c r="K98" s="138">
        <f>F98/D98-1</f>
        <v>0.40740740740740744</v>
      </c>
      <c r="L98" s="138">
        <f>F98/E98-1</f>
        <v>1.7142857142857144</v>
      </c>
    </row>
    <row r="99" spans="2:12" ht="12" x14ac:dyDescent="0.2">
      <c r="B99" s="51" t="s">
        <v>150</v>
      </c>
      <c r="C99" s="33">
        <v>2279</v>
      </c>
      <c r="D99" s="33">
        <v>1117</v>
      </c>
      <c r="E99" s="33">
        <v>404</v>
      </c>
      <c r="F99" s="33">
        <v>1577</v>
      </c>
      <c r="G99" s="33">
        <f>F99-C99</f>
        <v>-702</v>
      </c>
      <c r="H99" s="33">
        <f>F99-D99</f>
        <v>460</v>
      </c>
      <c r="I99" s="33">
        <f>F99-E99</f>
        <v>1173</v>
      </c>
      <c r="J99" s="138">
        <f>F99/C99-1</f>
        <v>-0.30802983764809122</v>
      </c>
      <c r="K99" s="138">
        <f>F99/D99-1</f>
        <v>0.41181736794986579</v>
      </c>
      <c r="L99" s="138">
        <f>F99/E99-1</f>
        <v>2.9034653465346536</v>
      </c>
    </row>
    <row r="100" spans="2:12" x14ac:dyDescent="0.2">
      <c r="B100" s="61" t="s">
        <v>60</v>
      </c>
      <c r="C100" s="135">
        <v>226</v>
      </c>
      <c r="D100" s="135">
        <v>145</v>
      </c>
      <c r="E100" s="135">
        <v>77</v>
      </c>
      <c r="F100" s="135">
        <v>202</v>
      </c>
      <c r="G100" s="135">
        <f t="shared" si="30"/>
        <v>-24</v>
      </c>
      <c r="H100" s="135">
        <f t="shared" si="31"/>
        <v>57</v>
      </c>
      <c r="I100" s="135">
        <f t="shared" si="32"/>
        <v>125</v>
      </c>
      <c r="J100" s="136">
        <f t="shared" si="33"/>
        <v>-0.10619469026548678</v>
      </c>
      <c r="K100" s="136">
        <f t="shared" si="26"/>
        <v>0.39310344827586197</v>
      </c>
      <c r="L100" s="136">
        <f t="shared" si="37"/>
        <v>1.6233766233766236</v>
      </c>
    </row>
    <row r="101" spans="2:12" ht="12" x14ac:dyDescent="0.2">
      <c r="B101" s="52" t="s">
        <v>61</v>
      </c>
      <c r="C101" s="33">
        <v>34</v>
      </c>
      <c r="D101" s="33">
        <v>21</v>
      </c>
      <c r="E101" s="33">
        <v>3</v>
      </c>
      <c r="F101" s="33">
        <v>48</v>
      </c>
      <c r="G101" s="33">
        <f t="shared" ref="G101:G113" si="38">F101-C101</f>
        <v>14</v>
      </c>
      <c r="H101" s="33">
        <f t="shared" ref="H101:H113" si="39">F101-D101</f>
        <v>27</v>
      </c>
      <c r="I101" s="33">
        <f t="shared" ref="I101:I113" si="40">F101-E101</f>
        <v>45</v>
      </c>
      <c r="J101" s="138">
        <f t="shared" ref="J101:J106" si="41">F101/C101-1</f>
        <v>0.41176470588235303</v>
      </c>
      <c r="K101" s="138">
        <f t="shared" ref="K101:K106" si="42">F101/D101-1</f>
        <v>1.2857142857142856</v>
      </c>
      <c r="L101" s="138">
        <f>F101/E101-1</f>
        <v>15</v>
      </c>
    </row>
    <row r="102" spans="2:12" ht="12" x14ac:dyDescent="0.2">
      <c r="B102" s="52" t="s">
        <v>62</v>
      </c>
      <c r="C102" s="33">
        <v>3</v>
      </c>
      <c r="D102" s="33">
        <v>5</v>
      </c>
      <c r="E102" s="33">
        <v>0</v>
      </c>
      <c r="F102" s="33">
        <v>1</v>
      </c>
      <c r="G102" s="33">
        <f t="shared" si="38"/>
        <v>-2</v>
      </c>
      <c r="H102" s="33">
        <f t="shared" si="39"/>
        <v>-4</v>
      </c>
      <c r="I102" s="33">
        <f t="shared" si="40"/>
        <v>1</v>
      </c>
      <c r="J102" s="138">
        <f t="shared" si="41"/>
        <v>-0.66666666666666674</v>
      </c>
      <c r="K102" s="138">
        <f t="shared" si="42"/>
        <v>-0.8</v>
      </c>
      <c r="L102" s="138"/>
    </row>
    <row r="103" spans="2:12" ht="12" x14ac:dyDescent="0.2">
      <c r="B103" s="52" t="s">
        <v>63</v>
      </c>
      <c r="C103" s="33">
        <v>109</v>
      </c>
      <c r="D103" s="33">
        <v>64</v>
      </c>
      <c r="E103" s="33">
        <v>42</v>
      </c>
      <c r="F103" s="33">
        <v>86</v>
      </c>
      <c r="G103" s="33">
        <f t="shared" si="38"/>
        <v>-23</v>
      </c>
      <c r="H103" s="33">
        <f t="shared" si="39"/>
        <v>22</v>
      </c>
      <c r="I103" s="33">
        <f t="shared" si="40"/>
        <v>44</v>
      </c>
      <c r="J103" s="138">
        <f t="shared" si="41"/>
        <v>-0.21100917431192656</v>
      </c>
      <c r="K103" s="138">
        <f t="shared" si="42"/>
        <v>0.34375</v>
      </c>
      <c r="L103" s="138">
        <f>F103/E103-1</f>
        <v>1.0476190476190474</v>
      </c>
    </row>
    <row r="104" spans="2:12" ht="12" x14ac:dyDescent="0.2">
      <c r="B104" s="52" t="s">
        <v>71</v>
      </c>
      <c r="C104" s="33">
        <v>11</v>
      </c>
      <c r="D104" s="33">
        <v>9</v>
      </c>
      <c r="E104" s="33">
        <v>3</v>
      </c>
      <c r="F104" s="33">
        <v>8</v>
      </c>
      <c r="G104" s="33">
        <f t="shared" si="38"/>
        <v>-3</v>
      </c>
      <c r="H104" s="33">
        <f t="shared" si="39"/>
        <v>-1</v>
      </c>
      <c r="I104" s="33">
        <f t="shared" si="40"/>
        <v>5</v>
      </c>
      <c r="J104" s="138">
        <f t="shared" si="41"/>
        <v>-0.27272727272727271</v>
      </c>
      <c r="K104" s="138">
        <f t="shared" si="42"/>
        <v>-0.11111111111111116</v>
      </c>
      <c r="L104" s="138">
        <f>F104/E104-1</f>
        <v>1.6666666666666665</v>
      </c>
    </row>
    <row r="105" spans="2:12" ht="12" x14ac:dyDescent="0.2">
      <c r="B105" s="52" t="s">
        <v>66</v>
      </c>
      <c r="C105" s="33">
        <v>33</v>
      </c>
      <c r="D105" s="33">
        <v>30</v>
      </c>
      <c r="E105" s="33">
        <v>5</v>
      </c>
      <c r="F105" s="33">
        <v>32</v>
      </c>
      <c r="G105" s="33">
        <f t="shared" si="38"/>
        <v>-1</v>
      </c>
      <c r="H105" s="33">
        <f t="shared" si="39"/>
        <v>2</v>
      </c>
      <c r="I105" s="33">
        <f t="shared" si="40"/>
        <v>27</v>
      </c>
      <c r="J105" s="138">
        <f t="shared" si="41"/>
        <v>-3.0303030303030276E-2</v>
      </c>
      <c r="K105" s="138">
        <f t="shared" si="42"/>
        <v>6.6666666666666652E-2</v>
      </c>
      <c r="L105" s="138">
        <f>F105/E105-1</f>
        <v>5.4</v>
      </c>
    </row>
    <row r="106" spans="2:12" ht="12" x14ac:dyDescent="0.2">
      <c r="B106" s="52" t="s">
        <v>64</v>
      </c>
      <c r="C106" s="33">
        <v>13</v>
      </c>
      <c r="D106" s="33">
        <v>3</v>
      </c>
      <c r="E106" s="33">
        <v>2</v>
      </c>
      <c r="F106" s="33">
        <v>11</v>
      </c>
      <c r="G106" s="33">
        <f t="shared" si="38"/>
        <v>-2</v>
      </c>
      <c r="H106" s="33">
        <f t="shared" si="39"/>
        <v>8</v>
      </c>
      <c r="I106" s="33">
        <f t="shared" si="40"/>
        <v>9</v>
      </c>
      <c r="J106" s="138">
        <f t="shared" si="41"/>
        <v>-0.15384615384615385</v>
      </c>
      <c r="K106" s="138">
        <f t="shared" si="42"/>
        <v>2.6666666666666665</v>
      </c>
      <c r="L106" s="138">
        <f>F106/E106-1</f>
        <v>4.5</v>
      </c>
    </row>
    <row r="107" spans="2:12" ht="12" x14ac:dyDescent="0.2">
      <c r="B107" s="55" t="s">
        <v>161</v>
      </c>
      <c r="C107" s="33">
        <v>0</v>
      </c>
      <c r="D107" s="33">
        <v>0</v>
      </c>
      <c r="E107" s="33">
        <v>0</v>
      </c>
      <c r="F107" s="33">
        <v>0</v>
      </c>
      <c r="G107" s="33">
        <f t="shared" si="38"/>
        <v>0</v>
      </c>
      <c r="H107" s="33">
        <f t="shared" si="39"/>
        <v>0</v>
      </c>
      <c r="I107" s="33">
        <f t="shared" si="40"/>
        <v>0</v>
      </c>
      <c r="J107" s="138"/>
      <c r="K107" s="138"/>
      <c r="L107" s="138"/>
    </row>
    <row r="108" spans="2:12" ht="12" x14ac:dyDescent="0.2">
      <c r="B108" s="52" t="s">
        <v>69</v>
      </c>
      <c r="C108" s="33">
        <v>0</v>
      </c>
      <c r="D108" s="33">
        <v>2</v>
      </c>
      <c r="E108" s="33">
        <v>0</v>
      </c>
      <c r="F108" s="33">
        <v>0</v>
      </c>
      <c r="G108" s="33">
        <f t="shared" si="38"/>
        <v>0</v>
      </c>
      <c r="H108" s="33">
        <f t="shared" si="39"/>
        <v>-2</v>
      </c>
      <c r="I108" s="33">
        <f t="shared" si="40"/>
        <v>0</v>
      </c>
      <c r="J108" s="138"/>
      <c r="K108" s="138">
        <f>F108/D108-1</f>
        <v>-1</v>
      </c>
      <c r="L108" s="138"/>
    </row>
    <row r="109" spans="2:12" ht="12" x14ac:dyDescent="0.2">
      <c r="B109" s="52" t="s">
        <v>67</v>
      </c>
      <c r="C109" s="33">
        <v>2</v>
      </c>
      <c r="D109" s="33">
        <v>1</v>
      </c>
      <c r="E109" s="33">
        <v>1</v>
      </c>
      <c r="F109" s="33">
        <v>0</v>
      </c>
      <c r="G109" s="33">
        <f t="shared" si="38"/>
        <v>-2</v>
      </c>
      <c r="H109" s="33">
        <f t="shared" si="39"/>
        <v>-1</v>
      </c>
      <c r="I109" s="33">
        <f t="shared" si="40"/>
        <v>-1</v>
      </c>
      <c r="J109" s="138">
        <f>F109/C109-1</f>
        <v>-1</v>
      </c>
      <c r="K109" s="138">
        <f>F109/D109-1</f>
        <v>-1</v>
      </c>
      <c r="L109" s="138">
        <f>F109/E109-1</f>
        <v>-1</v>
      </c>
    </row>
    <row r="110" spans="2:12" ht="12" x14ac:dyDescent="0.2">
      <c r="B110" s="52" t="s">
        <v>68</v>
      </c>
      <c r="C110" s="33">
        <v>12</v>
      </c>
      <c r="D110" s="33">
        <v>2</v>
      </c>
      <c r="E110" s="33">
        <v>15</v>
      </c>
      <c r="F110" s="33">
        <v>5</v>
      </c>
      <c r="G110" s="33">
        <f t="shared" si="38"/>
        <v>-7</v>
      </c>
      <c r="H110" s="33">
        <f t="shared" si="39"/>
        <v>3</v>
      </c>
      <c r="I110" s="33">
        <f t="shared" si="40"/>
        <v>-10</v>
      </c>
      <c r="J110" s="138">
        <f>F110/C110-1</f>
        <v>-0.58333333333333326</v>
      </c>
      <c r="K110" s="138">
        <f>F110/D110-1</f>
        <v>1.5</v>
      </c>
      <c r="L110" s="138">
        <f>F110/E110-1</f>
        <v>-0.66666666666666674</v>
      </c>
    </row>
    <row r="111" spans="2:12" ht="12" x14ac:dyDescent="0.2">
      <c r="B111" s="54" t="s">
        <v>199</v>
      </c>
      <c r="C111" s="33">
        <v>0</v>
      </c>
      <c r="D111" s="33">
        <v>0</v>
      </c>
      <c r="E111" s="33">
        <v>0</v>
      </c>
      <c r="F111" s="33">
        <v>0</v>
      </c>
      <c r="G111" s="33">
        <f t="shared" si="38"/>
        <v>0</v>
      </c>
      <c r="H111" s="33">
        <f t="shared" si="39"/>
        <v>0</v>
      </c>
      <c r="I111" s="33">
        <f t="shared" si="40"/>
        <v>0</v>
      </c>
      <c r="J111" s="138"/>
      <c r="K111" s="138"/>
      <c r="L111" s="138"/>
    </row>
    <row r="112" spans="2:12" ht="12" x14ac:dyDescent="0.2">
      <c r="B112" s="52" t="s">
        <v>70</v>
      </c>
      <c r="C112" s="33">
        <v>2</v>
      </c>
      <c r="D112" s="33">
        <v>3</v>
      </c>
      <c r="E112" s="33">
        <v>0</v>
      </c>
      <c r="F112" s="33">
        <v>1</v>
      </c>
      <c r="G112" s="33">
        <f t="shared" si="38"/>
        <v>-1</v>
      </c>
      <c r="H112" s="33">
        <f t="shared" si="39"/>
        <v>-2</v>
      </c>
      <c r="I112" s="33">
        <f t="shared" si="40"/>
        <v>1</v>
      </c>
      <c r="J112" s="138">
        <f>F112/C112-1</f>
        <v>-0.5</v>
      </c>
      <c r="K112" s="138">
        <f>F112/D112-1</f>
        <v>-0.66666666666666674</v>
      </c>
      <c r="L112" s="138"/>
    </row>
    <row r="113" spans="2:12" ht="12" x14ac:dyDescent="0.2">
      <c r="B113" s="52" t="s">
        <v>65</v>
      </c>
      <c r="C113" s="33">
        <v>7</v>
      </c>
      <c r="D113" s="33">
        <v>5</v>
      </c>
      <c r="E113" s="33">
        <v>6</v>
      </c>
      <c r="F113" s="33">
        <v>10</v>
      </c>
      <c r="G113" s="33">
        <f t="shared" si="38"/>
        <v>3</v>
      </c>
      <c r="H113" s="33">
        <f t="shared" si="39"/>
        <v>5</v>
      </c>
      <c r="I113" s="33">
        <f t="shared" si="40"/>
        <v>4</v>
      </c>
      <c r="J113" s="138">
        <f>F113/C113-1</f>
        <v>0.4285714285714286</v>
      </c>
      <c r="K113" s="138">
        <f>F113/D113-1</f>
        <v>1</v>
      </c>
      <c r="L113" s="138">
        <f>F113/E113-1</f>
        <v>0.66666666666666674</v>
      </c>
    </row>
    <row r="114" spans="2:12" x14ac:dyDescent="0.2">
      <c r="B114" s="59" t="s">
        <v>72</v>
      </c>
      <c r="C114" s="34">
        <v>26436</v>
      </c>
      <c r="D114" s="34">
        <v>4184</v>
      </c>
      <c r="E114" s="34">
        <v>1401</v>
      </c>
      <c r="F114" s="34">
        <v>13872</v>
      </c>
      <c r="G114" s="34">
        <f t="shared" si="30"/>
        <v>-12564</v>
      </c>
      <c r="H114" s="34">
        <f t="shared" si="31"/>
        <v>9688</v>
      </c>
      <c r="I114" s="34">
        <f t="shared" si="32"/>
        <v>12471</v>
      </c>
      <c r="J114" s="141">
        <f t="shared" si="33"/>
        <v>-0.47526100771674984</v>
      </c>
      <c r="K114" s="141">
        <f t="shared" si="26"/>
        <v>2.3154875717017207</v>
      </c>
      <c r="L114" s="141">
        <f t="shared" si="37"/>
        <v>8.9014989293361886</v>
      </c>
    </row>
    <row r="115" spans="2:12" x14ac:dyDescent="0.2">
      <c r="B115" s="61" t="s">
        <v>192</v>
      </c>
      <c r="C115" s="135">
        <v>2509</v>
      </c>
      <c r="D115" s="135">
        <v>484</v>
      </c>
      <c r="E115" s="135">
        <v>107</v>
      </c>
      <c r="F115" s="135">
        <v>743</v>
      </c>
      <c r="G115" s="135">
        <f t="shared" si="30"/>
        <v>-1766</v>
      </c>
      <c r="H115" s="135">
        <f t="shared" si="31"/>
        <v>259</v>
      </c>
      <c r="I115" s="135">
        <f t="shared" si="32"/>
        <v>636</v>
      </c>
      <c r="J115" s="136">
        <f t="shared" si="33"/>
        <v>-0.70386608210442403</v>
      </c>
      <c r="K115" s="136">
        <f t="shared" si="26"/>
        <v>0.53512396694214881</v>
      </c>
      <c r="L115" s="136">
        <f t="shared" si="37"/>
        <v>5.94392523364486</v>
      </c>
    </row>
    <row r="116" spans="2:12" ht="12" x14ac:dyDescent="0.2">
      <c r="B116" s="56" t="s">
        <v>77</v>
      </c>
      <c r="C116" s="33">
        <v>391</v>
      </c>
      <c r="D116" s="33">
        <v>254</v>
      </c>
      <c r="E116" s="33">
        <v>21</v>
      </c>
      <c r="F116" s="33">
        <v>92</v>
      </c>
      <c r="G116" s="33">
        <f t="shared" si="30"/>
        <v>-299</v>
      </c>
      <c r="H116" s="33">
        <f t="shared" si="31"/>
        <v>-162</v>
      </c>
      <c r="I116" s="33">
        <f t="shared" si="32"/>
        <v>71</v>
      </c>
      <c r="J116" s="138">
        <f t="shared" si="33"/>
        <v>-0.76470588235294112</v>
      </c>
      <c r="K116" s="138">
        <f t="shared" si="26"/>
        <v>-0.63779527559055116</v>
      </c>
      <c r="L116" s="138">
        <f t="shared" si="37"/>
        <v>3.3809523809523814</v>
      </c>
    </row>
    <row r="117" spans="2:12" ht="12" x14ac:dyDescent="0.2">
      <c r="B117" s="52" t="s">
        <v>86</v>
      </c>
      <c r="C117" s="33">
        <v>1715</v>
      </c>
      <c r="D117" s="33">
        <v>156</v>
      </c>
      <c r="E117" s="33">
        <v>69</v>
      </c>
      <c r="F117" s="33">
        <v>461</v>
      </c>
      <c r="G117" s="33">
        <f t="shared" ref="G117:G122" si="43">F117-C117</f>
        <v>-1254</v>
      </c>
      <c r="H117" s="33">
        <f t="shared" ref="H117:H122" si="44">F117-D117</f>
        <v>305</v>
      </c>
      <c r="I117" s="33">
        <f t="shared" ref="I117:I122" si="45">F117-E117</f>
        <v>392</v>
      </c>
      <c r="J117" s="138">
        <f t="shared" ref="J117:J122" si="46">F117/C117-1</f>
        <v>-0.73119533527696801</v>
      </c>
      <c r="K117" s="138">
        <f>F117/D117-1</f>
        <v>1.9551282051282053</v>
      </c>
      <c r="L117" s="138">
        <f>F117/E117-1</f>
        <v>5.6811594202898554</v>
      </c>
    </row>
    <row r="118" spans="2:12" ht="12" x14ac:dyDescent="0.2">
      <c r="B118" s="56" t="s">
        <v>249</v>
      </c>
      <c r="C118" s="33">
        <v>12</v>
      </c>
      <c r="D118" s="33">
        <v>0</v>
      </c>
      <c r="E118" s="33">
        <v>0</v>
      </c>
      <c r="F118" s="33">
        <v>0</v>
      </c>
      <c r="G118" s="33">
        <f t="shared" si="43"/>
        <v>-12</v>
      </c>
      <c r="H118" s="33">
        <f t="shared" si="44"/>
        <v>0</v>
      </c>
      <c r="I118" s="33">
        <f t="shared" si="45"/>
        <v>0</v>
      </c>
      <c r="J118" s="138">
        <f t="shared" si="46"/>
        <v>-1</v>
      </c>
      <c r="K118" s="138"/>
      <c r="L118" s="138"/>
    </row>
    <row r="119" spans="2:12" ht="12" x14ac:dyDescent="0.2">
      <c r="B119" s="56" t="s">
        <v>81</v>
      </c>
      <c r="C119" s="33">
        <v>10</v>
      </c>
      <c r="D119" s="33">
        <v>2</v>
      </c>
      <c r="E119" s="33">
        <v>9</v>
      </c>
      <c r="F119" s="33">
        <v>25</v>
      </c>
      <c r="G119" s="33">
        <f t="shared" si="43"/>
        <v>15</v>
      </c>
      <c r="H119" s="33">
        <f t="shared" si="44"/>
        <v>23</v>
      </c>
      <c r="I119" s="33">
        <f t="shared" si="45"/>
        <v>16</v>
      </c>
      <c r="J119" s="138">
        <f t="shared" si="46"/>
        <v>1.5</v>
      </c>
      <c r="K119" s="138">
        <f>F119/D119-1</f>
        <v>11.5</v>
      </c>
      <c r="L119" s="138">
        <f>F119/E119-1</f>
        <v>1.7777777777777777</v>
      </c>
    </row>
    <row r="120" spans="2:12" ht="12" x14ac:dyDescent="0.2">
      <c r="B120" s="53" t="s">
        <v>245</v>
      </c>
      <c r="C120" s="33">
        <v>2</v>
      </c>
      <c r="D120" s="33">
        <v>0</v>
      </c>
      <c r="E120" s="33">
        <v>0</v>
      </c>
      <c r="F120" s="33">
        <v>0</v>
      </c>
      <c r="G120" s="33">
        <f t="shared" si="43"/>
        <v>-2</v>
      </c>
      <c r="H120" s="33">
        <f t="shared" si="44"/>
        <v>0</v>
      </c>
      <c r="I120" s="33">
        <f t="shared" si="45"/>
        <v>0</v>
      </c>
      <c r="J120" s="138">
        <f t="shared" si="46"/>
        <v>-1</v>
      </c>
      <c r="K120" s="138"/>
      <c r="L120" s="138"/>
    </row>
    <row r="121" spans="2:12" ht="12" x14ac:dyDescent="0.2">
      <c r="B121" s="53" t="s">
        <v>162</v>
      </c>
      <c r="C121" s="33">
        <v>378</v>
      </c>
      <c r="D121" s="33">
        <v>72</v>
      </c>
      <c r="E121" s="33">
        <v>8</v>
      </c>
      <c r="F121" s="33">
        <v>147</v>
      </c>
      <c r="G121" s="33">
        <f t="shared" si="43"/>
        <v>-231</v>
      </c>
      <c r="H121" s="33">
        <f t="shared" si="44"/>
        <v>75</v>
      </c>
      <c r="I121" s="33">
        <f t="shared" si="45"/>
        <v>139</v>
      </c>
      <c r="J121" s="138">
        <f t="shared" si="46"/>
        <v>-0.61111111111111116</v>
      </c>
      <c r="K121" s="138">
        <f>F121/D121-1</f>
        <v>1.0416666666666665</v>
      </c>
      <c r="L121" s="138">
        <f>F121/E121-1</f>
        <v>17.375</v>
      </c>
    </row>
    <row r="122" spans="2:12" ht="12" x14ac:dyDescent="0.2">
      <c r="B122" s="53" t="s">
        <v>163</v>
      </c>
      <c r="C122" s="33">
        <v>1</v>
      </c>
      <c r="D122" s="33">
        <v>0</v>
      </c>
      <c r="E122" s="33">
        <v>0</v>
      </c>
      <c r="F122" s="33">
        <v>18</v>
      </c>
      <c r="G122" s="33">
        <f t="shared" si="43"/>
        <v>17</v>
      </c>
      <c r="H122" s="33">
        <f t="shared" si="44"/>
        <v>18</v>
      </c>
      <c r="I122" s="33">
        <f t="shared" si="45"/>
        <v>18</v>
      </c>
      <c r="J122" s="138">
        <f t="shared" si="46"/>
        <v>17</v>
      </c>
      <c r="K122" s="138"/>
      <c r="L122" s="138"/>
    </row>
    <row r="123" spans="2:12" x14ac:dyDescent="0.2">
      <c r="B123" s="61" t="s">
        <v>193</v>
      </c>
      <c r="C123" s="135">
        <v>329</v>
      </c>
      <c r="D123" s="135">
        <v>189</v>
      </c>
      <c r="E123" s="135">
        <v>44</v>
      </c>
      <c r="F123" s="135">
        <v>200</v>
      </c>
      <c r="G123" s="135">
        <f t="shared" si="30"/>
        <v>-129</v>
      </c>
      <c r="H123" s="135">
        <f t="shared" si="31"/>
        <v>11</v>
      </c>
      <c r="I123" s="135">
        <f t="shared" si="32"/>
        <v>156</v>
      </c>
      <c r="J123" s="136">
        <f t="shared" si="33"/>
        <v>-0.39209726443769</v>
      </c>
      <c r="K123" s="136">
        <f t="shared" ref="K123:K176" si="47">F123/D123-1</f>
        <v>5.8201058201058142E-2</v>
      </c>
      <c r="L123" s="136">
        <f t="shared" ref="L123:L175" si="48">F123/E123-1</f>
        <v>3.5454545454545459</v>
      </c>
    </row>
    <row r="124" spans="2:12" ht="12" x14ac:dyDescent="0.2">
      <c r="B124" s="53" t="s">
        <v>153</v>
      </c>
      <c r="C124" s="33">
        <v>0</v>
      </c>
      <c r="D124" s="33">
        <v>0</v>
      </c>
      <c r="E124" s="33">
        <v>0</v>
      </c>
      <c r="F124" s="33">
        <v>0</v>
      </c>
      <c r="G124" s="33">
        <f t="shared" ref="G124:G138" si="49">F124-C124</f>
        <v>0</v>
      </c>
      <c r="H124" s="33">
        <f t="shared" ref="H124:H138" si="50">F124-D124</f>
        <v>0</v>
      </c>
      <c r="I124" s="33">
        <f t="shared" ref="I124:I138" si="51">F124-E124</f>
        <v>0</v>
      </c>
      <c r="J124" s="138"/>
      <c r="K124" s="138"/>
      <c r="L124" s="138"/>
    </row>
    <row r="125" spans="2:12" ht="12" x14ac:dyDescent="0.2">
      <c r="B125" s="53" t="s">
        <v>73</v>
      </c>
      <c r="C125" s="33">
        <v>272</v>
      </c>
      <c r="D125" s="33">
        <v>154</v>
      </c>
      <c r="E125" s="33">
        <v>29</v>
      </c>
      <c r="F125" s="33">
        <v>144</v>
      </c>
      <c r="G125" s="33">
        <f t="shared" si="49"/>
        <v>-128</v>
      </c>
      <c r="H125" s="33">
        <f t="shared" si="50"/>
        <v>-10</v>
      </c>
      <c r="I125" s="33">
        <f t="shared" si="51"/>
        <v>115</v>
      </c>
      <c r="J125" s="138">
        <f>F125/C125-1</f>
        <v>-0.47058823529411764</v>
      </c>
      <c r="K125" s="138">
        <f>F125/D125-1</f>
        <v>-6.4935064935064957E-2</v>
      </c>
      <c r="L125" s="138">
        <f>F125/E125-1</f>
        <v>3.9655172413793105</v>
      </c>
    </row>
    <row r="126" spans="2:12" ht="12" x14ac:dyDescent="0.2">
      <c r="B126" s="53" t="s">
        <v>85</v>
      </c>
      <c r="C126" s="33">
        <v>0</v>
      </c>
      <c r="D126" s="33">
        <v>0</v>
      </c>
      <c r="E126" s="33">
        <v>0</v>
      </c>
      <c r="F126" s="33">
        <v>0</v>
      </c>
      <c r="G126" s="33">
        <f t="shared" si="49"/>
        <v>0</v>
      </c>
      <c r="H126" s="33">
        <f t="shared" si="50"/>
        <v>0</v>
      </c>
      <c r="I126" s="33">
        <f t="shared" si="51"/>
        <v>0</v>
      </c>
      <c r="J126" s="138"/>
      <c r="K126" s="138"/>
      <c r="L126" s="138"/>
    </row>
    <row r="127" spans="2:12" ht="12" x14ac:dyDescent="0.2">
      <c r="B127" s="53" t="s">
        <v>164</v>
      </c>
      <c r="C127" s="33">
        <v>0</v>
      </c>
      <c r="D127" s="33">
        <v>0</v>
      </c>
      <c r="E127" s="33">
        <v>0</v>
      </c>
      <c r="F127" s="33">
        <v>0</v>
      </c>
      <c r="G127" s="33">
        <f t="shared" si="49"/>
        <v>0</v>
      </c>
      <c r="H127" s="33">
        <f t="shared" si="50"/>
        <v>0</v>
      </c>
      <c r="I127" s="33">
        <f t="shared" si="51"/>
        <v>0</v>
      </c>
      <c r="J127" s="138"/>
      <c r="K127" s="138"/>
      <c r="L127" s="138"/>
    </row>
    <row r="128" spans="2:12" ht="12" x14ac:dyDescent="0.2">
      <c r="B128" s="53" t="s">
        <v>165</v>
      </c>
      <c r="C128" s="33">
        <v>0</v>
      </c>
      <c r="D128" s="33">
        <v>0</v>
      </c>
      <c r="E128" s="33">
        <v>0</v>
      </c>
      <c r="F128" s="33">
        <v>0</v>
      </c>
      <c r="G128" s="33">
        <f t="shared" si="49"/>
        <v>0</v>
      </c>
      <c r="H128" s="33">
        <f t="shared" si="50"/>
        <v>0</v>
      </c>
      <c r="I128" s="33">
        <f t="shared" si="51"/>
        <v>0</v>
      </c>
      <c r="J128" s="138"/>
      <c r="K128" s="138"/>
      <c r="L128" s="138"/>
    </row>
    <row r="129" spans="1:12" ht="12" x14ac:dyDescent="0.2">
      <c r="B129" s="53" t="s">
        <v>210</v>
      </c>
      <c r="C129" s="33">
        <v>0</v>
      </c>
      <c r="D129" s="33">
        <v>0</v>
      </c>
      <c r="E129" s="33">
        <v>0</v>
      </c>
      <c r="F129" s="33">
        <v>0</v>
      </c>
      <c r="G129" s="33">
        <f t="shared" si="49"/>
        <v>0</v>
      </c>
      <c r="H129" s="33">
        <f t="shared" si="50"/>
        <v>0</v>
      </c>
      <c r="I129" s="33">
        <f t="shared" si="51"/>
        <v>0</v>
      </c>
      <c r="J129" s="138"/>
      <c r="K129" s="138"/>
      <c r="L129" s="138"/>
    </row>
    <row r="130" spans="1:12" ht="12" x14ac:dyDescent="0.2">
      <c r="B130" s="53" t="s">
        <v>75</v>
      </c>
      <c r="C130" s="33">
        <v>48</v>
      </c>
      <c r="D130" s="33">
        <v>35</v>
      </c>
      <c r="E130" s="33">
        <v>13</v>
      </c>
      <c r="F130" s="33">
        <v>51</v>
      </c>
      <c r="G130" s="33">
        <f t="shared" si="49"/>
        <v>3</v>
      </c>
      <c r="H130" s="33">
        <f t="shared" si="50"/>
        <v>16</v>
      </c>
      <c r="I130" s="33">
        <f t="shared" si="51"/>
        <v>38</v>
      </c>
      <c r="J130" s="138">
        <f>F130/C130-1</f>
        <v>6.25E-2</v>
      </c>
      <c r="K130" s="138">
        <f>F130/D130-1</f>
        <v>0.45714285714285707</v>
      </c>
      <c r="L130" s="138">
        <f>F130/E130-1</f>
        <v>2.9230769230769229</v>
      </c>
    </row>
    <row r="131" spans="1:12" ht="12" x14ac:dyDescent="0.2">
      <c r="B131" s="53" t="s">
        <v>211</v>
      </c>
      <c r="C131" s="33">
        <v>0</v>
      </c>
      <c r="D131" s="33">
        <v>0</v>
      </c>
      <c r="E131" s="33">
        <v>0</v>
      </c>
      <c r="F131" s="33">
        <v>0</v>
      </c>
      <c r="G131" s="33">
        <f t="shared" si="49"/>
        <v>0</v>
      </c>
      <c r="H131" s="33">
        <f t="shared" si="50"/>
        <v>0</v>
      </c>
      <c r="I131" s="33">
        <f t="shared" si="51"/>
        <v>0</v>
      </c>
      <c r="J131" s="138"/>
      <c r="K131" s="138"/>
      <c r="L131" s="138"/>
    </row>
    <row r="132" spans="1:12" ht="12" x14ac:dyDescent="0.2">
      <c r="B132" s="53" t="s">
        <v>166</v>
      </c>
      <c r="C132" s="33">
        <v>4</v>
      </c>
      <c r="D132" s="33">
        <v>0</v>
      </c>
      <c r="E132" s="33">
        <v>0</v>
      </c>
      <c r="F132" s="33">
        <v>0</v>
      </c>
      <c r="G132" s="33">
        <f t="shared" si="49"/>
        <v>-4</v>
      </c>
      <c r="H132" s="33">
        <f t="shared" si="50"/>
        <v>0</v>
      </c>
      <c r="I132" s="33">
        <f t="shared" si="51"/>
        <v>0</v>
      </c>
      <c r="J132" s="138">
        <f>F132/C132-1</f>
        <v>-1</v>
      </c>
      <c r="K132" s="138"/>
      <c r="L132" s="138"/>
    </row>
    <row r="133" spans="1:12" ht="12" x14ac:dyDescent="0.2">
      <c r="B133" s="53" t="s">
        <v>74</v>
      </c>
      <c r="C133" s="33">
        <v>0</v>
      </c>
      <c r="D133" s="33">
        <v>0</v>
      </c>
      <c r="E133" s="33">
        <v>0</v>
      </c>
      <c r="F133" s="33">
        <v>0</v>
      </c>
      <c r="G133" s="33">
        <f t="shared" si="49"/>
        <v>0</v>
      </c>
      <c r="H133" s="33">
        <f t="shared" si="50"/>
        <v>0</v>
      </c>
      <c r="I133" s="33">
        <f t="shared" si="51"/>
        <v>0</v>
      </c>
      <c r="J133" s="138"/>
      <c r="K133" s="138"/>
      <c r="L133" s="138"/>
    </row>
    <row r="134" spans="1:12" ht="12" x14ac:dyDescent="0.2">
      <c r="B134" s="53" t="s">
        <v>167</v>
      </c>
      <c r="C134" s="33">
        <v>0</v>
      </c>
      <c r="D134" s="33">
        <v>0</v>
      </c>
      <c r="E134" s="33">
        <v>0</v>
      </c>
      <c r="F134" s="33">
        <v>0</v>
      </c>
      <c r="G134" s="33">
        <f t="shared" si="49"/>
        <v>0</v>
      </c>
      <c r="H134" s="33">
        <f t="shared" si="50"/>
        <v>0</v>
      </c>
      <c r="I134" s="33">
        <f t="shared" si="51"/>
        <v>0</v>
      </c>
      <c r="J134" s="138"/>
      <c r="K134" s="138"/>
      <c r="L134" s="138"/>
    </row>
    <row r="135" spans="1:12" ht="12" x14ac:dyDescent="0.2">
      <c r="B135" s="53" t="s">
        <v>84</v>
      </c>
      <c r="C135" s="33">
        <v>2</v>
      </c>
      <c r="D135" s="33">
        <v>0</v>
      </c>
      <c r="E135" s="33">
        <v>0</v>
      </c>
      <c r="F135" s="33">
        <v>0</v>
      </c>
      <c r="G135" s="33">
        <f t="shared" si="49"/>
        <v>-2</v>
      </c>
      <c r="H135" s="33">
        <f t="shared" si="50"/>
        <v>0</v>
      </c>
      <c r="I135" s="33">
        <f t="shared" si="51"/>
        <v>0</v>
      </c>
      <c r="J135" s="138">
        <f>F135/C135-1</f>
        <v>-1</v>
      </c>
      <c r="K135" s="138"/>
      <c r="L135" s="138"/>
    </row>
    <row r="136" spans="1:12" ht="12" x14ac:dyDescent="0.2">
      <c r="B136" s="53" t="s">
        <v>168</v>
      </c>
      <c r="C136" s="33">
        <v>0</v>
      </c>
      <c r="D136" s="33">
        <v>0</v>
      </c>
      <c r="E136" s="33">
        <v>0</v>
      </c>
      <c r="F136" s="33">
        <v>0</v>
      </c>
      <c r="G136" s="33">
        <f t="shared" si="49"/>
        <v>0</v>
      </c>
      <c r="H136" s="33">
        <f t="shared" si="50"/>
        <v>0</v>
      </c>
      <c r="I136" s="33">
        <f t="shared" si="51"/>
        <v>0</v>
      </c>
      <c r="J136" s="138"/>
      <c r="K136" s="138"/>
      <c r="L136" s="138"/>
    </row>
    <row r="137" spans="1:12" ht="12" x14ac:dyDescent="0.2">
      <c r="B137" s="53" t="s">
        <v>169</v>
      </c>
      <c r="C137" s="33">
        <v>3</v>
      </c>
      <c r="D137" s="33">
        <v>0</v>
      </c>
      <c r="E137" s="33">
        <v>2</v>
      </c>
      <c r="F137" s="33">
        <v>5</v>
      </c>
      <c r="G137" s="33">
        <f t="shared" si="49"/>
        <v>2</v>
      </c>
      <c r="H137" s="33">
        <f t="shared" si="50"/>
        <v>5</v>
      </c>
      <c r="I137" s="33">
        <f t="shared" si="51"/>
        <v>3</v>
      </c>
      <c r="J137" s="138">
        <f>F137/C137-1</f>
        <v>0.66666666666666674</v>
      </c>
      <c r="K137" s="138"/>
      <c r="L137" s="138">
        <f>F137/E137-1</f>
        <v>1.5</v>
      </c>
    </row>
    <row r="138" spans="1:12" ht="12" x14ac:dyDescent="0.2">
      <c r="B138" s="53" t="s">
        <v>170</v>
      </c>
      <c r="C138" s="33">
        <v>0</v>
      </c>
      <c r="D138" s="33">
        <v>0</v>
      </c>
      <c r="E138" s="33">
        <v>0</v>
      </c>
      <c r="F138" s="33">
        <v>0</v>
      </c>
      <c r="G138" s="33">
        <f t="shared" si="49"/>
        <v>0</v>
      </c>
      <c r="H138" s="33">
        <f t="shared" si="50"/>
        <v>0</v>
      </c>
      <c r="I138" s="33">
        <f t="shared" si="51"/>
        <v>0</v>
      </c>
      <c r="J138" s="138"/>
      <c r="K138" s="138"/>
      <c r="L138" s="138"/>
    </row>
    <row r="139" spans="1:12" x14ac:dyDescent="0.2">
      <c r="B139" s="61" t="s">
        <v>203</v>
      </c>
      <c r="C139" s="135">
        <v>20683</v>
      </c>
      <c r="D139" s="135">
        <v>2091</v>
      </c>
      <c r="E139" s="135">
        <v>1159</v>
      </c>
      <c r="F139" s="135">
        <v>10656</v>
      </c>
      <c r="G139" s="135">
        <f t="shared" ref="G139:G196" si="52">F139-C139</f>
        <v>-10027</v>
      </c>
      <c r="H139" s="135">
        <f t="shared" ref="H139:H196" si="53">F139-D139</f>
        <v>8565</v>
      </c>
      <c r="I139" s="135">
        <f t="shared" ref="I139:I196" si="54">F139-E139</f>
        <v>9497</v>
      </c>
      <c r="J139" s="136">
        <f t="shared" ref="J139:J196" si="55">F139/C139-1</f>
        <v>-0.48479427549194987</v>
      </c>
      <c r="K139" s="136">
        <f t="shared" si="47"/>
        <v>4.0961262553802005</v>
      </c>
      <c r="L139" s="136">
        <f t="shared" si="48"/>
        <v>8.1941328731665237</v>
      </c>
    </row>
    <row r="140" spans="1:12" ht="12.75" x14ac:dyDescent="0.2">
      <c r="A140" s="8"/>
      <c r="B140" s="52" t="s">
        <v>102</v>
      </c>
      <c r="C140" s="33">
        <v>25</v>
      </c>
      <c r="D140" s="33">
        <v>7</v>
      </c>
      <c r="E140" s="33">
        <v>11</v>
      </c>
      <c r="F140" s="33">
        <v>39</v>
      </c>
      <c r="G140" s="33">
        <f t="shared" ref="G140:G148" si="56">F140-C140</f>
        <v>14</v>
      </c>
      <c r="H140" s="33">
        <f t="shared" ref="H140:H148" si="57">F140-D140</f>
        <v>32</v>
      </c>
      <c r="I140" s="33">
        <f t="shared" ref="I140:I148" si="58">F140-E140</f>
        <v>28</v>
      </c>
      <c r="J140" s="138">
        <f t="shared" ref="J140:J148" si="59">F140/C140-1</f>
        <v>0.56000000000000005</v>
      </c>
      <c r="K140" s="138">
        <f>F140/D140-1</f>
        <v>4.5714285714285712</v>
      </c>
      <c r="L140" s="138">
        <f>F140/E140-1</f>
        <v>2.5454545454545454</v>
      </c>
    </row>
    <row r="141" spans="1:12" ht="12.75" x14ac:dyDescent="0.2">
      <c r="A141" s="8"/>
      <c r="B141" s="52" t="s">
        <v>103</v>
      </c>
      <c r="C141" s="33">
        <v>49</v>
      </c>
      <c r="D141" s="33">
        <v>30</v>
      </c>
      <c r="E141" s="33">
        <v>11</v>
      </c>
      <c r="F141" s="33">
        <v>98</v>
      </c>
      <c r="G141" s="33">
        <f t="shared" si="56"/>
        <v>49</v>
      </c>
      <c r="H141" s="33">
        <f t="shared" si="57"/>
        <v>68</v>
      </c>
      <c r="I141" s="33">
        <f t="shared" si="58"/>
        <v>87</v>
      </c>
      <c r="J141" s="138">
        <f t="shared" si="59"/>
        <v>1</v>
      </c>
      <c r="K141" s="138">
        <f>F141/D141-1</f>
        <v>2.2666666666666666</v>
      </c>
      <c r="L141" s="138">
        <f>F141/E141-1</f>
        <v>7.9090909090909083</v>
      </c>
    </row>
    <row r="142" spans="1:12" ht="12.75" x14ac:dyDescent="0.2">
      <c r="A142" s="8"/>
      <c r="B142" s="52" t="s">
        <v>251</v>
      </c>
      <c r="C142" s="33">
        <v>2</v>
      </c>
      <c r="D142" s="33">
        <v>4</v>
      </c>
      <c r="E142" s="33">
        <v>0</v>
      </c>
      <c r="F142" s="33">
        <v>5</v>
      </c>
      <c r="G142" s="33">
        <f t="shared" si="56"/>
        <v>3</v>
      </c>
      <c r="H142" s="33">
        <f t="shared" si="57"/>
        <v>1</v>
      </c>
      <c r="I142" s="33">
        <f t="shared" si="58"/>
        <v>5</v>
      </c>
      <c r="J142" s="138">
        <f t="shared" si="59"/>
        <v>1.5</v>
      </c>
      <c r="K142" s="138">
        <f>F142/D142-1</f>
        <v>0.25</v>
      </c>
      <c r="L142" s="138"/>
    </row>
    <row r="143" spans="1:12" ht="12.75" x14ac:dyDescent="0.2">
      <c r="A143" s="8"/>
      <c r="B143" s="52" t="s">
        <v>104</v>
      </c>
      <c r="C143" s="33">
        <v>5286</v>
      </c>
      <c r="D143" s="33">
        <v>1336</v>
      </c>
      <c r="E143" s="33">
        <v>216</v>
      </c>
      <c r="F143" s="33">
        <v>2790</v>
      </c>
      <c r="G143" s="33">
        <f t="shared" si="56"/>
        <v>-2496</v>
      </c>
      <c r="H143" s="33">
        <f t="shared" si="57"/>
        <v>1454</v>
      </c>
      <c r="I143" s="33">
        <f t="shared" si="58"/>
        <v>2574</v>
      </c>
      <c r="J143" s="138">
        <f t="shared" si="59"/>
        <v>-0.47219069239500566</v>
      </c>
      <c r="K143" s="138">
        <f>F143/D143-1</f>
        <v>1.0883233532934131</v>
      </c>
      <c r="L143" s="138">
        <f>F143/E143-1</f>
        <v>11.916666666666666</v>
      </c>
    </row>
    <row r="144" spans="1:12" ht="12.75" x14ac:dyDescent="0.2">
      <c r="A144" s="8"/>
      <c r="B144" s="52" t="s">
        <v>105</v>
      </c>
      <c r="C144" s="33">
        <v>14481</v>
      </c>
      <c r="D144" s="33">
        <v>402</v>
      </c>
      <c r="E144" s="33">
        <v>841</v>
      </c>
      <c r="F144" s="33">
        <v>7070</v>
      </c>
      <c r="G144" s="33">
        <f t="shared" si="56"/>
        <v>-7411</v>
      </c>
      <c r="H144" s="33">
        <f t="shared" si="57"/>
        <v>6668</v>
      </c>
      <c r="I144" s="33">
        <f t="shared" si="58"/>
        <v>6229</v>
      </c>
      <c r="J144" s="138">
        <f t="shared" si="59"/>
        <v>-0.51177404875353916</v>
      </c>
      <c r="K144" s="138">
        <f>F144/D144-1</f>
        <v>16.587064676616915</v>
      </c>
      <c r="L144" s="138">
        <f>F144/E144-1</f>
        <v>7.40665873959572</v>
      </c>
    </row>
    <row r="145" spans="1:12" ht="12.75" x14ac:dyDescent="0.2">
      <c r="A145" s="8"/>
      <c r="B145" s="52" t="s">
        <v>171</v>
      </c>
      <c r="C145" s="33">
        <v>1</v>
      </c>
      <c r="D145" s="33">
        <v>0</v>
      </c>
      <c r="E145" s="33">
        <v>0</v>
      </c>
      <c r="F145" s="33">
        <v>6</v>
      </c>
      <c r="G145" s="33">
        <f t="shared" si="56"/>
        <v>5</v>
      </c>
      <c r="H145" s="33">
        <f t="shared" si="57"/>
        <v>6</v>
      </c>
      <c r="I145" s="33">
        <f t="shared" si="58"/>
        <v>6</v>
      </c>
      <c r="J145" s="138">
        <f t="shared" si="59"/>
        <v>5</v>
      </c>
      <c r="K145" s="138"/>
      <c r="L145" s="138"/>
    </row>
    <row r="146" spans="1:12" ht="12.75" x14ac:dyDescent="0.2">
      <c r="A146" s="8"/>
      <c r="B146" s="55" t="s">
        <v>106</v>
      </c>
      <c r="C146" s="33">
        <v>104</v>
      </c>
      <c r="D146" s="33">
        <v>27</v>
      </c>
      <c r="E146" s="33">
        <v>2</v>
      </c>
      <c r="F146" s="33">
        <v>37</v>
      </c>
      <c r="G146" s="33">
        <f t="shared" si="56"/>
        <v>-67</v>
      </c>
      <c r="H146" s="33">
        <f t="shared" si="57"/>
        <v>10</v>
      </c>
      <c r="I146" s="33">
        <f t="shared" si="58"/>
        <v>35</v>
      </c>
      <c r="J146" s="138">
        <f t="shared" si="59"/>
        <v>-0.64423076923076916</v>
      </c>
      <c r="K146" s="138">
        <f>F146/D146-1</f>
        <v>0.37037037037037046</v>
      </c>
      <c r="L146" s="138">
        <f>F146/E146-1</f>
        <v>17.5</v>
      </c>
    </row>
    <row r="147" spans="1:12" ht="12.75" x14ac:dyDescent="0.2">
      <c r="A147" s="8"/>
      <c r="B147" s="52" t="s">
        <v>107</v>
      </c>
      <c r="C147" s="33">
        <v>603</v>
      </c>
      <c r="D147" s="33">
        <v>215</v>
      </c>
      <c r="E147" s="33">
        <v>72</v>
      </c>
      <c r="F147" s="33">
        <v>486</v>
      </c>
      <c r="G147" s="33">
        <f t="shared" si="56"/>
        <v>-117</v>
      </c>
      <c r="H147" s="33">
        <f t="shared" si="57"/>
        <v>271</v>
      </c>
      <c r="I147" s="33">
        <f t="shared" si="58"/>
        <v>414</v>
      </c>
      <c r="J147" s="138">
        <f t="shared" si="59"/>
        <v>-0.19402985074626866</v>
      </c>
      <c r="K147" s="138">
        <f>F147/D147-1</f>
        <v>1.2604651162790699</v>
      </c>
      <c r="L147" s="138">
        <f>F147/E147-1</f>
        <v>5.75</v>
      </c>
    </row>
    <row r="148" spans="1:12" ht="12.75" x14ac:dyDescent="0.2">
      <c r="A148" s="8"/>
      <c r="B148" s="52" t="s">
        <v>108</v>
      </c>
      <c r="C148" s="33">
        <v>132</v>
      </c>
      <c r="D148" s="33">
        <v>70</v>
      </c>
      <c r="E148" s="33">
        <v>6</v>
      </c>
      <c r="F148" s="33">
        <v>125</v>
      </c>
      <c r="G148" s="33">
        <f t="shared" si="56"/>
        <v>-7</v>
      </c>
      <c r="H148" s="33">
        <f t="shared" si="57"/>
        <v>55</v>
      </c>
      <c r="I148" s="33">
        <f t="shared" si="58"/>
        <v>119</v>
      </c>
      <c r="J148" s="138">
        <f t="shared" si="59"/>
        <v>-5.3030303030302983E-2</v>
      </c>
      <c r="K148" s="138">
        <f>F148/D148-1</f>
        <v>0.78571428571428581</v>
      </c>
      <c r="L148" s="138">
        <f>F148/E148-1</f>
        <v>19.833333333333332</v>
      </c>
    </row>
    <row r="149" spans="1:12" x14ac:dyDescent="0.2">
      <c r="A149" s="8"/>
      <c r="B149" s="61" t="s">
        <v>204</v>
      </c>
      <c r="C149" s="135">
        <v>2915</v>
      </c>
      <c r="D149" s="135">
        <v>1420</v>
      </c>
      <c r="E149" s="135">
        <v>91</v>
      </c>
      <c r="F149" s="135">
        <v>2273</v>
      </c>
      <c r="G149" s="135">
        <f t="shared" si="52"/>
        <v>-642</v>
      </c>
      <c r="H149" s="135">
        <f t="shared" si="53"/>
        <v>853</v>
      </c>
      <c r="I149" s="135">
        <f t="shared" si="54"/>
        <v>2182</v>
      </c>
      <c r="J149" s="136">
        <f t="shared" si="55"/>
        <v>-0.22024013722126934</v>
      </c>
      <c r="K149" s="136">
        <f t="shared" si="47"/>
        <v>0.60070422535211265</v>
      </c>
      <c r="L149" s="136">
        <f t="shared" si="48"/>
        <v>23.978021978021978</v>
      </c>
    </row>
    <row r="150" spans="1:12" ht="12" x14ac:dyDescent="0.2">
      <c r="B150" s="55" t="s">
        <v>246</v>
      </c>
      <c r="C150" s="33">
        <v>0</v>
      </c>
      <c r="D150" s="33">
        <v>0</v>
      </c>
      <c r="E150" s="33">
        <v>1</v>
      </c>
      <c r="F150" s="33">
        <v>0</v>
      </c>
      <c r="G150" s="33">
        <f t="shared" ref="G150:G159" si="60">F150-C150</f>
        <v>0</v>
      </c>
      <c r="H150" s="33">
        <f t="shared" ref="H150:H159" si="61">F150-D150</f>
        <v>0</v>
      </c>
      <c r="I150" s="33">
        <f t="shared" ref="I150:I159" si="62">F150-E150</f>
        <v>-1</v>
      </c>
      <c r="J150" s="138"/>
      <c r="K150" s="138"/>
      <c r="L150" s="138">
        <f>F150/E150-1</f>
        <v>-1</v>
      </c>
    </row>
    <row r="151" spans="1:12" ht="12" x14ac:dyDescent="0.2">
      <c r="B151" s="55" t="s">
        <v>250</v>
      </c>
      <c r="C151" s="33">
        <v>2</v>
      </c>
      <c r="D151" s="33">
        <v>2</v>
      </c>
      <c r="E151" s="33">
        <v>0</v>
      </c>
      <c r="F151" s="33">
        <v>5</v>
      </c>
      <c r="G151" s="33">
        <f t="shared" si="60"/>
        <v>3</v>
      </c>
      <c r="H151" s="33">
        <f t="shared" si="61"/>
        <v>3</v>
      </c>
      <c r="I151" s="33">
        <f t="shared" si="62"/>
        <v>5</v>
      </c>
      <c r="J151" s="138">
        <f>F151/C151-1</f>
        <v>1.5</v>
      </c>
      <c r="K151" s="138">
        <f>F151/D151-1</f>
        <v>1.5</v>
      </c>
      <c r="L151" s="138"/>
    </row>
    <row r="152" spans="1:12" ht="12" x14ac:dyDescent="0.2">
      <c r="B152" s="55" t="s">
        <v>78</v>
      </c>
      <c r="C152" s="33">
        <v>122</v>
      </c>
      <c r="D152" s="33">
        <v>43</v>
      </c>
      <c r="E152" s="33">
        <v>4</v>
      </c>
      <c r="F152" s="33">
        <v>84</v>
      </c>
      <c r="G152" s="33">
        <f t="shared" si="60"/>
        <v>-38</v>
      </c>
      <c r="H152" s="33">
        <f t="shared" si="61"/>
        <v>41</v>
      </c>
      <c r="I152" s="33">
        <f t="shared" si="62"/>
        <v>80</v>
      </c>
      <c r="J152" s="138">
        <f>F152/C152-1</f>
        <v>-0.31147540983606559</v>
      </c>
      <c r="K152" s="138">
        <f>F152/D152-1</f>
        <v>0.95348837209302317</v>
      </c>
      <c r="L152" s="138">
        <f>F152/E152-1</f>
        <v>20</v>
      </c>
    </row>
    <row r="153" spans="1:12" ht="12" x14ac:dyDescent="0.2">
      <c r="B153" s="55" t="s">
        <v>253</v>
      </c>
      <c r="C153" s="33">
        <v>0</v>
      </c>
      <c r="D153" s="33">
        <v>0</v>
      </c>
      <c r="E153" s="33">
        <v>0</v>
      </c>
      <c r="F153" s="33">
        <v>0</v>
      </c>
      <c r="G153" s="33">
        <f t="shared" si="60"/>
        <v>0</v>
      </c>
      <c r="H153" s="33">
        <f t="shared" si="61"/>
        <v>0</v>
      </c>
      <c r="I153" s="33">
        <f t="shared" si="62"/>
        <v>0</v>
      </c>
      <c r="J153" s="138"/>
      <c r="K153" s="138"/>
      <c r="L153" s="138"/>
    </row>
    <row r="154" spans="1:12" ht="12" x14ac:dyDescent="0.2">
      <c r="B154" s="55" t="s">
        <v>79</v>
      </c>
      <c r="C154" s="33">
        <v>122</v>
      </c>
      <c r="D154" s="33">
        <v>19</v>
      </c>
      <c r="E154" s="33">
        <v>2</v>
      </c>
      <c r="F154" s="33">
        <v>80</v>
      </c>
      <c r="G154" s="33">
        <f t="shared" si="60"/>
        <v>-42</v>
      </c>
      <c r="H154" s="33">
        <f t="shared" si="61"/>
        <v>61</v>
      </c>
      <c r="I154" s="33">
        <f t="shared" si="62"/>
        <v>78</v>
      </c>
      <c r="J154" s="138">
        <f t="shared" ref="J154:J159" si="63">F154/C154-1</f>
        <v>-0.34426229508196726</v>
      </c>
      <c r="K154" s="138">
        <f t="shared" ref="K154:K159" si="64">F154/D154-1</f>
        <v>3.2105263157894735</v>
      </c>
      <c r="L154" s="138">
        <f t="shared" ref="L154:L159" si="65">F154/E154-1</f>
        <v>39</v>
      </c>
    </row>
    <row r="155" spans="1:12" ht="12" x14ac:dyDescent="0.2">
      <c r="B155" s="55" t="s">
        <v>80</v>
      </c>
      <c r="C155" s="33">
        <v>17</v>
      </c>
      <c r="D155" s="33">
        <v>43</v>
      </c>
      <c r="E155" s="33">
        <v>1</v>
      </c>
      <c r="F155" s="33">
        <v>24</v>
      </c>
      <c r="G155" s="33">
        <f t="shared" si="60"/>
        <v>7</v>
      </c>
      <c r="H155" s="33">
        <f t="shared" si="61"/>
        <v>-19</v>
      </c>
      <c r="I155" s="33">
        <f t="shared" si="62"/>
        <v>23</v>
      </c>
      <c r="J155" s="138">
        <f t="shared" si="63"/>
        <v>0.41176470588235303</v>
      </c>
      <c r="K155" s="138">
        <f t="shared" si="64"/>
        <v>-0.44186046511627908</v>
      </c>
      <c r="L155" s="138">
        <f t="shared" si="65"/>
        <v>23</v>
      </c>
    </row>
    <row r="156" spans="1:12" ht="12" x14ac:dyDescent="0.2">
      <c r="B156" s="55" t="s">
        <v>191</v>
      </c>
      <c r="C156" s="33">
        <v>2214</v>
      </c>
      <c r="D156" s="33">
        <v>852</v>
      </c>
      <c r="E156" s="33">
        <v>78</v>
      </c>
      <c r="F156" s="33">
        <v>1735</v>
      </c>
      <c r="G156" s="33">
        <f t="shared" si="60"/>
        <v>-479</v>
      </c>
      <c r="H156" s="33">
        <f t="shared" si="61"/>
        <v>883</v>
      </c>
      <c r="I156" s="33">
        <f t="shared" si="62"/>
        <v>1657</v>
      </c>
      <c r="J156" s="138">
        <f t="shared" si="63"/>
        <v>-0.21635049683830176</v>
      </c>
      <c r="K156" s="138">
        <f t="shared" si="64"/>
        <v>1.0363849765258215</v>
      </c>
      <c r="L156" s="138">
        <f t="shared" si="65"/>
        <v>21.243589743589745</v>
      </c>
    </row>
    <row r="157" spans="1:12" ht="12" x14ac:dyDescent="0.2">
      <c r="B157" s="55" t="s">
        <v>82</v>
      </c>
      <c r="C157" s="33">
        <v>61</v>
      </c>
      <c r="D157" s="33">
        <v>16</v>
      </c>
      <c r="E157" s="33">
        <v>2</v>
      </c>
      <c r="F157" s="33">
        <v>12</v>
      </c>
      <c r="G157" s="33">
        <f t="shared" si="60"/>
        <v>-49</v>
      </c>
      <c r="H157" s="33">
        <f t="shared" si="61"/>
        <v>-4</v>
      </c>
      <c r="I157" s="33">
        <f t="shared" si="62"/>
        <v>10</v>
      </c>
      <c r="J157" s="138">
        <f t="shared" si="63"/>
        <v>-0.80327868852459017</v>
      </c>
      <c r="K157" s="138">
        <f t="shared" si="64"/>
        <v>-0.25</v>
      </c>
      <c r="L157" s="138">
        <f t="shared" si="65"/>
        <v>5</v>
      </c>
    </row>
    <row r="158" spans="1:12" ht="12" x14ac:dyDescent="0.2">
      <c r="B158" s="55" t="s">
        <v>83</v>
      </c>
      <c r="C158" s="33">
        <v>361</v>
      </c>
      <c r="D158" s="33">
        <v>439</v>
      </c>
      <c r="E158" s="33">
        <v>2</v>
      </c>
      <c r="F158" s="33">
        <v>320</v>
      </c>
      <c r="G158" s="33">
        <f t="shared" si="60"/>
        <v>-41</v>
      </c>
      <c r="H158" s="33">
        <f t="shared" si="61"/>
        <v>-119</v>
      </c>
      <c r="I158" s="33">
        <f t="shared" si="62"/>
        <v>318</v>
      </c>
      <c r="J158" s="138">
        <f t="shared" si="63"/>
        <v>-0.11357340720221609</v>
      </c>
      <c r="K158" s="138">
        <f t="shared" si="64"/>
        <v>-0.27107061503416852</v>
      </c>
      <c r="L158" s="138">
        <f t="shared" si="65"/>
        <v>159</v>
      </c>
    </row>
    <row r="159" spans="1:12" ht="12" x14ac:dyDescent="0.2">
      <c r="B159" s="55" t="s">
        <v>76</v>
      </c>
      <c r="C159" s="33">
        <v>16</v>
      </c>
      <c r="D159" s="33">
        <v>6</v>
      </c>
      <c r="E159" s="33">
        <v>1</v>
      </c>
      <c r="F159" s="33">
        <v>13</v>
      </c>
      <c r="G159" s="33">
        <f t="shared" si="60"/>
        <v>-3</v>
      </c>
      <c r="H159" s="33">
        <f t="shared" si="61"/>
        <v>7</v>
      </c>
      <c r="I159" s="33">
        <f t="shared" si="62"/>
        <v>12</v>
      </c>
      <c r="J159" s="138">
        <f t="shared" si="63"/>
        <v>-0.1875</v>
      </c>
      <c r="K159" s="138">
        <f t="shared" si="64"/>
        <v>1.1666666666666665</v>
      </c>
      <c r="L159" s="138">
        <f t="shared" si="65"/>
        <v>12</v>
      </c>
    </row>
    <row r="160" spans="1:12" x14ac:dyDescent="0.2">
      <c r="B160" s="59" t="s">
        <v>87</v>
      </c>
      <c r="C160" s="36">
        <v>5357</v>
      </c>
      <c r="D160" s="36">
        <v>2120</v>
      </c>
      <c r="E160" s="34">
        <v>455</v>
      </c>
      <c r="F160" s="34">
        <v>7884</v>
      </c>
      <c r="G160" s="36">
        <f t="shared" si="52"/>
        <v>2527</v>
      </c>
      <c r="H160" s="36">
        <f t="shared" si="53"/>
        <v>5764</v>
      </c>
      <c r="I160" s="34">
        <f t="shared" si="54"/>
        <v>7429</v>
      </c>
      <c r="J160" s="144">
        <f t="shared" si="55"/>
        <v>0.471719245846556</v>
      </c>
      <c r="K160" s="144">
        <f t="shared" si="47"/>
        <v>2.7188679245283018</v>
      </c>
      <c r="L160" s="141">
        <f t="shared" si="48"/>
        <v>16.327472527472526</v>
      </c>
    </row>
    <row r="161" spans="2:12" ht="12" x14ac:dyDescent="0.2">
      <c r="B161" s="52" t="s">
        <v>89</v>
      </c>
      <c r="C161" s="33">
        <v>243</v>
      </c>
      <c r="D161" s="33">
        <v>29</v>
      </c>
      <c r="E161" s="33">
        <v>9</v>
      </c>
      <c r="F161" s="33">
        <v>105</v>
      </c>
      <c r="G161" s="33">
        <f t="shared" ref="G161:G174" si="66">F161-C161</f>
        <v>-138</v>
      </c>
      <c r="H161" s="33">
        <f t="shared" ref="H161:H174" si="67">F161-D161</f>
        <v>76</v>
      </c>
      <c r="I161" s="33">
        <f t="shared" ref="I161:I174" si="68">F161-E161</f>
        <v>96</v>
      </c>
      <c r="J161" s="138">
        <f t="shared" ref="J161:J174" si="69">F161/C161-1</f>
        <v>-0.56790123456790131</v>
      </c>
      <c r="K161" s="138">
        <f t="shared" ref="K161:K174" si="70">F161/D161-1</f>
        <v>2.6206896551724137</v>
      </c>
      <c r="L161" s="138">
        <f t="shared" ref="L161:L166" si="71">F161/E161-1</f>
        <v>10.666666666666666</v>
      </c>
    </row>
    <row r="162" spans="2:12" ht="12" x14ac:dyDescent="0.2">
      <c r="B162" s="52" t="s">
        <v>90</v>
      </c>
      <c r="C162" s="33">
        <v>620</v>
      </c>
      <c r="D162" s="33">
        <v>237</v>
      </c>
      <c r="E162" s="33">
        <v>87</v>
      </c>
      <c r="F162" s="33">
        <v>511</v>
      </c>
      <c r="G162" s="33">
        <f t="shared" si="66"/>
        <v>-109</v>
      </c>
      <c r="H162" s="33">
        <f t="shared" si="67"/>
        <v>274</v>
      </c>
      <c r="I162" s="33">
        <f t="shared" si="68"/>
        <v>424</v>
      </c>
      <c r="J162" s="138">
        <f t="shared" si="69"/>
        <v>-0.1758064516129032</v>
      </c>
      <c r="K162" s="138">
        <f t="shared" si="70"/>
        <v>1.1561181434599157</v>
      </c>
      <c r="L162" s="138">
        <f t="shared" si="71"/>
        <v>4.8735632183908049</v>
      </c>
    </row>
    <row r="163" spans="2:12" ht="12" x14ac:dyDescent="0.2">
      <c r="B163" s="57" t="s">
        <v>91</v>
      </c>
      <c r="C163" s="33">
        <v>122</v>
      </c>
      <c r="D163" s="33">
        <v>33</v>
      </c>
      <c r="E163" s="33">
        <v>16</v>
      </c>
      <c r="F163" s="33">
        <v>85</v>
      </c>
      <c r="G163" s="33">
        <f t="shared" si="66"/>
        <v>-37</v>
      </c>
      <c r="H163" s="33">
        <f t="shared" si="67"/>
        <v>52</v>
      </c>
      <c r="I163" s="33">
        <f t="shared" si="68"/>
        <v>69</v>
      </c>
      <c r="J163" s="138">
        <f t="shared" si="69"/>
        <v>-0.30327868852459017</v>
      </c>
      <c r="K163" s="138">
        <f t="shared" si="70"/>
        <v>1.5757575757575757</v>
      </c>
      <c r="L163" s="138">
        <f t="shared" si="71"/>
        <v>4.3125</v>
      </c>
    </row>
    <row r="164" spans="2:12" ht="12" x14ac:dyDescent="0.2">
      <c r="B164" s="58" t="s">
        <v>93</v>
      </c>
      <c r="C164" s="33">
        <v>456</v>
      </c>
      <c r="D164" s="33">
        <v>282</v>
      </c>
      <c r="E164" s="33">
        <v>62</v>
      </c>
      <c r="F164" s="33">
        <v>686</v>
      </c>
      <c r="G164" s="33">
        <f t="shared" si="66"/>
        <v>230</v>
      </c>
      <c r="H164" s="33">
        <f t="shared" si="67"/>
        <v>404</v>
      </c>
      <c r="I164" s="33">
        <f t="shared" si="68"/>
        <v>624</v>
      </c>
      <c r="J164" s="138">
        <f t="shared" si="69"/>
        <v>0.5043859649122806</v>
      </c>
      <c r="K164" s="138">
        <f t="shared" si="70"/>
        <v>1.4326241134751774</v>
      </c>
      <c r="L164" s="138">
        <f t="shared" si="71"/>
        <v>10.064516129032258</v>
      </c>
    </row>
    <row r="165" spans="2:12" ht="12" x14ac:dyDescent="0.2">
      <c r="B165" s="58" t="s">
        <v>101</v>
      </c>
      <c r="C165" s="33">
        <v>931</v>
      </c>
      <c r="D165" s="33">
        <v>309</v>
      </c>
      <c r="E165" s="33">
        <v>2</v>
      </c>
      <c r="F165" s="33">
        <v>1396</v>
      </c>
      <c r="G165" s="33">
        <f t="shared" si="66"/>
        <v>465</v>
      </c>
      <c r="H165" s="33">
        <f t="shared" si="67"/>
        <v>1087</v>
      </c>
      <c r="I165" s="33">
        <f t="shared" si="68"/>
        <v>1394</v>
      </c>
      <c r="J165" s="138">
        <f t="shared" si="69"/>
        <v>0.4994629430719657</v>
      </c>
      <c r="K165" s="138">
        <f t="shared" si="70"/>
        <v>3.5177993527508091</v>
      </c>
      <c r="L165" s="138">
        <f t="shared" si="71"/>
        <v>697</v>
      </c>
    </row>
    <row r="166" spans="2:12" ht="12" x14ac:dyDescent="0.2">
      <c r="B166" s="58" t="s">
        <v>95</v>
      </c>
      <c r="C166" s="33">
        <v>351</v>
      </c>
      <c r="D166" s="33">
        <v>258</v>
      </c>
      <c r="E166" s="33">
        <v>40</v>
      </c>
      <c r="F166" s="33">
        <v>424</v>
      </c>
      <c r="G166" s="33">
        <f t="shared" si="66"/>
        <v>73</v>
      </c>
      <c r="H166" s="33">
        <f t="shared" si="67"/>
        <v>166</v>
      </c>
      <c r="I166" s="33">
        <f t="shared" si="68"/>
        <v>384</v>
      </c>
      <c r="J166" s="138">
        <f t="shared" si="69"/>
        <v>0.20797720797720798</v>
      </c>
      <c r="K166" s="138">
        <f t="shared" si="70"/>
        <v>0.64341085271317833</v>
      </c>
      <c r="L166" s="138">
        <f t="shared" si="71"/>
        <v>9.6</v>
      </c>
    </row>
    <row r="167" spans="2:12" ht="12" x14ac:dyDescent="0.2">
      <c r="B167" s="51" t="s">
        <v>96</v>
      </c>
      <c r="C167" s="33">
        <v>6</v>
      </c>
      <c r="D167" s="33">
        <v>4</v>
      </c>
      <c r="E167" s="33">
        <v>0</v>
      </c>
      <c r="F167" s="33">
        <v>3</v>
      </c>
      <c r="G167" s="33">
        <f t="shared" si="66"/>
        <v>-3</v>
      </c>
      <c r="H167" s="33">
        <f t="shared" si="67"/>
        <v>-1</v>
      </c>
      <c r="I167" s="33">
        <f t="shared" si="68"/>
        <v>3</v>
      </c>
      <c r="J167" s="138">
        <f t="shared" si="69"/>
        <v>-0.5</v>
      </c>
      <c r="K167" s="138">
        <f t="shared" si="70"/>
        <v>-0.25</v>
      </c>
      <c r="L167" s="138"/>
    </row>
    <row r="168" spans="2:12" ht="12" x14ac:dyDescent="0.2">
      <c r="B168" s="51" t="s">
        <v>97</v>
      </c>
      <c r="C168" s="33">
        <v>126</v>
      </c>
      <c r="D168" s="33">
        <v>34</v>
      </c>
      <c r="E168" s="33">
        <v>11</v>
      </c>
      <c r="F168" s="33">
        <v>92</v>
      </c>
      <c r="G168" s="33">
        <f t="shared" si="66"/>
        <v>-34</v>
      </c>
      <c r="H168" s="33">
        <f t="shared" si="67"/>
        <v>58</v>
      </c>
      <c r="I168" s="33">
        <f t="shared" si="68"/>
        <v>81</v>
      </c>
      <c r="J168" s="138">
        <f t="shared" si="69"/>
        <v>-0.26984126984126988</v>
      </c>
      <c r="K168" s="138">
        <f t="shared" si="70"/>
        <v>1.7058823529411766</v>
      </c>
      <c r="L168" s="138">
        <f t="shared" ref="L168:L174" si="72">F168/E168-1</f>
        <v>7.3636363636363633</v>
      </c>
    </row>
    <row r="169" spans="2:12" ht="12" x14ac:dyDescent="0.2">
      <c r="B169" s="51" t="s">
        <v>98</v>
      </c>
      <c r="C169" s="33">
        <v>35</v>
      </c>
      <c r="D169" s="33">
        <v>14</v>
      </c>
      <c r="E169" s="33">
        <v>11</v>
      </c>
      <c r="F169" s="33">
        <v>93</v>
      </c>
      <c r="G169" s="33">
        <f t="shared" si="66"/>
        <v>58</v>
      </c>
      <c r="H169" s="33">
        <f t="shared" si="67"/>
        <v>79</v>
      </c>
      <c r="I169" s="33">
        <f t="shared" si="68"/>
        <v>82</v>
      </c>
      <c r="J169" s="138">
        <f t="shared" si="69"/>
        <v>1.657142857142857</v>
      </c>
      <c r="K169" s="138">
        <f t="shared" si="70"/>
        <v>5.6428571428571432</v>
      </c>
      <c r="L169" s="138">
        <f t="shared" si="72"/>
        <v>7.454545454545455</v>
      </c>
    </row>
    <row r="170" spans="2:12" ht="12" x14ac:dyDescent="0.2">
      <c r="B170" s="51" t="s">
        <v>94</v>
      </c>
      <c r="C170" s="33">
        <v>216</v>
      </c>
      <c r="D170" s="33">
        <v>55</v>
      </c>
      <c r="E170" s="33">
        <v>19</v>
      </c>
      <c r="F170" s="33">
        <v>104</v>
      </c>
      <c r="G170" s="33">
        <f t="shared" si="66"/>
        <v>-112</v>
      </c>
      <c r="H170" s="33">
        <f t="shared" si="67"/>
        <v>49</v>
      </c>
      <c r="I170" s="33">
        <f t="shared" si="68"/>
        <v>85</v>
      </c>
      <c r="J170" s="138">
        <f t="shared" si="69"/>
        <v>-0.5185185185185186</v>
      </c>
      <c r="K170" s="138">
        <f t="shared" si="70"/>
        <v>0.89090909090909087</v>
      </c>
      <c r="L170" s="138">
        <f t="shared" si="72"/>
        <v>4.4736842105263159</v>
      </c>
    </row>
    <row r="171" spans="2:12" ht="12" x14ac:dyDescent="0.2">
      <c r="B171" s="52" t="s">
        <v>99</v>
      </c>
      <c r="C171" s="33">
        <v>1480</v>
      </c>
      <c r="D171" s="33">
        <v>626</v>
      </c>
      <c r="E171" s="33">
        <v>12</v>
      </c>
      <c r="F171" s="33">
        <v>3360</v>
      </c>
      <c r="G171" s="33">
        <f t="shared" si="66"/>
        <v>1880</v>
      </c>
      <c r="H171" s="33">
        <f t="shared" si="67"/>
        <v>2734</v>
      </c>
      <c r="I171" s="33">
        <f t="shared" si="68"/>
        <v>3348</v>
      </c>
      <c r="J171" s="138">
        <f t="shared" si="69"/>
        <v>1.2702702702702702</v>
      </c>
      <c r="K171" s="138">
        <f t="shared" si="70"/>
        <v>4.3674121405750803</v>
      </c>
      <c r="L171" s="138">
        <f t="shared" si="72"/>
        <v>279</v>
      </c>
    </row>
    <row r="172" spans="2:12" ht="12" x14ac:dyDescent="0.2">
      <c r="B172" s="51" t="s">
        <v>100</v>
      </c>
      <c r="C172" s="33">
        <v>77</v>
      </c>
      <c r="D172" s="33">
        <v>57</v>
      </c>
      <c r="E172" s="33">
        <v>44</v>
      </c>
      <c r="F172" s="33">
        <v>216</v>
      </c>
      <c r="G172" s="33">
        <f t="shared" si="66"/>
        <v>139</v>
      </c>
      <c r="H172" s="33">
        <f t="shared" si="67"/>
        <v>159</v>
      </c>
      <c r="I172" s="33">
        <f t="shared" si="68"/>
        <v>172</v>
      </c>
      <c r="J172" s="138">
        <f t="shared" si="69"/>
        <v>1.8051948051948052</v>
      </c>
      <c r="K172" s="138">
        <f t="shared" si="70"/>
        <v>2.7894736842105261</v>
      </c>
      <c r="L172" s="138">
        <f t="shared" si="72"/>
        <v>3.9090909090909092</v>
      </c>
    </row>
    <row r="173" spans="2:12" ht="12" x14ac:dyDescent="0.2">
      <c r="B173" s="52" t="s">
        <v>88</v>
      </c>
      <c r="C173" s="33">
        <v>618</v>
      </c>
      <c r="D173" s="33">
        <v>143</v>
      </c>
      <c r="E173" s="33">
        <v>130</v>
      </c>
      <c r="F173" s="33">
        <v>639</v>
      </c>
      <c r="G173" s="33">
        <f t="shared" si="66"/>
        <v>21</v>
      </c>
      <c r="H173" s="33">
        <f t="shared" si="67"/>
        <v>496</v>
      </c>
      <c r="I173" s="33">
        <f t="shared" si="68"/>
        <v>509</v>
      </c>
      <c r="J173" s="138">
        <f t="shared" si="69"/>
        <v>3.398058252427183E-2</v>
      </c>
      <c r="K173" s="138">
        <f t="shared" si="70"/>
        <v>3.4685314685314683</v>
      </c>
      <c r="L173" s="138">
        <f t="shared" si="72"/>
        <v>3.9153846153846157</v>
      </c>
    </row>
    <row r="174" spans="2:12" ht="12" x14ac:dyDescent="0.2">
      <c r="B174" s="51" t="s">
        <v>92</v>
      </c>
      <c r="C174" s="33">
        <v>76</v>
      </c>
      <c r="D174" s="33">
        <v>39</v>
      </c>
      <c r="E174" s="33">
        <v>12</v>
      </c>
      <c r="F174" s="33">
        <v>170</v>
      </c>
      <c r="G174" s="33">
        <f t="shared" si="66"/>
        <v>94</v>
      </c>
      <c r="H174" s="33">
        <f t="shared" si="67"/>
        <v>131</v>
      </c>
      <c r="I174" s="33">
        <f t="shared" si="68"/>
        <v>158</v>
      </c>
      <c r="J174" s="138">
        <f t="shared" si="69"/>
        <v>1.236842105263158</v>
      </c>
      <c r="K174" s="138">
        <f t="shared" si="70"/>
        <v>3.3589743589743586</v>
      </c>
      <c r="L174" s="138">
        <f t="shared" si="72"/>
        <v>13.166666666666666</v>
      </c>
    </row>
    <row r="175" spans="2:12" x14ac:dyDescent="0.2">
      <c r="B175" s="59" t="s">
        <v>109</v>
      </c>
      <c r="C175" s="34">
        <v>656</v>
      </c>
      <c r="D175" s="34">
        <v>400</v>
      </c>
      <c r="E175" s="34">
        <v>157</v>
      </c>
      <c r="F175" s="34">
        <v>692</v>
      </c>
      <c r="G175" s="34">
        <f t="shared" si="52"/>
        <v>36</v>
      </c>
      <c r="H175" s="34">
        <f t="shared" si="53"/>
        <v>292</v>
      </c>
      <c r="I175" s="34">
        <f t="shared" si="54"/>
        <v>535</v>
      </c>
      <c r="J175" s="141">
        <f t="shared" si="55"/>
        <v>5.4878048780487854E-2</v>
      </c>
      <c r="K175" s="141">
        <f t="shared" si="47"/>
        <v>0.73</v>
      </c>
      <c r="L175" s="141">
        <f t="shared" si="48"/>
        <v>3.4076433121019107</v>
      </c>
    </row>
    <row r="176" spans="2:12" x14ac:dyDescent="0.2">
      <c r="B176" s="61" t="s">
        <v>110</v>
      </c>
      <c r="C176" s="145">
        <v>124</v>
      </c>
      <c r="D176" s="145">
        <v>56</v>
      </c>
      <c r="E176" s="135">
        <v>12</v>
      </c>
      <c r="F176" s="135">
        <v>121</v>
      </c>
      <c r="G176" s="145">
        <f t="shared" si="52"/>
        <v>-3</v>
      </c>
      <c r="H176" s="145">
        <f t="shared" si="53"/>
        <v>65</v>
      </c>
      <c r="I176" s="135">
        <f t="shared" si="54"/>
        <v>109</v>
      </c>
      <c r="J176" s="136">
        <f t="shared" si="55"/>
        <v>-2.4193548387096753E-2</v>
      </c>
      <c r="K176" s="136">
        <f t="shared" si="47"/>
        <v>1.1607142857142856</v>
      </c>
      <c r="L176" s="136"/>
    </row>
    <row r="177" spans="2:12" ht="12" x14ac:dyDescent="0.2">
      <c r="B177" s="55" t="s">
        <v>172</v>
      </c>
      <c r="C177" s="33">
        <v>1</v>
      </c>
      <c r="D177" s="33">
        <v>0</v>
      </c>
      <c r="E177" s="33">
        <v>0</v>
      </c>
      <c r="F177" s="33">
        <v>0</v>
      </c>
      <c r="G177" s="33">
        <f t="shared" ref="G177:G195" si="73">F177-C177</f>
        <v>-1</v>
      </c>
      <c r="H177" s="33">
        <f t="shared" ref="H177:H195" si="74">F177-D177</f>
        <v>0</v>
      </c>
      <c r="I177" s="33">
        <f t="shared" ref="I177:I195" si="75">F177-E177</f>
        <v>0</v>
      </c>
      <c r="J177" s="138">
        <f>F177/C177-1</f>
        <v>-1</v>
      </c>
      <c r="K177" s="138"/>
      <c r="L177" s="138"/>
    </row>
    <row r="178" spans="2:12" ht="12" x14ac:dyDescent="0.2">
      <c r="B178" s="55" t="s">
        <v>205</v>
      </c>
      <c r="C178" s="33">
        <v>45</v>
      </c>
      <c r="D178" s="33">
        <v>17</v>
      </c>
      <c r="E178" s="33">
        <v>6</v>
      </c>
      <c r="F178" s="33">
        <v>19</v>
      </c>
      <c r="G178" s="33">
        <f t="shared" si="73"/>
        <v>-26</v>
      </c>
      <c r="H178" s="33">
        <f t="shared" si="74"/>
        <v>2</v>
      </c>
      <c r="I178" s="33">
        <f t="shared" si="75"/>
        <v>13</v>
      </c>
      <c r="J178" s="138">
        <f>F178/C178-1</f>
        <v>-0.57777777777777772</v>
      </c>
      <c r="K178" s="138">
        <f>F178/D178-1</f>
        <v>0.11764705882352944</v>
      </c>
      <c r="L178" s="138">
        <f>F178/E178-1</f>
        <v>2.1666666666666665</v>
      </c>
    </row>
    <row r="179" spans="2:12" ht="12" x14ac:dyDescent="0.2">
      <c r="B179" s="55" t="s">
        <v>173</v>
      </c>
      <c r="C179" s="33">
        <v>0</v>
      </c>
      <c r="D179" s="33">
        <v>0</v>
      </c>
      <c r="E179" s="33">
        <v>0</v>
      </c>
      <c r="F179" s="33">
        <v>0</v>
      </c>
      <c r="G179" s="33">
        <f t="shared" si="73"/>
        <v>0</v>
      </c>
      <c r="H179" s="33">
        <f t="shared" si="74"/>
        <v>0</v>
      </c>
      <c r="I179" s="33">
        <f t="shared" si="75"/>
        <v>0</v>
      </c>
      <c r="J179" s="138"/>
      <c r="K179" s="138"/>
      <c r="L179" s="138"/>
    </row>
    <row r="180" spans="2:12" ht="12" x14ac:dyDescent="0.2">
      <c r="B180" s="55" t="s">
        <v>112</v>
      </c>
      <c r="C180" s="33">
        <v>4</v>
      </c>
      <c r="D180" s="33">
        <v>3</v>
      </c>
      <c r="E180" s="33">
        <v>0</v>
      </c>
      <c r="F180" s="33">
        <v>10</v>
      </c>
      <c r="G180" s="33">
        <f t="shared" si="73"/>
        <v>6</v>
      </c>
      <c r="H180" s="33">
        <f t="shared" si="74"/>
        <v>7</v>
      </c>
      <c r="I180" s="33">
        <f t="shared" si="75"/>
        <v>10</v>
      </c>
      <c r="J180" s="138">
        <f>F180/C180-1</f>
        <v>1.5</v>
      </c>
      <c r="K180" s="138">
        <f>F180/D180-1</f>
        <v>2.3333333333333335</v>
      </c>
      <c r="L180" s="138"/>
    </row>
    <row r="181" spans="2:12" ht="12" x14ac:dyDescent="0.2">
      <c r="B181" s="55" t="s">
        <v>111</v>
      </c>
      <c r="C181" s="33">
        <v>10</v>
      </c>
      <c r="D181" s="33">
        <v>1</v>
      </c>
      <c r="E181" s="33">
        <v>2</v>
      </c>
      <c r="F181" s="33">
        <v>20</v>
      </c>
      <c r="G181" s="33">
        <f t="shared" si="73"/>
        <v>10</v>
      </c>
      <c r="H181" s="33">
        <f t="shared" si="74"/>
        <v>19</v>
      </c>
      <c r="I181" s="33">
        <f t="shared" si="75"/>
        <v>18</v>
      </c>
      <c r="J181" s="138">
        <f>F181/C181-1</f>
        <v>1</v>
      </c>
      <c r="K181" s="138">
        <f>F181/D181-1</f>
        <v>19</v>
      </c>
      <c r="L181" s="138">
        <f>F181/E181-1</f>
        <v>9</v>
      </c>
    </row>
    <row r="182" spans="2:12" ht="12" x14ac:dyDescent="0.2">
      <c r="B182" s="55" t="s">
        <v>115</v>
      </c>
      <c r="C182" s="33">
        <v>16</v>
      </c>
      <c r="D182" s="33">
        <v>9</v>
      </c>
      <c r="E182" s="33">
        <v>0</v>
      </c>
      <c r="F182" s="33">
        <v>34</v>
      </c>
      <c r="G182" s="33">
        <f t="shared" si="73"/>
        <v>18</v>
      </c>
      <c r="H182" s="33">
        <f t="shared" si="74"/>
        <v>25</v>
      </c>
      <c r="I182" s="33">
        <f t="shared" si="75"/>
        <v>34</v>
      </c>
      <c r="J182" s="138">
        <f>F182/C182-1</f>
        <v>1.125</v>
      </c>
      <c r="K182" s="138">
        <f>F182/D182-1</f>
        <v>2.7777777777777777</v>
      </c>
      <c r="L182" s="138"/>
    </row>
    <row r="183" spans="2:12" ht="12" x14ac:dyDescent="0.2">
      <c r="B183" s="55" t="s">
        <v>116</v>
      </c>
      <c r="C183" s="33">
        <v>0</v>
      </c>
      <c r="D183" s="33">
        <v>0</v>
      </c>
      <c r="E183" s="33">
        <v>0</v>
      </c>
      <c r="F183" s="33">
        <v>0</v>
      </c>
      <c r="G183" s="33">
        <f t="shared" si="73"/>
        <v>0</v>
      </c>
      <c r="H183" s="33">
        <f t="shared" si="74"/>
        <v>0</v>
      </c>
      <c r="I183" s="33">
        <f t="shared" si="75"/>
        <v>0</v>
      </c>
      <c r="J183" s="138"/>
      <c r="K183" s="138"/>
      <c r="L183" s="138"/>
    </row>
    <row r="184" spans="2:12" ht="12" x14ac:dyDescent="0.2">
      <c r="B184" s="55" t="s">
        <v>174</v>
      </c>
      <c r="C184" s="33">
        <v>1</v>
      </c>
      <c r="D184" s="33">
        <v>2</v>
      </c>
      <c r="E184" s="33">
        <v>0</v>
      </c>
      <c r="F184" s="33">
        <v>0</v>
      </c>
      <c r="G184" s="33">
        <f t="shared" si="73"/>
        <v>-1</v>
      </c>
      <c r="H184" s="33">
        <f t="shared" si="74"/>
        <v>-2</v>
      </c>
      <c r="I184" s="33">
        <f t="shared" si="75"/>
        <v>0</v>
      </c>
      <c r="J184" s="138">
        <f>F184/C184-1</f>
        <v>-1</v>
      </c>
      <c r="K184" s="138">
        <f>F184/D184-1</f>
        <v>-1</v>
      </c>
      <c r="L184" s="138"/>
    </row>
    <row r="185" spans="2:12" ht="12" x14ac:dyDescent="0.2">
      <c r="B185" s="55" t="s">
        <v>214</v>
      </c>
      <c r="C185" s="33">
        <v>16</v>
      </c>
      <c r="D185" s="33">
        <v>1</v>
      </c>
      <c r="E185" s="33">
        <v>1</v>
      </c>
      <c r="F185" s="33">
        <v>7</v>
      </c>
      <c r="G185" s="33">
        <f t="shared" si="73"/>
        <v>-9</v>
      </c>
      <c r="H185" s="33">
        <f t="shared" si="74"/>
        <v>6</v>
      </c>
      <c r="I185" s="33">
        <f t="shared" si="75"/>
        <v>6</v>
      </c>
      <c r="J185" s="138">
        <f>F185/C185-1</f>
        <v>-0.5625</v>
      </c>
      <c r="K185" s="138">
        <f>F185/D185-1</f>
        <v>6</v>
      </c>
      <c r="L185" s="138">
        <f>F185/E185-1</f>
        <v>6</v>
      </c>
    </row>
    <row r="186" spans="2:12" ht="12" x14ac:dyDescent="0.2">
      <c r="B186" s="55" t="s">
        <v>175</v>
      </c>
      <c r="C186" s="33">
        <v>0</v>
      </c>
      <c r="D186" s="33">
        <v>0</v>
      </c>
      <c r="E186" s="33">
        <v>0</v>
      </c>
      <c r="F186" s="33">
        <v>0</v>
      </c>
      <c r="G186" s="33">
        <f t="shared" si="73"/>
        <v>0</v>
      </c>
      <c r="H186" s="33">
        <f t="shared" si="74"/>
        <v>0</v>
      </c>
      <c r="I186" s="33">
        <f t="shared" si="75"/>
        <v>0</v>
      </c>
      <c r="J186" s="138"/>
      <c r="K186" s="138"/>
      <c r="L186" s="138"/>
    </row>
    <row r="187" spans="2:12" ht="12" x14ac:dyDescent="0.2">
      <c r="B187" s="55" t="s">
        <v>176</v>
      </c>
      <c r="C187" s="33">
        <v>1</v>
      </c>
      <c r="D187" s="33">
        <v>0</v>
      </c>
      <c r="E187" s="33">
        <v>0</v>
      </c>
      <c r="F187" s="33">
        <v>0</v>
      </c>
      <c r="G187" s="33">
        <f t="shared" si="73"/>
        <v>-1</v>
      </c>
      <c r="H187" s="33">
        <f t="shared" si="74"/>
        <v>0</v>
      </c>
      <c r="I187" s="33">
        <f t="shared" si="75"/>
        <v>0</v>
      </c>
      <c r="J187" s="138">
        <f>F187/C187-1</f>
        <v>-1</v>
      </c>
      <c r="K187" s="138"/>
      <c r="L187" s="138"/>
    </row>
    <row r="188" spans="2:12" ht="12" x14ac:dyDescent="0.2">
      <c r="B188" s="55" t="s">
        <v>177</v>
      </c>
      <c r="C188" s="33">
        <v>0</v>
      </c>
      <c r="D188" s="33">
        <v>0</v>
      </c>
      <c r="E188" s="33">
        <v>0</v>
      </c>
      <c r="F188" s="33">
        <v>0</v>
      </c>
      <c r="G188" s="33">
        <f t="shared" si="73"/>
        <v>0</v>
      </c>
      <c r="H188" s="33">
        <f t="shared" si="74"/>
        <v>0</v>
      </c>
      <c r="I188" s="33">
        <f t="shared" si="75"/>
        <v>0</v>
      </c>
      <c r="J188" s="138"/>
      <c r="K188" s="138"/>
      <c r="L188" s="138"/>
    </row>
    <row r="189" spans="2:12" ht="12" x14ac:dyDescent="0.2">
      <c r="B189" s="55" t="s">
        <v>178</v>
      </c>
      <c r="C189" s="33">
        <v>1</v>
      </c>
      <c r="D189" s="33">
        <v>0</v>
      </c>
      <c r="E189" s="33">
        <v>0</v>
      </c>
      <c r="F189" s="33">
        <v>1</v>
      </c>
      <c r="G189" s="33">
        <f t="shared" si="73"/>
        <v>0</v>
      </c>
      <c r="H189" s="33">
        <f t="shared" si="74"/>
        <v>1</v>
      </c>
      <c r="I189" s="33">
        <f t="shared" si="75"/>
        <v>1</v>
      </c>
      <c r="J189" s="138">
        <f>F189/C189-1</f>
        <v>0</v>
      </c>
      <c r="K189" s="138"/>
      <c r="L189" s="138"/>
    </row>
    <row r="190" spans="2:12" ht="12" x14ac:dyDescent="0.2">
      <c r="B190" s="55" t="s">
        <v>117</v>
      </c>
      <c r="C190" s="33">
        <v>0</v>
      </c>
      <c r="D190" s="33">
        <v>1</v>
      </c>
      <c r="E190" s="33">
        <v>0</v>
      </c>
      <c r="F190" s="33">
        <v>1</v>
      </c>
      <c r="G190" s="33">
        <f t="shared" si="73"/>
        <v>1</v>
      </c>
      <c r="H190" s="33">
        <f t="shared" si="74"/>
        <v>0</v>
      </c>
      <c r="I190" s="33">
        <f t="shared" si="75"/>
        <v>1</v>
      </c>
      <c r="J190" s="138"/>
      <c r="K190" s="138">
        <f>F190/D190-1</f>
        <v>0</v>
      </c>
      <c r="L190" s="138"/>
    </row>
    <row r="191" spans="2:12" ht="12" x14ac:dyDescent="0.2">
      <c r="B191" s="55" t="s">
        <v>179</v>
      </c>
      <c r="C191" s="33">
        <v>10</v>
      </c>
      <c r="D191" s="33">
        <v>6</v>
      </c>
      <c r="E191" s="33">
        <v>0</v>
      </c>
      <c r="F191" s="33">
        <v>17</v>
      </c>
      <c r="G191" s="33">
        <f t="shared" si="73"/>
        <v>7</v>
      </c>
      <c r="H191" s="33">
        <f t="shared" si="74"/>
        <v>11</v>
      </c>
      <c r="I191" s="33">
        <f t="shared" si="75"/>
        <v>17</v>
      </c>
      <c r="J191" s="138">
        <f>F191/C191-1</f>
        <v>0.7</v>
      </c>
      <c r="K191" s="138">
        <f>F191/D191-1</f>
        <v>1.8333333333333335</v>
      </c>
      <c r="L191" s="138"/>
    </row>
    <row r="192" spans="2:12" ht="12" x14ac:dyDescent="0.2">
      <c r="B192" s="55" t="s">
        <v>118</v>
      </c>
      <c r="C192" s="33">
        <v>7</v>
      </c>
      <c r="D192" s="33">
        <v>1</v>
      </c>
      <c r="E192" s="33">
        <v>0</v>
      </c>
      <c r="F192" s="33">
        <v>2</v>
      </c>
      <c r="G192" s="33">
        <f t="shared" si="73"/>
        <v>-5</v>
      </c>
      <c r="H192" s="33">
        <f t="shared" si="74"/>
        <v>1</v>
      </c>
      <c r="I192" s="33">
        <f t="shared" si="75"/>
        <v>2</v>
      </c>
      <c r="J192" s="138">
        <f>F192/C192-1</f>
        <v>-0.7142857142857143</v>
      </c>
      <c r="K192" s="138">
        <f>F192/D192-1</f>
        <v>1</v>
      </c>
      <c r="L192" s="138"/>
    </row>
    <row r="193" spans="1:12" ht="12" x14ac:dyDescent="0.2">
      <c r="B193" s="55" t="s">
        <v>119</v>
      </c>
      <c r="C193" s="33">
        <v>6</v>
      </c>
      <c r="D193" s="33">
        <v>2</v>
      </c>
      <c r="E193" s="33">
        <v>1</v>
      </c>
      <c r="F193" s="33">
        <v>5</v>
      </c>
      <c r="G193" s="33">
        <f t="shared" si="73"/>
        <v>-1</v>
      </c>
      <c r="H193" s="33">
        <f t="shared" si="74"/>
        <v>3</v>
      </c>
      <c r="I193" s="33">
        <f t="shared" si="75"/>
        <v>4</v>
      </c>
      <c r="J193" s="138">
        <f>F193/C193-1</f>
        <v>-0.16666666666666663</v>
      </c>
      <c r="K193" s="138">
        <f>F193/D193-1</f>
        <v>1.5</v>
      </c>
      <c r="L193" s="138">
        <f>F193/E193-1</f>
        <v>4</v>
      </c>
    </row>
    <row r="194" spans="1:12" ht="12" x14ac:dyDescent="0.2">
      <c r="B194" s="55" t="s">
        <v>113</v>
      </c>
      <c r="C194" s="33">
        <v>0</v>
      </c>
      <c r="D194" s="33">
        <v>0</v>
      </c>
      <c r="E194" s="33">
        <v>0</v>
      </c>
      <c r="F194" s="33">
        <v>1</v>
      </c>
      <c r="G194" s="33">
        <f t="shared" si="73"/>
        <v>1</v>
      </c>
      <c r="H194" s="33">
        <f t="shared" si="74"/>
        <v>1</v>
      </c>
      <c r="I194" s="33">
        <f t="shared" si="75"/>
        <v>1</v>
      </c>
      <c r="J194" s="138"/>
      <c r="K194" s="138"/>
      <c r="L194" s="138"/>
    </row>
    <row r="195" spans="1:12" ht="12" x14ac:dyDescent="0.2">
      <c r="B195" s="55" t="s">
        <v>114</v>
      </c>
      <c r="C195" s="33">
        <v>6</v>
      </c>
      <c r="D195" s="33">
        <v>13</v>
      </c>
      <c r="E195" s="33">
        <v>2</v>
      </c>
      <c r="F195" s="33">
        <v>4</v>
      </c>
      <c r="G195" s="33">
        <f t="shared" si="73"/>
        <v>-2</v>
      </c>
      <c r="H195" s="33">
        <f t="shared" si="74"/>
        <v>-9</v>
      </c>
      <c r="I195" s="33">
        <f t="shared" si="75"/>
        <v>2</v>
      </c>
      <c r="J195" s="138">
        <f>F195/C195-1</f>
        <v>-0.33333333333333337</v>
      </c>
      <c r="K195" s="138">
        <f>F195/D195-1</f>
        <v>-0.69230769230769229</v>
      </c>
      <c r="L195" s="138">
        <f>F195/E195-1</f>
        <v>1</v>
      </c>
    </row>
    <row r="196" spans="1:12" x14ac:dyDescent="0.2">
      <c r="A196" s="8"/>
      <c r="B196" s="61" t="s">
        <v>127</v>
      </c>
      <c r="C196" s="37">
        <v>75</v>
      </c>
      <c r="D196" s="37">
        <v>69</v>
      </c>
      <c r="E196" s="135">
        <v>40</v>
      </c>
      <c r="F196" s="135">
        <v>116</v>
      </c>
      <c r="G196" s="37">
        <f t="shared" si="52"/>
        <v>41</v>
      </c>
      <c r="H196" s="37">
        <f t="shared" si="53"/>
        <v>47</v>
      </c>
      <c r="I196" s="135">
        <f t="shared" si="54"/>
        <v>76</v>
      </c>
      <c r="J196" s="142">
        <f t="shared" si="55"/>
        <v>0.54666666666666663</v>
      </c>
      <c r="K196" s="142">
        <f t="shared" ref="K196:K232" si="76">F196/D196-1</f>
        <v>0.68115942028985499</v>
      </c>
      <c r="L196" s="136">
        <f t="shared" ref="L196:L232" si="77">F196/E196-1</f>
        <v>1.9</v>
      </c>
    </row>
    <row r="197" spans="1:12" ht="12.75" x14ac:dyDescent="0.2">
      <c r="A197" s="8"/>
      <c r="B197" s="52" t="s">
        <v>200</v>
      </c>
      <c r="C197" s="33">
        <v>0</v>
      </c>
      <c r="D197" s="33">
        <v>0</v>
      </c>
      <c r="E197" s="33">
        <v>0</v>
      </c>
      <c r="F197" s="33">
        <v>0</v>
      </c>
      <c r="G197" s="33">
        <f t="shared" ref="G197:G212" si="78">F197-C197</f>
        <v>0</v>
      </c>
      <c r="H197" s="33">
        <f t="shared" ref="H197:H212" si="79">F197-D197</f>
        <v>0</v>
      </c>
      <c r="I197" s="33">
        <f t="shared" ref="I197:I212" si="80">F197-E197</f>
        <v>0</v>
      </c>
      <c r="J197" s="138"/>
      <c r="K197" s="138"/>
      <c r="L197" s="138"/>
    </row>
    <row r="198" spans="1:12" ht="12.75" x14ac:dyDescent="0.2">
      <c r="A198" s="8"/>
      <c r="B198" s="54" t="s">
        <v>197</v>
      </c>
      <c r="C198" s="33">
        <v>1</v>
      </c>
      <c r="D198" s="33">
        <v>0</v>
      </c>
      <c r="E198" s="33">
        <v>0</v>
      </c>
      <c r="F198" s="33">
        <v>0</v>
      </c>
      <c r="G198" s="33">
        <f t="shared" si="78"/>
        <v>-1</v>
      </c>
      <c r="H198" s="33">
        <f t="shared" si="79"/>
        <v>0</v>
      </c>
      <c r="I198" s="33">
        <f t="shared" si="80"/>
        <v>0</v>
      </c>
      <c r="J198" s="138">
        <f>F198/C198-1</f>
        <v>-1</v>
      </c>
      <c r="K198" s="138"/>
      <c r="L198" s="138"/>
    </row>
    <row r="199" spans="1:12" ht="12.75" x14ac:dyDescent="0.2">
      <c r="A199" s="8"/>
      <c r="B199" s="55" t="s">
        <v>122</v>
      </c>
      <c r="C199" s="33">
        <v>0</v>
      </c>
      <c r="D199" s="33">
        <v>0</v>
      </c>
      <c r="E199" s="33">
        <v>0</v>
      </c>
      <c r="F199" s="33">
        <v>0</v>
      </c>
      <c r="G199" s="33">
        <f t="shared" si="78"/>
        <v>0</v>
      </c>
      <c r="H199" s="33">
        <f t="shared" si="79"/>
        <v>0</v>
      </c>
      <c r="I199" s="33">
        <f t="shared" si="80"/>
        <v>0</v>
      </c>
      <c r="J199" s="138"/>
      <c r="K199" s="138"/>
      <c r="L199" s="138"/>
    </row>
    <row r="200" spans="1:12" ht="12.75" x14ac:dyDescent="0.2">
      <c r="A200" s="8"/>
      <c r="B200" s="55" t="s">
        <v>180</v>
      </c>
      <c r="C200" s="33">
        <v>2</v>
      </c>
      <c r="D200" s="33">
        <v>0</v>
      </c>
      <c r="E200" s="33">
        <v>2</v>
      </c>
      <c r="F200" s="33">
        <v>1</v>
      </c>
      <c r="G200" s="33">
        <f t="shared" si="78"/>
        <v>-1</v>
      </c>
      <c r="H200" s="33">
        <f t="shared" si="79"/>
        <v>1</v>
      </c>
      <c r="I200" s="33">
        <f t="shared" si="80"/>
        <v>-1</v>
      </c>
      <c r="J200" s="138">
        <f>F200/C200-1</f>
        <v>-0.5</v>
      </c>
      <c r="K200" s="138"/>
      <c r="L200" s="138">
        <f>F200/E200-1</f>
        <v>-0.5</v>
      </c>
    </row>
    <row r="201" spans="1:12" ht="12.75" x14ac:dyDescent="0.2">
      <c r="A201" s="8"/>
      <c r="B201" s="55" t="s">
        <v>201</v>
      </c>
      <c r="C201" s="33">
        <v>1</v>
      </c>
      <c r="D201" s="33">
        <v>0</v>
      </c>
      <c r="E201" s="33">
        <v>0</v>
      </c>
      <c r="F201" s="33">
        <v>0</v>
      </c>
      <c r="G201" s="33">
        <f t="shared" si="78"/>
        <v>-1</v>
      </c>
      <c r="H201" s="33">
        <f t="shared" si="79"/>
        <v>0</v>
      </c>
      <c r="I201" s="33">
        <f t="shared" si="80"/>
        <v>0</v>
      </c>
      <c r="J201" s="138">
        <f>F201/C201-1</f>
        <v>-1</v>
      </c>
      <c r="K201" s="138"/>
      <c r="L201" s="138"/>
    </row>
    <row r="202" spans="1:12" ht="12.75" x14ac:dyDescent="0.2">
      <c r="A202" s="8"/>
      <c r="B202" s="55" t="s">
        <v>120</v>
      </c>
      <c r="C202" s="33">
        <v>2</v>
      </c>
      <c r="D202" s="33">
        <v>4</v>
      </c>
      <c r="E202" s="33">
        <v>0</v>
      </c>
      <c r="F202" s="33">
        <v>6</v>
      </c>
      <c r="G202" s="33">
        <f t="shared" si="78"/>
        <v>4</v>
      </c>
      <c r="H202" s="33">
        <f t="shared" si="79"/>
        <v>2</v>
      </c>
      <c r="I202" s="33">
        <f t="shared" si="80"/>
        <v>6</v>
      </c>
      <c r="J202" s="138">
        <f>F202/C202-1</f>
        <v>2</v>
      </c>
      <c r="K202" s="138">
        <f>F202/D202-1</f>
        <v>0.5</v>
      </c>
      <c r="L202" s="138"/>
    </row>
    <row r="203" spans="1:12" ht="12.75" x14ac:dyDescent="0.2">
      <c r="A203" s="8"/>
      <c r="B203" s="55" t="s">
        <v>121</v>
      </c>
      <c r="C203" s="33">
        <v>1</v>
      </c>
      <c r="D203" s="33">
        <v>0</v>
      </c>
      <c r="E203" s="33">
        <v>0</v>
      </c>
      <c r="F203" s="33">
        <v>2</v>
      </c>
      <c r="G203" s="33">
        <f t="shared" si="78"/>
        <v>1</v>
      </c>
      <c r="H203" s="33">
        <f t="shared" si="79"/>
        <v>2</v>
      </c>
      <c r="I203" s="33">
        <f t="shared" si="80"/>
        <v>2</v>
      </c>
      <c r="J203" s="138">
        <f>F203/C203-1</f>
        <v>1</v>
      </c>
      <c r="K203" s="138"/>
      <c r="L203" s="138"/>
    </row>
    <row r="204" spans="1:12" ht="12.75" x14ac:dyDescent="0.2">
      <c r="A204" s="8"/>
      <c r="B204" s="55" t="s">
        <v>181</v>
      </c>
      <c r="C204" s="33">
        <v>0</v>
      </c>
      <c r="D204" s="33">
        <v>0</v>
      </c>
      <c r="E204" s="33">
        <v>0</v>
      </c>
      <c r="F204" s="33">
        <v>1</v>
      </c>
      <c r="G204" s="33">
        <f t="shared" si="78"/>
        <v>1</v>
      </c>
      <c r="H204" s="33">
        <f t="shared" si="79"/>
        <v>1</v>
      </c>
      <c r="I204" s="33">
        <f t="shared" si="80"/>
        <v>1</v>
      </c>
      <c r="J204" s="138"/>
      <c r="K204" s="138"/>
      <c r="L204" s="138"/>
    </row>
    <row r="205" spans="1:12" ht="12.75" x14ac:dyDescent="0.2">
      <c r="A205" s="8"/>
      <c r="B205" s="51" t="s">
        <v>138</v>
      </c>
      <c r="C205" s="33">
        <v>2</v>
      </c>
      <c r="D205" s="33">
        <v>3</v>
      </c>
      <c r="E205" s="33">
        <v>0</v>
      </c>
      <c r="F205" s="33">
        <v>0</v>
      </c>
      <c r="G205" s="33">
        <f t="shared" si="78"/>
        <v>-2</v>
      </c>
      <c r="H205" s="33">
        <f t="shared" si="79"/>
        <v>-3</v>
      </c>
      <c r="I205" s="33">
        <f t="shared" si="80"/>
        <v>0</v>
      </c>
      <c r="J205" s="138">
        <f>F205/C205-1</f>
        <v>-1</v>
      </c>
      <c r="K205" s="138">
        <f t="shared" ref="K205:K210" si="81">F205/D205-1</f>
        <v>-1</v>
      </c>
      <c r="L205" s="138"/>
    </row>
    <row r="206" spans="1:12" ht="12.75" x14ac:dyDescent="0.2">
      <c r="A206" s="8"/>
      <c r="B206" s="55" t="s">
        <v>123</v>
      </c>
      <c r="C206" s="33">
        <v>1</v>
      </c>
      <c r="D206" s="33">
        <v>1</v>
      </c>
      <c r="E206" s="33">
        <v>0</v>
      </c>
      <c r="F206" s="33">
        <v>1</v>
      </c>
      <c r="G206" s="33">
        <f t="shared" si="78"/>
        <v>0</v>
      </c>
      <c r="H206" s="33">
        <f t="shared" si="79"/>
        <v>0</v>
      </c>
      <c r="I206" s="33">
        <f t="shared" si="80"/>
        <v>1</v>
      </c>
      <c r="J206" s="138">
        <f>F206/C206-1</f>
        <v>0</v>
      </c>
      <c r="K206" s="138">
        <f t="shared" si="81"/>
        <v>0</v>
      </c>
      <c r="L206" s="138"/>
    </row>
    <row r="207" spans="1:12" ht="12.75" x14ac:dyDescent="0.2">
      <c r="A207" s="8"/>
      <c r="B207" s="55" t="s">
        <v>182</v>
      </c>
      <c r="C207" s="33">
        <v>1</v>
      </c>
      <c r="D207" s="33">
        <v>2</v>
      </c>
      <c r="E207" s="33">
        <v>0</v>
      </c>
      <c r="F207" s="33">
        <v>2</v>
      </c>
      <c r="G207" s="33">
        <f t="shared" si="78"/>
        <v>1</v>
      </c>
      <c r="H207" s="33">
        <f t="shared" si="79"/>
        <v>0</v>
      </c>
      <c r="I207" s="33">
        <f t="shared" si="80"/>
        <v>2</v>
      </c>
      <c r="J207" s="138">
        <f>F207/C207-1</f>
        <v>1</v>
      </c>
      <c r="K207" s="138">
        <f t="shared" si="81"/>
        <v>0</v>
      </c>
      <c r="L207" s="138"/>
    </row>
    <row r="208" spans="1:12" ht="12.75" x14ac:dyDescent="0.2">
      <c r="A208" s="8"/>
      <c r="B208" s="55" t="s">
        <v>183</v>
      </c>
      <c r="C208" s="33">
        <v>1</v>
      </c>
      <c r="D208" s="33">
        <v>1</v>
      </c>
      <c r="E208" s="33">
        <v>0</v>
      </c>
      <c r="F208" s="33">
        <v>1</v>
      </c>
      <c r="G208" s="33">
        <f t="shared" si="78"/>
        <v>0</v>
      </c>
      <c r="H208" s="33">
        <f t="shared" si="79"/>
        <v>0</v>
      </c>
      <c r="I208" s="33">
        <f t="shared" si="80"/>
        <v>1</v>
      </c>
      <c r="J208" s="138">
        <f>F208/C208-1</f>
        <v>0</v>
      </c>
      <c r="K208" s="138">
        <f t="shared" si="81"/>
        <v>0</v>
      </c>
      <c r="L208" s="138"/>
    </row>
    <row r="209" spans="1:12" ht="12.75" x14ac:dyDescent="0.2">
      <c r="A209" s="8"/>
      <c r="B209" s="55" t="s">
        <v>124</v>
      </c>
      <c r="C209" s="33">
        <v>63</v>
      </c>
      <c r="D209" s="33">
        <v>57</v>
      </c>
      <c r="E209" s="33">
        <v>34</v>
      </c>
      <c r="F209" s="33">
        <v>98</v>
      </c>
      <c r="G209" s="33">
        <f t="shared" si="78"/>
        <v>35</v>
      </c>
      <c r="H209" s="33">
        <f t="shared" si="79"/>
        <v>41</v>
      </c>
      <c r="I209" s="33">
        <f t="shared" si="80"/>
        <v>64</v>
      </c>
      <c r="J209" s="138">
        <f>F209/C209-1</f>
        <v>0.55555555555555558</v>
      </c>
      <c r="K209" s="138">
        <f t="shared" si="81"/>
        <v>0.7192982456140351</v>
      </c>
      <c r="L209" s="138">
        <f>F209/E209-1</f>
        <v>1.8823529411764706</v>
      </c>
    </row>
    <row r="210" spans="1:12" ht="12.75" x14ac:dyDescent="0.2">
      <c r="A210" s="8"/>
      <c r="B210" s="55" t="s">
        <v>125</v>
      </c>
      <c r="C210" s="33">
        <v>0</v>
      </c>
      <c r="D210" s="33">
        <v>1</v>
      </c>
      <c r="E210" s="33">
        <v>2</v>
      </c>
      <c r="F210" s="33">
        <v>2</v>
      </c>
      <c r="G210" s="33">
        <f t="shared" si="78"/>
        <v>2</v>
      </c>
      <c r="H210" s="33">
        <f t="shared" si="79"/>
        <v>1</v>
      </c>
      <c r="I210" s="33">
        <f t="shared" si="80"/>
        <v>0</v>
      </c>
      <c r="J210" s="138"/>
      <c r="K210" s="138">
        <f t="shared" si="81"/>
        <v>1</v>
      </c>
      <c r="L210" s="138">
        <f>F210/E210-1</f>
        <v>0</v>
      </c>
    </row>
    <row r="211" spans="1:12" ht="12.75" x14ac:dyDescent="0.2">
      <c r="A211" s="8"/>
      <c r="B211" s="55" t="s">
        <v>184</v>
      </c>
      <c r="C211" s="33">
        <v>0</v>
      </c>
      <c r="D211" s="33">
        <v>0</v>
      </c>
      <c r="E211" s="33">
        <v>0</v>
      </c>
      <c r="F211" s="33">
        <v>1</v>
      </c>
      <c r="G211" s="33">
        <f t="shared" si="78"/>
        <v>1</v>
      </c>
      <c r="H211" s="33">
        <f t="shared" si="79"/>
        <v>1</v>
      </c>
      <c r="I211" s="33">
        <f t="shared" si="80"/>
        <v>1</v>
      </c>
      <c r="J211" s="138"/>
      <c r="K211" s="138"/>
      <c r="L211" s="138"/>
    </row>
    <row r="212" spans="1:12" ht="12" x14ac:dyDescent="0.2">
      <c r="B212" s="55" t="s">
        <v>126</v>
      </c>
      <c r="C212" s="33">
        <v>0</v>
      </c>
      <c r="D212" s="33">
        <v>0</v>
      </c>
      <c r="E212" s="33">
        <v>2</v>
      </c>
      <c r="F212" s="33">
        <v>1</v>
      </c>
      <c r="G212" s="33">
        <f t="shared" si="78"/>
        <v>1</v>
      </c>
      <c r="H212" s="33">
        <f t="shared" si="79"/>
        <v>1</v>
      </c>
      <c r="I212" s="33">
        <f t="shared" si="80"/>
        <v>-1</v>
      </c>
      <c r="J212" s="138"/>
      <c r="K212" s="138"/>
      <c r="L212" s="138">
        <f>F212/E212-1</f>
        <v>-0.5</v>
      </c>
    </row>
    <row r="213" spans="1:12" x14ac:dyDescent="0.2">
      <c r="B213" s="61" t="s">
        <v>128</v>
      </c>
      <c r="C213" s="37">
        <v>193</v>
      </c>
      <c r="D213" s="37">
        <v>147</v>
      </c>
      <c r="E213" s="135">
        <v>33</v>
      </c>
      <c r="F213" s="135">
        <v>152</v>
      </c>
      <c r="G213" s="37">
        <f t="shared" ref="G213:G232" si="82">F213-C213</f>
        <v>-41</v>
      </c>
      <c r="H213" s="37">
        <f t="shared" ref="H213:H232" si="83">F213-D213</f>
        <v>5</v>
      </c>
      <c r="I213" s="135">
        <f t="shared" ref="I213:I232" si="84">F213-E213</f>
        <v>119</v>
      </c>
      <c r="J213" s="142">
        <f t="shared" ref="J213:J232" si="85">F213/C213-1</f>
        <v>-0.21243523316062174</v>
      </c>
      <c r="K213" s="142">
        <f t="shared" si="76"/>
        <v>3.4013605442176909E-2</v>
      </c>
      <c r="L213" s="136">
        <f t="shared" si="77"/>
        <v>3.6060606060606064</v>
      </c>
    </row>
    <row r="214" spans="1:12" ht="12.75" x14ac:dyDescent="0.2">
      <c r="A214" s="8"/>
      <c r="B214" s="55" t="s">
        <v>185</v>
      </c>
      <c r="C214" s="33">
        <v>11</v>
      </c>
      <c r="D214" s="33">
        <v>0</v>
      </c>
      <c r="E214" s="33">
        <v>0</v>
      </c>
      <c r="F214" s="33">
        <v>1</v>
      </c>
      <c r="G214" s="33">
        <f>F214-C214</f>
        <v>-10</v>
      </c>
      <c r="H214" s="33">
        <f>F214-D214</f>
        <v>1</v>
      </c>
      <c r="I214" s="33">
        <f>F214-E214</f>
        <v>1</v>
      </c>
      <c r="J214" s="138">
        <f>F214/C214-1</f>
        <v>-0.90909090909090906</v>
      </c>
      <c r="K214" s="138"/>
      <c r="L214" s="138"/>
    </row>
    <row r="215" spans="1:12" ht="12.75" x14ac:dyDescent="0.2">
      <c r="A215" s="8"/>
      <c r="B215" s="54" t="s">
        <v>186</v>
      </c>
      <c r="C215" s="33">
        <v>0</v>
      </c>
      <c r="D215" s="33">
        <v>0</v>
      </c>
      <c r="E215" s="33">
        <v>0</v>
      </c>
      <c r="F215" s="33">
        <v>0</v>
      </c>
      <c r="G215" s="33">
        <f>F215-C215</f>
        <v>0</v>
      </c>
      <c r="H215" s="33">
        <f>F215-D215</f>
        <v>0</v>
      </c>
      <c r="I215" s="33">
        <f>F215-E215</f>
        <v>0</v>
      </c>
      <c r="J215" s="138"/>
      <c r="K215" s="138"/>
      <c r="L215" s="138"/>
    </row>
    <row r="216" spans="1:12" ht="12.75" x14ac:dyDescent="0.2">
      <c r="A216" s="8"/>
      <c r="B216" s="55" t="s">
        <v>187</v>
      </c>
      <c r="C216" s="33">
        <v>1</v>
      </c>
      <c r="D216" s="33">
        <v>0</v>
      </c>
      <c r="E216" s="33">
        <v>0</v>
      </c>
      <c r="F216" s="33">
        <v>0</v>
      </c>
      <c r="G216" s="33">
        <f>F216-C216</f>
        <v>-1</v>
      </c>
      <c r="H216" s="33">
        <f>F216-D216</f>
        <v>0</v>
      </c>
      <c r="I216" s="33">
        <f>F216-E216</f>
        <v>0</v>
      </c>
      <c r="J216" s="138">
        <f>F216/C216-1</f>
        <v>-1</v>
      </c>
      <c r="K216" s="138"/>
      <c r="L216" s="138"/>
    </row>
    <row r="217" spans="1:12" ht="12" x14ac:dyDescent="0.2">
      <c r="B217" s="55" t="s">
        <v>128</v>
      </c>
      <c r="C217" s="33">
        <v>181</v>
      </c>
      <c r="D217" s="33">
        <v>147</v>
      </c>
      <c r="E217" s="33">
        <v>33</v>
      </c>
      <c r="F217" s="33">
        <v>151</v>
      </c>
      <c r="G217" s="33">
        <f>F217-C217</f>
        <v>-30</v>
      </c>
      <c r="H217" s="33">
        <f>F217-D217</f>
        <v>4</v>
      </c>
      <c r="I217" s="33">
        <f>F217-E217</f>
        <v>118</v>
      </c>
      <c r="J217" s="138">
        <f>F217/C217-1</f>
        <v>-0.16574585635359118</v>
      </c>
      <c r="K217" s="138">
        <f>F217/D217-1</f>
        <v>2.7210884353741527E-2</v>
      </c>
      <c r="L217" s="138">
        <f>F217/E217-1</f>
        <v>3.5757575757575761</v>
      </c>
    </row>
    <row r="218" spans="1:12" ht="12" x14ac:dyDescent="0.2">
      <c r="B218" s="55" t="s">
        <v>254</v>
      </c>
      <c r="C218" s="33">
        <v>0</v>
      </c>
      <c r="D218" s="33">
        <v>0</v>
      </c>
      <c r="E218" s="33">
        <v>0</v>
      </c>
      <c r="F218" s="33">
        <v>0</v>
      </c>
      <c r="G218" s="33">
        <f>F218-C218</f>
        <v>0</v>
      </c>
      <c r="H218" s="33">
        <f>F218-D218</f>
        <v>0</v>
      </c>
      <c r="I218" s="33">
        <f>F218-E218</f>
        <v>0</v>
      </c>
      <c r="J218" s="138"/>
      <c r="K218" s="138"/>
      <c r="L218" s="138"/>
    </row>
    <row r="219" spans="1:12" x14ac:dyDescent="0.2">
      <c r="B219" s="61" t="s">
        <v>129</v>
      </c>
      <c r="C219" s="37">
        <v>250</v>
      </c>
      <c r="D219" s="37">
        <v>121</v>
      </c>
      <c r="E219" s="135">
        <v>63</v>
      </c>
      <c r="F219" s="135">
        <v>298</v>
      </c>
      <c r="G219" s="37">
        <f t="shared" si="82"/>
        <v>48</v>
      </c>
      <c r="H219" s="37">
        <f t="shared" si="83"/>
        <v>177</v>
      </c>
      <c r="I219" s="135">
        <f t="shared" si="84"/>
        <v>235</v>
      </c>
      <c r="J219" s="142">
        <f t="shared" si="85"/>
        <v>0.19199999999999995</v>
      </c>
      <c r="K219" s="142">
        <f t="shared" si="76"/>
        <v>1.4628099173553717</v>
      </c>
      <c r="L219" s="136">
        <f t="shared" si="77"/>
        <v>3.7301587301587302</v>
      </c>
    </row>
    <row r="220" spans="1:12" ht="12" x14ac:dyDescent="0.2">
      <c r="B220" s="51" t="s">
        <v>130</v>
      </c>
      <c r="C220" s="33">
        <v>41</v>
      </c>
      <c r="D220" s="33">
        <v>22</v>
      </c>
      <c r="E220" s="33">
        <v>21</v>
      </c>
      <c r="F220" s="33">
        <v>25</v>
      </c>
      <c r="G220" s="33">
        <f>F220-C220</f>
        <v>-16</v>
      </c>
      <c r="H220" s="33">
        <f>F220-D220</f>
        <v>3</v>
      </c>
      <c r="I220" s="33">
        <f>F220-E220</f>
        <v>4</v>
      </c>
      <c r="J220" s="138">
        <f>F220/C220-1</f>
        <v>-0.3902439024390244</v>
      </c>
      <c r="K220" s="138">
        <f>F220/D220-1</f>
        <v>0.13636363636363646</v>
      </c>
      <c r="L220" s="138">
        <f>F220/E220-1</f>
        <v>0.19047619047619047</v>
      </c>
    </row>
    <row r="221" spans="1:12" ht="12" x14ac:dyDescent="0.2">
      <c r="B221" s="51" t="s">
        <v>131</v>
      </c>
      <c r="C221" s="33">
        <v>86</v>
      </c>
      <c r="D221" s="33">
        <v>32</v>
      </c>
      <c r="E221" s="33">
        <v>18</v>
      </c>
      <c r="F221" s="33">
        <v>70</v>
      </c>
      <c r="G221" s="33">
        <f>F221-C221</f>
        <v>-16</v>
      </c>
      <c r="H221" s="33">
        <f>F221-D221</f>
        <v>38</v>
      </c>
      <c r="I221" s="33">
        <f>F221-E221</f>
        <v>52</v>
      </c>
      <c r="J221" s="138">
        <f>F221/C221-1</f>
        <v>-0.18604651162790697</v>
      </c>
      <c r="K221" s="138">
        <f>F221/D221-1</f>
        <v>1.1875</v>
      </c>
      <c r="L221" s="138">
        <f>F221/E221-1</f>
        <v>2.8888888888888888</v>
      </c>
    </row>
    <row r="222" spans="1:12" ht="12" x14ac:dyDescent="0.2">
      <c r="B222" s="51" t="s">
        <v>132</v>
      </c>
      <c r="C222" s="33">
        <v>52</v>
      </c>
      <c r="D222" s="33">
        <v>46</v>
      </c>
      <c r="E222" s="33">
        <v>13</v>
      </c>
      <c r="F222" s="33">
        <v>147</v>
      </c>
      <c r="G222" s="33">
        <f>F222-C222</f>
        <v>95</v>
      </c>
      <c r="H222" s="33">
        <f>F222-D222</f>
        <v>101</v>
      </c>
      <c r="I222" s="33">
        <f>F222-E222</f>
        <v>134</v>
      </c>
      <c r="J222" s="138">
        <f>F222/C222-1</f>
        <v>1.8269230769230771</v>
      </c>
      <c r="K222" s="138">
        <f>F222/D222-1</f>
        <v>2.1956521739130435</v>
      </c>
      <c r="L222" s="138">
        <f>F222/E222-1</f>
        <v>10.307692307692308</v>
      </c>
    </row>
    <row r="223" spans="1:12" ht="12" x14ac:dyDescent="0.2">
      <c r="B223" s="51" t="s">
        <v>133</v>
      </c>
      <c r="C223" s="33">
        <v>71</v>
      </c>
      <c r="D223" s="33">
        <v>21</v>
      </c>
      <c r="E223" s="33">
        <v>11</v>
      </c>
      <c r="F223" s="33">
        <v>56</v>
      </c>
      <c r="G223" s="33">
        <f>F223-C223</f>
        <v>-15</v>
      </c>
      <c r="H223" s="33">
        <f>F223-D223</f>
        <v>35</v>
      </c>
      <c r="I223" s="33">
        <f>F223-E223</f>
        <v>45</v>
      </c>
      <c r="J223" s="138">
        <f>F223/C223-1</f>
        <v>-0.21126760563380287</v>
      </c>
      <c r="K223" s="138">
        <f>F223/D223-1</f>
        <v>1.6666666666666665</v>
      </c>
      <c r="L223" s="138">
        <f>F223/E223-1</f>
        <v>4.0909090909090908</v>
      </c>
    </row>
    <row r="224" spans="1:12" x14ac:dyDescent="0.2">
      <c r="B224" s="61" t="s">
        <v>134</v>
      </c>
      <c r="C224" s="37">
        <v>14</v>
      </c>
      <c r="D224" s="37">
        <v>7</v>
      </c>
      <c r="E224" s="135">
        <v>9</v>
      </c>
      <c r="F224" s="135">
        <v>5</v>
      </c>
      <c r="G224" s="37">
        <f t="shared" si="82"/>
        <v>-9</v>
      </c>
      <c r="H224" s="37">
        <f t="shared" si="83"/>
        <v>-2</v>
      </c>
      <c r="I224" s="135">
        <f t="shared" si="84"/>
        <v>-4</v>
      </c>
      <c r="J224" s="142">
        <f t="shared" si="85"/>
        <v>-0.64285714285714279</v>
      </c>
      <c r="K224" s="142">
        <f t="shared" si="76"/>
        <v>-0.2857142857142857</v>
      </c>
      <c r="L224" s="136">
        <f t="shared" si="77"/>
        <v>-0.44444444444444442</v>
      </c>
    </row>
    <row r="225" spans="2:12" ht="12" x14ac:dyDescent="0.2">
      <c r="B225" s="55" t="s">
        <v>188</v>
      </c>
      <c r="C225" s="33">
        <v>2</v>
      </c>
      <c r="D225" s="33">
        <v>0</v>
      </c>
      <c r="E225" s="33">
        <v>1</v>
      </c>
      <c r="F225" s="33">
        <v>0</v>
      </c>
      <c r="G225" s="33">
        <f t="shared" ref="G225:G231" si="86">F225-C225</f>
        <v>-2</v>
      </c>
      <c r="H225" s="33">
        <f t="shared" ref="H225:H231" si="87">F225-D225</f>
        <v>0</v>
      </c>
      <c r="I225" s="33">
        <f t="shared" ref="I225:I231" si="88">F225-E225</f>
        <v>-1</v>
      </c>
      <c r="J225" s="138">
        <f>F225/C225-1</f>
        <v>-1</v>
      </c>
      <c r="K225" s="138"/>
      <c r="L225" s="138">
        <f>F225/E225-1</f>
        <v>-1</v>
      </c>
    </row>
    <row r="226" spans="2:12" ht="12" x14ac:dyDescent="0.2">
      <c r="B226" s="55" t="s">
        <v>136</v>
      </c>
      <c r="C226" s="33">
        <v>6</v>
      </c>
      <c r="D226" s="33">
        <v>7</v>
      </c>
      <c r="E226" s="33">
        <v>6</v>
      </c>
      <c r="F226" s="33">
        <v>3</v>
      </c>
      <c r="G226" s="33">
        <f t="shared" si="86"/>
        <v>-3</v>
      </c>
      <c r="H226" s="33">
        <f t="shared" si="87"/>
        <v>-4</v>
      </c>
      <c r="I226" s="33">
        <f t="shared" si="88"/>
        <v>-3</v>
      </c>
      <c r="J226" s="138">
        <f>F226/C226-1</f>
        <v>-0.5</v>
      </c>
      <c r="K226" s="138">
        <f>F226/D226-1</f>
        <v>-0.5714285714285714</v>
      </c>
      <c r="L226" s="138">
        <f>F226/E226-1</f>
        <v>-0.5</v>
      </c>
    </row>
    <row r="227" spans="2:12" ht="12" x14ac:dyDescent="0.2">
      <c r="B227" s="55" t="s">
        <v>189</v>
      </c>
      <c r="C227" s="33">
        <v>0</v>
      </c>
      <c r="D227" s="33">
        <v>0</v>
      </c>
      <c r="E227" s="33">
        <v>0</v>
      </c>
      <c r="F227" s="33">
        <v>0</v>
      </c>
      <c r="G227" s="33">
        <f t="shared" si="86"/>
        <v>0</v>
      </c>
      <c r="H227" s="33">
        <f t="shared" si="87"/>
        <v>0</v>
      </c>
      <c r="I227" s="33">
        <f t="shared" si="88"/>
        <v>0</v>
      </c>
      <c r="J227" s="138"/>
      <c r="K227" s="138"/>
      <c r="L227" s="138"/>
    </row>
    <row r="228" spans="2:12" ht="12" x14ac:dyDescent="0.2">
      <c r="B228" s="55" t="s">
        <v>202</v>
      </c>
      <c r="C228" s="33">
        <v>5</v>
      </c>
      <c r="D228" s="33">
        <v>0</v>
      </c>
      <c r="E228" s="33">
        <v>0</v>
      </c>
      <c r="F228" s="33">
        <v>0</v>
      </c>
      <c r="G228" s="33">
        <f t="shared" si="86"/>
        <v>-5</v>
      </c>
      <c r="H228" s="33">
        <f t="shared" si="87"/>
        <v>0</v>
      </c>
      <c r="I228" s="33">
        <f t="shared" si="88"/>
        <v>0</v>
      </c>
      <c r="J228" s="138">
        <f>F228/C228-1</f>
        <v>-1</v>
      </c>
      <c r="K228" s="138"/>
      <c r="L228" s="138"/>
    </row>
    <row r="229" spans="2:12" ht="12" x14ac:dyDescent="0.2">
      <c r="B229" s="55" t="s">
        <v>190</v>
      </c>
      <c r="C229" s="33">
        <v>1</v>
      </c>
      <c r="D229" s="33">
        <v>0</v>
      </c>
      <c r="E229" s="33">
        <v>0</v>
      </c>
      <c r="F229" s="33">
        <v>2</v>
      </c>
      <c r="G229" s="33">
        <f t="shared" si="86"/>
        <v>1</v>
      </c>
      <c r="H229" s="33">
        <f t="shared" si="87"/>
        <v>2</v>
      </c>
      <c r="I229" s="33">
        <f t="shared" si="88"/>
        <v>2</v>
      </c>
      <c r="J229" s="138">
        <f>F229/C229-1</f>
        <v>1</v>
      </c>
      <c r="K229" s="138"/>
      <c r="L229" s="138"/>
    </row>
    <row r="230" spans="2:12" ht="12" x14ac:dyDescent="0.2">
      <c r="B230" s="55" t="s">
        <v>135</v>
      </c>
      <c r="C230" s="33">
        <v>0</v>
      </c>
      <c r="D230" s="33">
        <v>0</v>
      </c>
      <c r="E230" s="33">
        <v>2</v>
      </c>
      <c r="F230" s="33">
        <v>0</v>
      </c>
      <c r="G230" s="33">
        <f t="shared" si="86"/>
        <v>0</v>
      </c>
      <c r="H230" s="33">
        <f t="shared" si="87"/>
        <v>0</v>
      </c>
      <c r="I230" s="33">
        <f t="shared" si="88"/>
        <v>-2</v>
      </c>
      <c r="J230" s="138"/>
      <c r="K230" s="138"/>
      <c r="L230" s="138">
        <f>F230/E230-1</f>
        <v>-1</v>
      </c>
    </row>
    <row r="231" spans="2:12" ht="12" x14ac:dyDescent="0.2">
      <c r="B231" s="55" t="s">
        <v>224</v>
      </c>
      <c r="C231" s="33">
        <v>0</v>
      </c>
      <c r="D231" s="33">
        <v>0</v>
      </c>
      <c r="E231" s="33">
        <v>0</v>
      </c>
      <c r="F231" s="33">
        <v>0</v>
      </c>
      <c r="G231" s="33">
        <f t="shared" si="86"/>
        <v>0</v>
      </c>
      <c r="H231" s="33">
        <f t="shared" si="87"/>
        <v>0</v>
      </c>
      <c r="I231" s="33">
        <f t="shared" si="88"/>
        <v>0</v>
      </c>
      <c r="J231" s="138"/>
      <c r="K231" s="138"/>
      <c r="L231" s="138"/>
    </row>
    <row r="232" spans="2:12" x14ac:dyDescent="0.2">
      <c r="B232" s="59" t="s">
        <v>194</v>
      </c>
      <c r="C232" s="34">
        <v>38805</v>
      </c>
      <c r="D232" s="34">
        <v>19651</v>
      </c>
      <c r="E232" s="34">
        <v>7250</v>
      </c>
      <c r="F232" s="34">
        <v>17385</v>
      </c>
      <c r="G232" s="34">
        <f t="shared" si="82"/>
        <v>-21420</v>
      </c>
      <c r="H232" s="34">
        <f t="shared" si="83"/>
        <v>-2266</v>
      </c>
      <c r="I232" s="34">
        <f t="shared" si="84"/>
        <v>10135</v>
      </c>
      <c r="J232" s="141">
        <f t="shared" si="85"/>
        <v>-0.55199072284499417</v>
      </c>
      <c r="K232" s="141">
        <f t="shared" si="76"/>
        <v>-0.11531219785252655</v>
      </c>
      <c r="L232" s="141">
        <f t="shared" si="77"/>
        <v>1.3979310344827587</v>
      </c>
    </row>
    <row r="233" spans="2:12" ht="12" x14ac:dyDescent="0.2">
      <c r="B233" s="55" t="s">
        <v>137</v>
      </c>
      <c r="C233" s="33">
        <v>6</v>
      </c>
      <c r="D233" s="33">
        <v>5</v>
      </c>
      <c r="E233" s="33">
        <v>2</v>
      </c>
      <c r="F233" s="33">
        <v>6</v>
      </c>
      <c r="G233" s="33">
        <f>F233-C233</f>
        <v>0</v>
      </c>
      <c r="H233" s="33">
        <f>F233-D233</f>
        <v>1</v>
      </c>
      <c r="I233" s="33">
        <f>F233-E233</f>
        <v>4</v>
      </c>
      <c r="J233" s="138">
        <f>F233/C233-1</f>
        <v>0</v>
      </c>
      <c r="K233" s="138">
        <f>F233/D233-1</f>
        <v>0.19999999999999996</v>
      </c>
      <c r="L233" s="138">
        <f>F233/E233-1</f>
        <v>2</v>
      </c>
    </row>
    <row r="234" spans="2:12" ht="12" x14ac:dyDescent="0.2">
      <c r="B234" s="86" t="s">
        <v>280</v>
      </c>
      <c r="C234" s="33">
        <v>38418</v>
      </c>
      <c r="D234" s="33">
        <v>19410</v>
      </c>
      <c r="E234" s="33">
        <v>7241</v>
      </c>
      <c r="F234" s="33">
        <v>17145</v>
      </c>
      <c r="G234" s="33">
        <f>F234-C234</f>
        <v>-21273</v>
      </c>
      <c r="H234" s="33">
        <f>F234-D234</f>
        <v>-2265</v>
      </c>
      <c r="I234" s="33">
        <f>F234-E234</f>
        <v>9904</v>
      </c>
      <c r="J234" s="138">
        <f>F234/C234-1</f>
        <v>-0.55372481649226923</v>
      </c>
      <c r="K234" s="138">
        <f>F234/D234-1</f>
        <v>-0.11669242658423495</v>
      </c>
      <c r="L234" s="138">
        <f>F234/E234-1</f>
        <v>1.3677668830272061</v>
      </c>
    </row>
    <row r="235" spans="2:12" ht="12.75" thickBot="1" x14ac:dyDescent="0.25">
      <c r="B235" s="82" t="s">
        <v>279</v>
      </c>
      <c r="C235" s="146">
        <v>381</v>
      </c>
      <c r="D235" s="146">
        <v>236</v>
      </c>
      <c r="E235" s="146">
        <v>7</v>
      </c>
      <c r="F235" s="146">
        <v>234</v>
      </c>
      <c r="G235" s="146">
        <f>F235-C235</f>
        <v>-147</v>
      </c>
      <c r="H235" s="146">
        <f>F235-D235</f>
        <v>-2</v>
      </c>
      <c r="I235" s="146">
        <f>F235-E235</f>
        <v>227</v>
      </c>
      <c r="J235" s="147">
        <f>F235/C235-1</f>
        <v>-0.38582677165354329</v>
      </c>
      <c r="K235" s="147">
        <f>F235/D235-1</f>
        <v>-8.4745762711864181E-3</v>
      </c>
      <c r="L235" s="147">
        <f>F235/E235-1</f>
        <v>32.428571428571431</v>
      </c>
    </row>
    <row r="236" spans="2:12" ht="12" x14ac:dyDescent="0.2">
      <c r="I236" s="148"/>
    </row>
    <row r="237" spans="2:12" ht="12" x14ac:dyDescent="0.2">
      <c r="I237" s="148"/>
    </row>
    <row r="239" spans="2:12" ht="12" x14ac:dyDescent="0.2">
      <c r="B239" s="152" t="s">
        <v>149</v>
      </c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</row>
    <row r="240" spans="2:12" ht="12" x14ac:dyDescent="0.2"/>
    <row r="241" spans="9:9" ht="12" x14ac:dyDescent="0.2"/>
    <row r="250" spans="9:9" ht="12.75" x14ac:dyDescent="0.2">
      <c r="I250" s="151"/>
    </row>
    <row r="251" spans="9:9" ht="12.75" x14ac:dyDescent="0.2">
      <c r="I251" s="151"/>
    </row>
    <row r="252" spans="9:9" ht="12.75" x14ac:dyDescent="0.2">
      <c r="I252" s="151"/>
    </row>
    <row r="253" spans="9:9" ht="12.75" x14ac:dyDescent="0.2">
      <c r="I253" s="151"/>
    </row>
    <row r="254" spans="9:9" ht="12.75" x14ac:dyDescent="0.2">
      <c r="I254" s="151"/>
    </row>
    <row r="255" spans="9:9" ht="12.75" x14ac:dyDescent="0.2">
      <c r="I255" s="151"/>
    </row>
    <row r="256" spans="9:9" ht="12.75" x14ac:dyDescent="0.2">
      <c r="I256" s="151"/>
    </row>
  </sheetData>
  <sortState ref="B233:L235">
    <sortCondition ref="B225"/>
  </sortState>
  <mergeCells count="1">
    <mergeCell ref="B239:L2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2" sqref="B2:M2"/>
    </sheetView>
  </sheetViews>
  <sheetFormatPr defaultRowHeight="15" customHeight="1" x14ac:dyDescent="0.2"/>
  <cols>
    <col min="1" max="1" width="4.5703125" style="6" customWidth="1"/>
    <col min="2" max="2" width="6.7109375" style="6" customWidth="1"/>
    <col min="3" max="3" width="29.5703125" style="6" customWidth="1"/>
    <col min="4" max="11" width="13.5703125" style="6" customWidth="1"/>
    <col min="12" max="13" width="13.5703125" style="101" customWidth="1"/>
    <col min="14" max="16384" width="9.140625" style="6"/>
  </cols>
  <sheetData>
    <row r="1" spans="1:13" ht="15" customHeight="1" thickBot="1" x14ac:dyDescent="0.25"/>
    <row r="2" spans="1:13" ht="24" customHeight="1" thickBot="1" x14ac:dyDescent="0.25">
      <c r="B2" s="154" t="s">
        <v>261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</row>
    <row r="3" spans="1:13" ht="15" customHeight="1" thickBot="1" x14ac:dyDescent="0.25">
      <c r="B3" s="7"/>
      <c r="C3" s="7"/>
      <c r="D3" s="7"/>
      <c r="E3" s="7"/>
      <c r="F3" s="7"/>
      <c r="G3" s="7"/>
      <c r="H3" s="7"/>
      <c r="I3" s="7"/>
      <c r="J3" s="7"/>
    </row>
    <row r="4" spans="1:13" ht="38.25" customHeight="1" thickBot="1" x14ac:dyDescent="0.25">
      <c r="A4" s="7"/>
      <c r="B4" s="84"/>
      <c r="C4" s="30" t="s">
        <v>0</v>
      </c>
      <c r="D4" s="62" t="s">
        <v>302</v>
      </c>
      <c r="E4" s="95" t="s">
        <v>303</v>
      </c>
      <c r="F4" s="95" t="s">
        <v>304</v>
      </c>
      <c r="G4" s="95" t="s">
        <v>305</v>
      </c>
      <c r="H4" s="43" t="s">
        <v>296</v>
      </c>
      <c r="I4" s="43" t="s">
        <v>297</v>
      </c>
      <c r="J4" s="43" t="s">
        <v>298</v>
      </c>
      <c r="K4" s="43" t="s">
        <v>299</v>
      </c>
      <c r="L4" s="100" t="s">
        <v>300</v>
      </c>
      <c r="M4" s="79" t="s">
        <v>301</v>
      </c>
    </row>
    <row r="5" spans="1:13" ht="15" customHeight="1" x14ac:dyDescent="0.2">
      <c r="A5"/>
      <c r="B5" s="83">
        <v>1</v>
      </c>
      <c r="C5" s="13" t="s">
        <v>43</v>
      </c>
      <c r="D5" s="13">
        <v>75249</v>
      </c>
      <c r="E5" s="13">
        <v>41121</v>
      </c>
      <c r="F5" s="13">
        <v>20237</v>
      </c>
      <c r="G5" s="13">
        <v>42421</v>
      </c>
      <c r="H5" s="13">
        <f>G5-D5</f>
        <v>-32828</v>
      </c>
      <c r="I5" s="13">
        <f>G5-E5</f>
        <v>1300</v>
      </c>
      <c r="J5" s="13">
        <f>G5-F5</f>
        <v>22184</v>
      </c>
      <c r="K5" s="28">
        <f>G5/D5-1</f>
        <v>-0.43625828914669962</v>
      </c>
      <c r="L5" s="28">
        <f>G5/E5-1</f>
        <v>3.1614017168843267E-2</v>
      </c>
      <c r="M5" s="102">
        <f>G5/F5-1</f>
        <v>1.0962099125364433</v>
      </c>
    </row>
    <row r="6" spans="1:13" ht="15" customHeight="1" x14ac:dyDescent="0.2">
      <c r="A6"/>
      <c r="B6" s="10">
        <v>2</v>
      </c>
      <c r="C6" s="13" t="s">
        <v>143</v>
      </c>
      <c r="D6" s="13">
        <v>98480</v>
      </c>
      <c r="E6" s="13">
        <v>32981</v>
      </c>
      <c r="F6" s="13">
        <v>4703</v>
      </c>
      <c r="G6" s="13">
        <v>22536</v>
      </c>
      <c r="H6" s="13">
        <f t="shared" ref="H6:H19" si="0">G6-D6</f>
        <v>-75944</v>
      </c>
      <c r="I6" s="13">
        <f t="shared" ref="I6:I19" si="1">G6-E6</f>
        <v>-10445</v>
      </c>
      <c r="J6" s="13">
        <f t="shared" ref="J6:J19" si="2">G6-F6</f>
        <v>17833</v>
      </c>
      <c r="K6" s="28">
        <f t="shared" ref="K6:K19" si="3">G6/D6-1</f>
        <v>-0.77116165718927698</v>
      </c>
      <c r="L6" s="28">
        <f t="shared" ref="L6:L19" si="4">G6/E6-1</f>
        <v>-0.31669749249567936</v>
      </c>
      <c r="M6" s="102">
        <f t="shared" ref="M6:M19" si="5">G6/F6-1</f>
        <v>3.7918349989368485</v>
      </c>
    </row>
    <row r="7" spans="1:13" ht="15" customHeight="1" x14ac:dyDescent="0.2">
      <c r="A7"/>
      <c r="B7" s="10">
        <v>3</v>
      </c>
      <c r="C7" s="13" t="s">
        <v>144</v>
      </c>
      <c r="D7" s="13">
        <v>84403</v>
      </c>
      <c r="E7" s="13">
        <v>32798</v>
      </c>
      <c r="F7" s="13">
        <v>5656</v>
      </c>
      <c r="G7" s="13">
        <v>21990</v>
      </c>
      <c r="H7" s="13">
        <f t="shared" si="0"/>
        <v>-62413</v>
      </c>
      <c r="I7" s="13">
        <f t="shared" si="1"/>
        <v>-10808</v>
      </c>
      <c r="J7" s="13">
        <f t="shared" si="2"/>
        <v>16334</v>
      </c>
      <c r="K7" s="28">
        <f t="shared" si="3"/>
        <v>-0.73946423705318531</v>
      </c>
      <c r="L7" s="28">
        <f t="shared" si="4"/>
        <v>-0.32953228855418015</v>
      </c>
      <c r="M7" s="102">
        <f t="shared" si="5"/>
        <v>2.8879066478076378</v>
      </c>
    </row>
    <row r="8" spans="1:13" ht="12.75" x14ac:dyDescent="0.2">
      <c r="A8"/>
      <c r="B8" s="10">
        <v>4</v>
      </c>
      <c r="C8" s="13" t="s">
        <v>280</v>
      </c>
      <c r="D8" s="13">
        <v>38418</v>
      </c>
      <c r="E8" s="13">
        <v>19410</v>
      </c>
      <c r="F8" s="13">
        <v>7241</v>
      </c>
      <c r="G8" s="13">
        <v>17145</v>
      </c>
      <c r="H8" s="13">
        <f t="shared" si="0"/>
        <v>-21273</v>
      </c>
      <c r="I8" s="13">
        <f t="shared" si="1"/>
        <v>-2265</v>
      </c>
      <c r="J8" s="13">
        <f t="shared" si="2"/>
        <v>9904</v>
      </c>
      <c r="K8" s="28">
        <f t="shared" si="3"/>
        <v>-0.55372481649226923</v>
      </c>
      <c r="L8" s="28">
        <f t="shared" si="4"/>
        <v>-0.11669242658423495</v>
      </c>
      <c r="M8" s="102">
        <f t="shared" si="5"/>
        <v>1.3677668830272061</v>
      </c>
    </row>
    <row r="9" spans="1:13" ht="15" customHeight="1" x14ac:dyDescent="0.2">
      <c r="A9"/>
      <c r="B9" s="10">
        <v>5</v>
      </c>
      <c r="C9" s="13" t="s">
        <v>139</v>
      </c>
      <c r="D9" s="13">
        <v>117050</v>
      </c>
      <c r="E9" s="13">
        <v>43437</v>
      </c>
      <c r="F9" s="13">
        <v>4226</v>
      </c>
      <c r="G9" s="13">
        <v>14554</v>
      </c>
      <c r="H9" s="13">
        <f t="shared" si="0"/>
        <v>-102496</v>
      </c>
      <c r="I9" s="13">
        <f t="shared" si="1"/>
        <v>-28883</v>
      </c>
      <c r="J9" s="13">
        <f t="shared" si="2"/>
        <v>10328</v>
      </c>
      <c r="K9" s="28">
        <f t="shared" si="3"/>
        <v>-0.87565997436992737</v>
      </c>
      <c r="L9" s="28">
        <f t="shared" si="4"/>
        <v>-0.6649400280866542</v>
      </c>
      <c r="M9" s="102">
        <f t="shared" si="5"/>
        <v>2.4439185991481307</v>
      </c>
    </row>
    <row r="10" spans="1:13" ht="15" customHeight="1" x14ac:dyDescent="0.2">
      <c r="A10"/>
      <c r="B10" s="10">
        <v>6</v>
      </c>
      <c r="C10" s="13" t="s">
        <v>44</v>
      </c>
      <c r="D10" s="13">
        <v>10625</v>
      </c>
      <c r="E10" s="13">
        <v>3620</v>
      </c>
      <c r="F10" s="13">
        <v>530</v>
      </c>
      <c r="G10" s="13">
        <v>12308</v>
      </c>
      <c r="H10" s="13">
        <f t="shared" si="0"/>
        <v>1683</v>
      </c>
      <c r="I10" s="13">
        <f t="shared" si="1"/>
        <v>8688</v>
      </c>
      <c r="J10" s="13">
        <f t="shared" si="2"/>
        <v>11778</v>
      </c>
      <c r="K10" s="28">
        <f t="shared" si="3"/>
        <v>0.1584000000000001</v>
      </c>
      <c r="L10" s="28">
        <f t="shared" si="4"/>
        <v>2.4</v>
      </c>
      <c r="M10" s="102">
        <f t="shared" si="5"/>
        <v>22.222641509433963</v>
      </c>
    </row>
    <row r="11" spans="1:13" ht="12.75" x14ac:dyDescent="0.2">
      <c r="A11"/>
      <c r="B11" s="10">
        <v>7</v>
      </c>
      <c r="C11" s="13" t="s">
        <v>105</v>
      </c>
      <c r="D11" s="13">
        <v>14481</v>
      </c>
      <c r="E11" s="13">
        <v>402</v>
      </c>
      <c r="F11" s="13">
        <v>841</v>
      </c>
      <c r="G11" s="13">
        <v>7070</v>
      </c>
      <c r="H11" s="13">
        <f t="shared" si="0"/>
        <v>-7411</v>
      </c>
      <c r="I11" s="13">
        <f t="shared" si="1"/>
        <v>6668</v>
      </c>
      <c r="J11" s="13">
        <f t="shared" si="2"/>
        <v>6229</v>
      </c>
      <c r="K11" s="28">
        <f t="shared" si="3"/>
        <v>-0.51177404875353916</v>
      </c>
      <c r="L11" s="28">
        <f t="shared" si="4"/>
        <v>16.587064676616915</v>
      </c>
      <c r="M11" s="102">
        <f t="shared" si="5"/>
        <v>7.40665873959572</v>
      </c>
    </row>
    <row r="12" spans="1:13" ht="15" customHeight="1" x14ac:dyDescent="0.2">
      <c r="A12"/>
      <c r="B12" s="10">
        <v>8</v>
      </c>
      <c r="C12" s="13" t="s">
        <v>147</v>
      </c>
      <c r="D12" s="13">
        <v>13070</v>
      </c>
      <c r="E12" s="13">
        <v>7805</v>
      </c>
      <c r="F12" s="13">
        <v>3115</v>
      </c>
      <c r="G12" s="13">
        <v>6375</v>
      </c>
      <c r="H12" s="13">
        <f t="shared" si="0"/>
        <v>-6695</v>
      </c>
      <c r="I12" s="13">
        <f t="shared" si="1"/>
        <v>-1430</v>
      </c>
      <c r="J12" s="13">
        <f t="shared" si="2"/>
        <v>3260</v>
      </c>
      <c r="K12" s="28">
        <f t="shared" si="3"/>
        <v>-0.51224177505738333</v>
      </c>
      <c r="L12" s="28">
        <f t="shared" si="4"/>
        <v>-0.18321588725176174</v>
      </c>
      <c r="M12" s="102">
        <f t="shared" si="5"/>
        <v>1.0465489566613164</v>
      </c>
    </row>
    <row r="13" spans="1:13" ht="12.75" x14ac:dyDescent="0.2">
      <c r="A13"/>
      <c r="B13" s="10">
        <v>9</v>
      </c>
      <c r="C13" s="13" t="s">
        <v>148</v>
      </c>
      <c r="D13" s="13">
        <v>4832</v>
      </c>
      <c r="E13" s="13">
        <v>1810</v>
      </c>
      <c r="F13" s="13">
        <v>1016</v>
      </c>
      <c r="G13" s="13">
        <v>5358</v>
      </c>
      <c r="H13" s="13">
        <f t="shared" si="0"/>
        <v>526</v>
      </c>
      <c r="I13" s="13">
        <f t="shared" si="1"/>
        <v>3548</v>
      </c>
      <c r="J13" s="13">
        <f t="shared" si="2"/>
        <v>4342</v>
      </c>
      <c r="K13" s="28">
        <f t="shared" si="3"/>
        <v>0.10885761589403975</v>
      </c>
      <c r="L13" s="28">
        <f t="shared" si="4"/>
        <v>1.9602209944751383</v>
      </c>
      <c r="M13" s="102">
        <f t="shared" si="5"/>
        <v>4.2736220472440944</v>
      </c>
    </row>
    <row r="14" spans="1:13" ht="15" customHeight="1" x14ac:dyDescent="0.2">
      <c r="A14"/>
      <c r="B14" s="10">
        <v>10</v>
      </c>
      <c r="C14" s="13" t="s">
        <v>140</v>
      </c>
      <c r="D14" s="13">
        <v>2830</v>
      </c>
      <c r="E14" s="13">
        <v>1685</v>
      </c>
      <c r="F14" s="13">
        <v>759</v>
      </c>
      <c r="G14" s="13">
        <v>5260</v>
      </c>
      <c r="H14" s="13">
        <f t="shared" si="0"/>
        <v>2430</v>
      </c>
      <c r="I14" s="13">
        <f t="shared" si="1"/>
        <v>3575</v>
      </c>
      <c r="J14" s="13">
        <f t="shared" si="2"/>
        <v>4501</v>
      </c>
      <c r="K14" s="28">
        <f t="shared" si="3"/>
        <v>0.85865724381625452</v>
      </c>
      <c r="L14" s="28">
        <f t="shared" si="4"/>
        <v>2.1216617210682491</v>
      </c>
      <c r="M14" s="102">
        <f t="shared" si="5"/>
        <v>5.9301712779973652</v>
      </c>
    </row>
    <row r="15" spans="1:13" ht="12.75" x14ac:dyDescent="0.2">
      <c r="A15"/>
      <c r="B15" s="10">
        <v>11</v>
      </c>
      <c r="C15" s="13" t="s">
        <v>99</v>
      </c>
      <c r="D15" s="13">
        <v>1480</v>
      </c>
      <c r="E15" s="13">
        <v>626</v>
      </c>
      <c r="F15" s="13">
        <v>12</v>
      </c>
      <c r="G15" s="13">
        <v>3360</v>
      </c>
      <c r="H15" s="13">
        <f t="shared" si="0"/>
        <v>1880</v>
      </c>
      <c r="I15" s="13">
        <f t="shared" si="1"/>
        <v>2734</v>
      </c>
      <c r="J15" s="13">
        <f t="shared" si="2"/>
        <v>3348</v>
      </c>
      <c r="K15" s="28">
        <f t="shared" si="3"/>
        <v>1.2702702702702702</v>
      </c>
      <c r="L15" s="28">
        <f t="shared" si="4"/>
        <v>4.3674121405750803</v>
      </c>
      <c r="M15" s="102">
        <f t="shared" si="5"/>
        <v>279</v>
      </c>
    </row>
    <row r="16" spans="1:13" ht="12.75" x14ac:dyDescent="0.2">
      <c r="A16"/>
      <c r="B16" s="10">
        <v>12</v>
      </c>
      <c r="C16" s="13" t="s">
        <v>104</v>
      </c>
      <c r="D16" s="13">
        <v>5286</v>
      </c>
      <c r="E16" s="13">
        <v>1336</v>
      </c>
      <c r="F16" s="13">
        <v>216</v>
      </c>
      <c r="G16" s="13">
        <v>2790</v>
      </c>
      <c r="H16" s="13">
        <f t="shared" si="0"/>
        <v>-2496</v>
      </c>
      <c r="I16" s="13">
        <f t="shared" si="1"/>
        <v>1454</v>
      </c>
      <c r="J16" s="13">
        <f t="shared" si="2"/>
        <v>2574</v>
      </c>
      <c r="K16" s="28">
        <f t="shared" si="3"/>
        <v>-0.47219069239500566</v>
      </c>
      <c r="L16" s="28">
        <f t="shared" si="4"/>
        <v>1.0883233532934131</v>
      </c>
      <c r="M16" s="102">
        <f t="shared" si="5"/>
        <v>11.916666666666666</v>
      </c>
    </row>
    <row r="17" spans="1:13" ht="15" customHeight="1" x14ac:dyDescent="0.2">
      <c r="A17"/>
      <c r="B17" s="10">
        <v>13</v>
      </c>
      <c r="C17" s="13" t="s">
        <v>146</v>
      </c>
      <c r="D17" s="13">
        <v>1468</v>
      </c>
      <c r="E17" s="13">
        <v>1078</v>
      </c>
      <c r="F17" s="13">
        <v>1873</v>
      </c>
      <c r="G17" s="13">
        <v>2001</v>
      </c>
      <c r="H17" s="13">
        <f t="shared" si="0"/>
        <v>533</v>
      </c>
      <c r="I17" s="13">
        <f t="shared" si="1"/>
        <v>923</v>
      </c>
      <c r="J17" s="13">
        <f t="shared" si="2"/>
        <v>128</v>
      </c>
      <c r="K17" s="28">
        <f t="shared" si="3"/>
        <v>0.36307901907356954</v>
      </c>
      <c r="L17" s="28">
        <f t="shared" si="4"/>
        <v>0.85621521335807049</v>
      </c>
      <c r="M17" s="102">
        <f t="shared" si="5"/>
        <v>6.8339562199679627E-2</v>
      </c>
    </row>
    <row r="18" spans="1:13" ht="15" customHeight="1" x14ac:dyDescent="0.2">
      <c r="A18"/>
      <c r="B18" s="10">
        <v>14</v>
      </c>
      <c r="C18" s="13" t="s">
        <v>7</v>
      </c>
      <c r="D18" s="13">
        <v>2768</v>
      </c>
      <c r="E18" s="13">
        <v>2502</v>
      </c>
      <c r="F18" s="13">
        <v>100</v>
      </c>
      <c r="G18" s="13">
        <v>1770</v>
      </c>
      <c r="H18" s="13">
        <f t="shared" si="0"/>
        <v>-998</v>
      </c>
      <c r="I18" s="13">
        <f t="shared" si="1"/>
        <v>-732</v>
      </c>
      <c r="J18" s="13">
        <f t="shared" si="2"/>
        <v>1670</v>
      </c>
      <c r="K18" s="28">
        <f t="shared" si="3"/>
        <v>-0.36054913294797686</v>
      </c>
      <c r="L18" s="28">
        <f t="shared" si="4"/>
        <v>-0.29256594724220619</v>
      </c>
      <c r="M18" s="102">
        <f t="shared" si="5"/>
        <v>16.7</v>
      </c>
    </row>
    <row r="19" spans="1:13" ht="15" customHeight="1" thickBot="1" x14ac:dyDescent="0.25">
      <c r="A19"/>
      <c r="B19" s="11">
        <v>15</v>
      </c>
      <c r="C19" s="15" t="s">
        <v>191</v>
      </c>
      <c r="D19" s="15">
        <v>2214</v>
      </c>
      <c r="E19" s="15">
        <v>852</v>
      </c>
      <c r="F19" s="15">
        <v>78</v>
      </c>
      <c r="G19" s="15">
        <v>1735</v>
      </c>
      <c r="H19" s="15">
        <f t="shared" si="0"/>
        <v>-479</v>
      </c>
      <c r="I19" s="15">
        <f t="shared" si="1"/>
        <v>883</v>
      </c>
      <c r="J19" s="15">
        <f t="shared" si="2"/>
        <v>1657</v>
      </c>
      <c r="K19" s="103">
        <f t="shared" si="3"/>
        <v>-0.21635049683830176</v>
      </c>
      <c r="L19" s="103">
        <f t="shared" si="4"/>
        <v>1.0363849765258215</v>
      </c>
      <c r="M19" s="104">
        <f t="shared" si="5"/>
        <v>21.243589743589745</v>
      </c>
    </row>
    <row r="20" spans="1:13" ht="15" customHeight="1" x14ac:dyDescent="0.2">
      <c r="A20"/>
      <c r="B20" s="23"/>
      <c r="G20" s="24"/>
      <c r="H20" s="24"/>
      <c r="I20" s="24"/>
      <c r="J20" s="25"/>
    </row>
    <row r="22" spans="1:13" ht="19.5" customHeight="1" x14ac:dyDescent="0.2">
      <c r="B22" s="153" t="s">
        <v>149</v>
      </c>
      <c r="C22" s="153"/>
      <c r="D22" s="153"/>
      <c r="E22" s="153"/>
      <c r="F22" s="153"/>
      <c r="G22" s="97"/>
      <c r="H22" s="97"/>
      <c r="I22" s="97"/>
    </row>
  </sheetData>
  <sortState ref="C26:D42">
    <sortCondition descending="1" ref="D26"/>
  </sortState>
  <mergeCells count="2">
    <mergeCell ref="B22:F22"/>
    <mergeCell ref="B2:M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workbookViewId="0">
      <selection activeCell="B2" sqref="B2:L2"/>
    </sheetView>
  </sheetViews>
  <sheetFormatPr defaultRowHeight="12.75" x14ac:dyDescent="0.2"/>
  <cols>
    <col min="1" max="1" width="2.85546875" customWidth="1"/>
    <col min="2" max="2" width="30.140625" customWidth="1"/>
    <col min="3" max="12" width="14.28515625" customWidth="1"/>
  </cols>
  <sheetData>
    <row r="1" spans="2:12" ht="23.25" customHeight="1" thickBot="1" x14ac:dyDescent="0.25"/>
    <row r="2" spans="2:12" ht="27.75" customHeight="1" thickBot="1" x14ac:dyDescent="0.25">
      <c r="B2" s="154" t="s">
        <v>276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12" ht="13.5" thickBot="1" x14ac:dyDescent="0.25"/>
    <row r="4" spans="2:12" ht="42" customHeight="1" x14ac:dyDescent="0.2">
      <c r="B4" s="39" t="s">
        <v>255</v>
      </c>
      <c r="C4" s="62" t="s">
        <v>302</v>
      </c>
      <c r="D4" s="95" t="s">
        <v>303</v>
      </c>
      <c r="E4" s="95" t="s">
        <v>304</v>
      </c>
      <c r="F4" s="95" t="s">
        <v>305</v>
      </c>
      <c r="G4" s="43" t="s">
        <v>296</v>
      </c>
      <c r="H4" s="43" t="s">
        <v>297</v>
      </c>
      <c r="I4" s="43" t="s">
        <v>298</v>
      </c>
      <c r="J4" s="43" t="s">
        <v>299</v>
      </c>
      <c r="K4" s="100" t="s">
        <v>300</v>
      </c>
      <c r="L4" s="79" t="s">
        <v>301</v>
      </c>
    </row>
    <row r="5" spans="2:12" ht="24.75" customHeight="1" x14ac:dyDescent="0.2">
      <c r="B5" s="44" t="s">
        <v>265</v>
      </c>
      <c r="C5" s="45">
        <v>619325</v>
      </c>
      <c r="D5" s="45">
        <v>233479</v>
      </c>
      <c r="E5" s="45">
        <v>57728</v>
      </c>
      <c r="F5" s="45">
        <v>211484</v>
      </c>
      <c r="G5" s="105">
        <f>F5-C5</f>
        <v>-407841</v>
      </c>
      <c r="H5" s="105">
        <f>F5-D5</f>
        <v>-21995</v>
      </c>
      <c r="I5" s="105">
        <f>F5-E5</f>
        <v>153756</v>
      </c>
      <c r="J5" s="46">
        <f>F5/C5-1</f>
        <v>-0.65852500706414241</v>
      </c>
      <c r="K5" s="46">
        <f>F5/D5-1</f>
        <v>-9.4205474582296445E-2</v>
      </c>
      <c r="L5" s="106">
        <f>F5/E5-1</f>
        <v>2.6634562084257207</v>
      </c>
    </row>
    <row r="6" spans="2:12" ht="24" customHeight="1" x14ac:dyDescent="0.2">
      <c r="B6" s="44" t="s">
        <v>264</v>
      </c>
      <c r="C6" s="45">
        <v>507064</v>
      </c>
      <c r="D6" s="45">
        <v>209945</v>
      </c>
      <c r="E6" s="45">
        <v>55907</v>
      </c>
      <c r="F6" s="45">
        <v>188354</v>
      </c>
      <c r="G6" s="105">
        <f t="shared" ref="G6:G9" si="0">F6-C6</f>
        <v>-318710</v>
      </c>
      <c r="H6" s="105">
        <f t="shared" ref="H6:H9" si="1">F6-D6</f>
        <v>-21591</v>
      </c>
      <c r="I6" s="105">
        <f t="shared" ref="I6:I9" si="2">F6-E6</f>
        <v>132447</v>
      </c>
      <c r="J6" s="46">
        <f t="shared" ref="J6:J9" si="3">F6/C6-1</f>
        <v>-0.62853998706277703</v>
      </c>
      <c r="K6" s="46">
        <f t="shared" ref="K6:K9" si="4">F6/D6-1</f>
        <v>-0.10284122031960752</v>
      </c>
      <c r="L6" s="106">
        <f t="shared" ref="L6:L9" si="5">F6/E6-1</f>
        <v>2.3690593306741552</v>
      </c>
    </row>
    <row r="7" spans="2:12" ht="15" customHeight="1" x14ac:dyDescent="0.2">
      <c r="B7" s="27" t="s">
        <v>256</v>
      </c>
      <c r="C7" s="12">
        <v>328486</v>
      </c>
      <c r="D7" s="12">
        <v>144166</v>
      </c>
      <c r="E7" s="12">
        <v>51255</v>
      </c>
      <c r="F7" s="12">
        <v>159199</v>
      </c>
      <c r="G7" s="13">
        <f t="shared" si="0"/>
        <v>-169287</v>
      </c>
      <c r="H7" s="13">
        <f t="shared" si="1"/>
        <v>15033</v>
      </c>
      <c r="I7" s="13">
        <f t="shared" si="2"/>
        <v>107944</v>
      </c>
      <c r="J7" s="28">
        <f t="shared" si="3"/>
        <v>-0.5153552967249746</v>
      </c>
      <c r="K7" s="28">
        <f t="shared" si="4"/>
        <v>0.10427562670810042</v>
      </c>
      <c r="L7" s="102">
        <f t="shared" si="5"/>
        <v>2.1060189249829286</v>
      </c>
    </row>
    <row r="8" spans="2:12" ht="16.5" customHeight="1" x14ac:dyDescent="0.2">
      <c r="B8" s="27" t="s">
        <v>257</v>
      </c>
      <c r="C8" s="12">
        <v>178578</v>
      </c>
      <c r="D8" s="12">
        <v>65779</v>
      </c>
      <c r="E8" s="12">
        <v>4652</v>
      </c>
      <c r="F8" s="12">
        <v>29155</v>
      </c>
      <c r="G8" s="13">
        <f t="shared" si="0"/>
        <v>-149423</v>
      </c>
      <c r="H8" s="13">
        <f t="shared" si="1"/>
        <v>-36624</v>
      </c>
      <c r="I8" s="13">
        <f t="shared" si="2"/>
        <v>24503</v>
      </c>
      <c r="J8" s="28">
        <f t="shared" si="3"/>
        <v>-0.83673800804130405</v>
      </c>
      <c r="K8" s="28">
        <f t="shared" si="4"/>
        <v>-0.55677343833138238</v>
      </c>
      <c r="L8" s="102">
        <f t="shared" si="5"/>
        <v>5.2671969045571796</v>
      </c>
    </row>
    <row r="9" spans="2:12" ht="13.5" thickBot="1" x14ac:dyDescent="0.25">
      <c r="B9" s="47" t="s">
        <v>258</v>
      </c>
      <c r="C9" s="48">
        <v>112261</v>
      </c>
      <c r="D9" s="48">
        <v>23534</v>
      </c>
      <c r="E9" s="48">
        <v>1821</v>
      </c>
      <c r="F9" s="48">
        <v>23130</v>
      </c>
      <c r="G9" s="107">
        <f t="shared" si="0"/>
        <v>-89131</v>
      </c>
      <c r="H9" s="107">
        <f t="shared" si="1"/>
        <v>-404</v>
      </c>
      <c r="I9" s="107">
        <f t="shared" si="2"/>
        <v>21309</v>
      </c>
      <c r="J9" s="49">
        <f t="shared" si="3"/>
        <v>-0.79396228431957672</v>
      </c>
      <c r="K9" s="49">
        <f t="shared" si="4"/>
        <v>-1.7166652502761948E-2</v>
      </c>
      <c r="L9" s="108">
        <f t="shared" si="5"/>
        <v>11.701812191103789</v>
      </c>
    </row>
    <row r="10" spans="2:12" x14ac:dyDescent="0.2">
      <c r="I10" s="50"/>
      <c r="J10" s="50"/>
    </row>
    <row r="11" spans="2:12" x14ac:dyDescent="0.2">
      <c r="I11" s="50"/>
      <c r="J11" s="50"/>
    </row>
    <row r="13" spans="2:12" ht="18.75" customHeight="1" x14ac:dyDescent="0.2">
      <c r="B13" s="29" t="s">
        <v>149</v>
      </c>
    </row>
  </sheetData>
  <mergeCells count="1">
    <mergeCell ref="B2:L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2" sqref="B2:M2"/>
    </sheetView>
  </sheetViews>
  <sheetFormatPr defaultRowHeight="15" customHeight="1" x14ac:dyDescent="0.2"/>
  <cols>
    <col min="1" max="1" width="3" customWidth="1"/>
    <col min="2" max="2" width="25.42578125" customWidth="1"/>
    <col min="3" max="13" width="13.42578125" customWidth="1"/>
  </cols>
  <sheetData>
    <row r="1" spans="1:13" ht="22.5" customHeight="1" thickBot="1" x14ac:dyDescent="0.25"/>
    <row r="2" spans="1:13" ht="20.25" customHeight="1" thickBot="1" x14ac:dyDescent="0.25">
      <c r="B2" s="157" t="s">
        <v>264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</row>
    <row r="3" spans="1:13" ht="15" customHeight="1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34.5" customHeight="1" x14ac:dyDescent="0.2">
      <c r="A4" s="1"/>
      <c r="B4" s="39" t="s">
        <v>151</v>
      </c>
      <c r="C4" s="85" t="s">
        <v>302</v>
      </c>
      <c r="D4" s="43" t="s">
        <v>303</v>
      </c>
      <c r="E4" s="43" t="s">
        <v>304</v>
      </c>
      <c r="F4" s="43" t="s">
        <v>305</v>
      </c>
      <c r="G4" s="43" t="s">
        <v>296</v>
      </c>
      <c r="H4" s="43" t="s">
        <v>297</v>
      </c>
      <c r="I4" s="43" t="s">
        <v>298</v>
      </c>
      <c r="J4" s="43" t="s">
        <v>299</v>
      </c>
      <c r="K4" s="100" t="s">
        <v>300</v>
      </c>
      <c r="L4" s="79" t="s">
        <v>301</v>
      </c>
      <c r="M4" s="38" t="s">
        <v>244</v>
      </c>
    </row>
    <row r="5" spans="1:13" ht="15" customHeight="1" x14ac:dyDescent="0.2">
      <c r="A5" s="1"/>
      <c r="B5" s="40" t="s">
        <v>1</v>
      </c>
      <c r="C5" s="41">
        <f>'2022 March'!C4</f>
        <v>507064</v>
      </c>
      <c r="D5" s="41">
        <f>'2022 March'!D4</f>
        <v>209945</v>
      </c>
      <c r="E5" s="41">
        <f>'2022 March'!E4</f>
        <v>55907</v>
      </c>
      <c r="F5" s="41">
        <f>'2022 March'!F4</f>
        <v>188354</v>
      </c>
      <c r="G5" s="111">
        <f>F5-C5</f>
        <v>-318710</v>
      </c>
      <c r="H5" s="111">
        <f>F5-D5</f>
        <v>-21591</v>
      </c>
      <c r="I5" s="110">
        <f>F5-E5</f>
        <v>132447</v>
      </c>
      <c r="J5" s="123">
        <f>F5/C5-1</f>
        <v>-0.62853998706277703</v>
      </c>
      <c r="K5" s="109">
        <f>F5/D5-1</f>
        <v>-0.10284122031960752</v>
      </c>
      <c r="L5" s="109">
        <f>F5/E5-1</f>
        <v>2.3690593306741552</v>
      </c>
      <c r="M5" s="42">
        <f>F5/F5</f>
        <v>1</v>
      </c>
    </row>
    <row r="6" spans="1:13" ht="12.75" x14ac:dyDescent="0.2">
      <c r="A6" s="1"/>
      <c r="B6" s="4" t="s">
        <v>218</v>
      </c>
      <c r="C6" s="66">
        <f>'2022 March'!C6</f>
        <v>432808</v>
      </c>
      <c r="D6" s="66">
        <f>'2022 March'!D6</f>
        <v>182065</v>
      </c>
      <c r="E6" s="66">
        <f>'2022 March'!E6</f>
        <v>46049</v>
      </c>
      <c r="F6" s="66">
        <f>'2022 March'!F6</f>
        <v>146399</v>
      </c>
      <c r="G6" s="13">
        <f t="shared" ref="G6" si="0">F6-C6</f>
        <v>-286409</v>
      </c>
      <c r="H6" s="13">
        <f t="shared" ref="H6" si="1">F6-D6</f>
        <v>-35666</v>
      </c>
      <c r="I6" s="13">
        <f t="shared" ref="I6" si="2">F6-E6</f>
        <v>100350</v>
      </c>
      <c r="J6" s="28">
        <f t="shared" ref="J6" si="3">F6/C6-1</f>
        <v>-0.66174608602428786</v>
      </c>
      <c r="K6" s="28">
        <f t="shared" ref="K6" si="4">F6/D6-1</f>
        <v>-0.19589706972784449</v>
      </c>
      <c r="L6" s="28">
        <f t="shared" ref="L6" si="5">F6/E6-1</f>
        <v>2.179200416947165</v>
      </c>
      <c r="M6" s="102">
        <f>F6/F$5</f>
        <v>0.77725453136116041</v>
      </c>
    </row>
    <row r="7" spans="1:13" ht="15" customHeight="1" x14ac:dyDescent="0.2">
      <c r="A7" s="1"/>
      <c r="B7" s="4" t="s">
        <v>152</v>
      </c>
      <c r="C7" s="66">
        <f>'2022 March'!C66</f>
        <v>3002</v>
      </c>
      <c r="D7" s="66">
        <f>'2022 March'!D66</f>
        <v>1525</v>
      </c>
      <c r="E7" s="66">
        <f>'2022 March'!E66</f>
        <v>595</v>
      </c>
      <c r="F7" s="66">
        <f>'2022 March'!F66</f>
        <v>2122</v>
      </c>
      <c r="G7" s="13">
        <f t="shared" ref="G7:G10" si="6">F7-C7</f>
        <v>-880</v>
      </c>
      <c r="H7" s="13">
        <f t="shared" ref="H7:H10" si="7">F7-D7</f>
        <v>597</v>
      </c>
      <c r="I7" s="13">
        <f t="shared" ref="I7:I10" si="8">F7-E7</f>
        <v>1527</v>
      </c>
      <c r="J7" s="28">
        <f>F7/C7-1</f>
        <v>-0.29313790806129247</v>
      </c>
      <c r="K7" s="28">
        <f t="shared" ref="K7:K10" si="9">F7/D7-1</f>
        <v>0.39147540983606555</v>
      </c>
      <c r="L7" s="28">
        <f t="shared" ref="L7:L10" si="10">F7/E7-1</f>
        <v>2.5663865546218489</v>
      </c>
      <c r="M7" s="102">
        <f t="shared" ref="M7:M10" si="11">F7/F$5</f>
        <v>1.1266020365906749E-2</v>
      </c>
    </row>
    <row r="8" spans="1:13" ht="12.75" x14ac:dyDescent="0.2">
      <c r="A8" s="1"/>
      <c r="B8" s="4" t="s">
        <v>72</v>
      </c>
      <c r="C8" s="66">
        <f>'2022 March'!C114</f>
        <v>26436</v>
      </c>
      <c r="D8" s="66">
        <f>'2022 March'!D114</f>
        <v>4184</v>
      </c>
      <c r="E8" s="66">
        <f>'2022 March'!E114</f>
        <v>1401</v>
      </c>
      <c r="F8" s="66">
        <f>'2022 March'!F114</f>
        <v>13872</v>
      </c>
      <c r="G8" s="13">
        <f t="shared" si="6"/>
        <v>-12564</v>
      </c>
      <c r="H8" s="13">
        <f t="shared" si="7"/>
        <v>9688</v>
      </c>
      <c r="I8" s="13">
        <f t="shared" si="8"/>
        <v>12471</v>
      </c>
      <c r="J8" s="28">
        <f t="shared" ref="J8:J10" si="12">F8/C8-1</f>
        <v>-0.47526100771674984</v>
      </c>
      <c r="K8" s="28">
        <f t="shared" si="9"/>
        <v>2.3154875717017207</v>
      </c>
      <c r="L8" s="28">
        <f t="shared" si="10"/>
        <v>8.9014989293361886</v>
      </c>
      <c r="M8" s="102">
        <f t="shared" si="11"/>
        <v>7.3648555379763642E-2</v>
      </c>
    </row>
    <row r="9" spans="1:13" ht="15" customHeight="1" x14ac:dyDescent="0.2">
      <c r="A9" s="1"/>
      <c r="B9" s="4" t="s">
        <v>109</v>
      </c>
      <c r="C9" s="66">
        <f>'2022 March'!C175</f>
        <v>656</v>
      </c>
      <c r="D9" s="66">
        <f>'2022 March'!D175</f>
        <v>400</v>
      </c>
      <c r="E9" s="66">
        <f>'2022 March'!E175</f>
        <v>157</v>
      </c>
      <c r="F9" s="66">
        <f>'2022 March'!F175</f>
        <v>692</v>
      </c>
      <c r="G9" s="13">
        <f t="shared" si="6"/>
        <v>36</v>
      </c>
      <c r="H9" s="13">
        <f t="shared" si="7"/>
        <v>292</v>
      </c>
      <c r="I9" s="13">
        <f t="shared" si="8"/>
        <v>535</v>
      </c>
      <c r="J9" s="28">
        <f t="shared" si="12"/>
        <v>5.4878048780487854E-2</v>
      </c>
      <c r="K9" s="28">
        <f t="shared" si="9"/>
        <v>0.73</v>
      </c>
      <c r="L9" s="28">
        <f t="shared" si="10"/>
        <v>3.4076433121019107</v>
      </c>
      <c r="M9" s="102">
        <f t="shared" si="11"/>
        <v>3.673933125922465E-3</v>
      </c>
    </row>
    <row r="10" spans="1:13" ht="15" customHeight="1" thickBot="1" x14ac:dyDescent="0.25">
      <c r="A10" s="1"/>
      <c r="B10" s="5" t="s">
        <v>87</v>
      </c>
      <c r="C10" s="67">
        <f>'2022 March'!C160</f>
        <v>5357</v>
      </c>
      <c r="D10" s="67">
        <f>'2022 March'!D160</f>
        <v>2120</v>
      </c>
      <c r="E10" s="67">
        <f>'2022 March'!E160</f>
        <v>455</v>
      </c>
      <c r="F10" s="67">
        <f>'2022 March'!F160</f>
        <v>7884</v>
      </c>
      <c r="G10" s="15">
        <f t="shared" si="6"/>
        <v>2527</v>
      </c>
      <c r="H10" s="15">
        <f t="shared" si="7"/>
        <v>5764</v>
      </c>
      <c r="I10" s="15">
        <f t="shared" si="8"/>
        <v>7429</v>
      </c>
      <c r="J10" s="103">
        <f t="shared" si="12"/>
        <v>0.471719245846556</v>
      </c>
      <c r="K10" s="103">
        <f t="shared" si="9"/>
        <v>2.7188679245283018</v>
      </c>
      <c r="L10" s="103">
        <f t="shared" si="10"/>
        <v>16.327472527472526</v>
      </c>
      <c r="M10" s="104">
        <f t="shared" si="11"/>
        <v>4.1857353706318955E-2</v>
      </c>
    </row>
    <row r="11" spans="1:13" ht="15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3" spans="1:13" ht="22.5" customHeight="1" x14ac:dyDescent="0.2">
      <c r="B13" s="160" t="s">
        <v>149</v>
      </c>
      <c r="C13" s="160"/>
      <c r="D13" s="160"/>
      <c r="E13" s="160"/>
      <c r="F13" s="98"/>
      <c r="G13" s="98"/>
      <c r="H13" s="98"/>
    </row>
    <row r="19" spans="4:12" ht="15" customHeight="1" x14ac:dyDescent="0.2">
      <c r="D19" s="2"/>
      <c r="E19" s="3"/>
      <c r="F19" s="3"/>
      <c r="G19" s="3"/>
      <c r="H19" s="3"/>
      <c r="I19" s="3"/>
      <c r="J19" s="3"/>
      <c r="K19" s="3"/>
      <c r="L19" s="3"/>
    </row>
  </sheetData>
  <mergeCells count="2">
    <mergeCell ref="B2:M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workbookViewId="0">
      <selection activeCell="B2" sqref="B2:M2"/>
    </sheetView>
  </sheetViews>
  <sheetFormatPr defaultRowHeight="12.75" x14ac:dyDescent="0.2"/>
  <cols>
    <col min="1" max="1" width="2.42578125" customWidth="1"/>
    <col min="2" max="2" width="7.42578125" customWidth="1"/>
    <col min="3" max="3" width="29" customWidth="1"/>
    <col min="4" max="7" width="14.85546875" customWidth="1"/>
    <col min="8" max="13" width="12.85546875" customWidth="1"/>
  </cols>
  <sheetData>
    <row r="1" spans="2:13" ht="21" customHeight="1" thickBot="1" x14ac:dyDescent="0.25"/>
    <row r="2" spans="2:13" ht="25.5" customHeight="1" thickBot="1" x14ac:dyDescent="0.25">
      <c r="B2" s="157" t="s">
        <v>292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</row>
    <row r="3" spans="2:13" ht="13.5" thickBot="1" x14ac:dyDescent="0.25"/>
    <row r="4" spans="2:13" ht="36" customHeight="1" x14ac:dyDescent="0.2">
      <c r="B4" s="94"/>
      <c r="C4" s="43" t="s">
        <v>293</v>
      </c>
      <c r="D4" s="62" t="s">
        <v>302</v>
      </c>
      <c r="E4" s="95" t="s">
        <v>303</v>
      </c>
      <c r="F4" s="95" t="s">
        <v>304</v>
      </c>
      <c r="G4" s="95" t="s">
        <v>305</v>
      </c>
      <c r="H4" s="43" t="s">
        <v>296</v>
      </c>
      <c r="I4" s="43" t="s">
        <v>297</v>
      </c>
      <c r="J4" s="43" t="s">
        <v>298</v>
      </c>
      <c r="K4" s="43" t="s">
        <v>299</v>
      </c>
      <c r="L4" s="100" t="s">
        <v>300</v>
      </c>
      <c r="M4" s="79" t="s">
        <v>301</v>
      </c>
    </row>
    <row r="5" spans="2:13" ht="15" x14ac:dyDescent="0.2">
      <c r="B5" s="89"/>
      <c r="C5" s="90" t="s">
        <v>1</v>
      </c>
      <c r="D5" s="90">
        <f>SUM(D6:D33)</f>
        <v>20943</v>
      </c>
      <c r="E5" s="90">
        <f>SUM(E6:E33)</f>
        <v>13250</v>
      </c>
      <c r="F5" s="90">
        <f>SUM(F6:F33)</f>
        <v>2833</v>
      </c>
      <c r="G5" s="90">
        <f>SUM(G6:G33)</f>
        <v>11848</v>
      </c>
      <c r="H5" s="90">
        <f t="shared" ref="H5" si="0">G5-D5</f>
        <v>-9095</v>
      </c>
      <c r="I5" s="90">
        <f t="shared" ref="I5" si="1">G5-E5</f>
        <v>-1402</v>
      </c>
      <c r="J5" s="90">
        <f t="shared" ref="J5" si="2">G5-F5</f>
        <v>9015</v>
      </c>
      <c r="K5" s="122">
        <f t="shared" ref="K5" si="3">G5/D5-1</f>
        <v>-0.4342739817600153</v>
      </c>
      <c r="L5" s="122">
        <f t="shared" ref="L5" si="4">G5/E5-1</f>
        <v>-0.105811320754717</v>
      </c>
      <c r="M5" s="122">
        <f t="shared" ref="M5" si="5">G5/F5-1</f>
        <v>3.182139075185316</v>
      </c>
    </row>
    <row r="6" spans="2:13" x14ac:dyDescent="0.2">
      <c r="B6" s="83">
        <v>1</v>
      </c>
      <c r="C6" s="91" t="s">
        <v>35</v>
      </c>
      <c r="D6" s="92">
        <v>522</v>
      </c>
      <c r="E6" s="92">
        <v>261</v>
      </c>
      <c r="F6" s="92">
        <v>119</v>
      </c>
      <c r="G6" s="119">
        <v>240</v>
      </c>
      <c r="H6" s="13">
        <f t="shared" ref="H6" si="6">G6-D6</f>
        <v>-282</v>
      </c>
      <c r="I6" s="13">
        <f t="shared" ref="I6" si="7">G6-E6</f>
        <v>-21</v>
      </c>
      <c r="J6" s="13">
        <f t="shared" ref="J6" si="8">G6-F6</f>
        <v>121</v>
      </c>
      <c r="K6" s="28">
        <f t="shared" ref="K6" si="9">G6/D6-1</f>
        <v>-0.54022988505747127</v>
      </c>
      <c r="L6" s="28">
        <f t="shared" ref="L6" si="10">G6/E6-1</f>
        <v>-8.0459770114942541E-2</v>
      </c>
      <c r="M6" s="102">
        <f t="shared" ref="M6" si="11">G6/F6-1</f>
        <v>1.0168067226890756</v>
      </c>
    </row>
    <row r="7" spans="2:13" x14ac:dyDescent="0.2">
      <c r="B7" s="10">
        <v>2</v>
      </c>
      <c r="C7" s="51" t="s">
        <v>36</v>
      </c>
      <c r="D7" s="13">
        <v>272</v>
      </c>
      <c r="E7" s="13">
        <v>167</v>
      </c>
      <c r="F7" s="13">
        <v>63</v>
      </c>
      <c r="G7" s="120">
        <v>175</v>
      </c>
      <c r="H7" s="13">
        <f t="shared" ref="H7:H33" si="12">G7-D7</f>
        <v>-97</v>
      </c>
      <c r="I7" s="13">
        <f t="shared" ref="I7:I33" si="13">G7-E7</f>
        <v>8</v>
      </c>
      <c r="J7" s="13">
        <f t="shared" ref="J7:J33" si="14">G7-F7</f>
        <v>112</v>
      </c>
      <c r="K7" s="28">
        <f t="shared" ref="K7:K33" si="15">G7/D7-1</f>
        <v>-0.35661764705882348</v>
      </c>
      <c r="L7" s="28">
        <f t="shared" ref="L7:L33" si="16">G7/E7-1</f>
        <v>4.7904191616766401E-2</v>
      </c>
      <c r="M7" s="102">
        <f t="shared" ref="M7:M33" si="17">G7/F7-1</f>
        <v>1.7777777777777777</v>
      </c>
    </row>
    <row r="8" spans="2:13" x14ac:dyDescent="0.2">
      <c r="B8" s="10">
        <v>3</v>
      </c>
      <c r="C8" s="51" t="s">
        <v>2</v>
      </c>
      <c r="D8" s="13">
        <v>766</v>
      </c>
      <c r="E8" s="13">
        <v>576</v>
      </c>
      <c r="F8" s="13">
        <v>274</v>
      </c>
      <c r="G8" s="120">
        <v>324</v>
      </c>
      <c r="H8" s="13">
        <f t="shared" si="12"/>
        <v>-442</v>
      </c>
      <c r="I8" s="13">
        <f t="shared" si="13"/>
        <v>-252</v>
      </c>
      <c r="J8" s="13">
        <f t="shared" si="14"/>
        <v>50</v>
      </c>
      <c r="K8" s="28">
        <f t="shared" si="15"/>
        <v>-0.57702349869451697</v>
      </c>
      <c r="L8" s="28">
        <f t="shared" si="16"/>
        <v>-0.4375</v>
      </c>
      <c r="M8" s="102">
        <f t="shared" si="17"/>
        <v>0.18248175182481763</v>
      </c>
    </row>
    <row r="9" spans="2:13" x14ac:dyDescent="0.2">
      <c r="B9" s="10">
        <v>4</v>
      </c>
      <c r="C9" s="51" t="s">
        <v>198</v>
      </c>
      <c r="D9" s="13">
        <v>1941</v>
      </c>
      <c r="E9" s="13">
        <v>1117</v>
      </c>
      <c r="F9" s="13">
        <v>198</v>
      </c>
      <c r="G9" s="120">
        <v>1227</v>
      </c>
      <c r="H9" s="13">
        <f t="shared" si="12"/>
        <v>-714</v>
      </c>
      <c r="I9" s="13">
        <f t="shared" si="13"/>
        <v>110</v>
      </c>
      <c r="J9" s="13">
        <f t="shared" si="14"/>
        <v>1029</v>
      </c>
      <c r="K9" s="28">
        <f t="shared" si="15"/>
        <v>-0.36785162287480677</v>
      </c>
      <c r="L9" s="28">
        <f t="shared" si="16"/>
        <v>9.8478066248880891E-2</v>
      </c>
      <c r="M9" s="102">
        <f t="shared" si="17"/>
        <v>5.1969696969696972</v>
      </c>
    </row>
    <row r="10" spans="2:13" x14ac:dyDescent="0.2">
      <c r="B10" s="10">
        <v>5</v>
      </c>
      <c r="C10" s="51" t="s">
        <v>37</v>
      </c>
      <c r="D10" s="13">
        <v>3067</v>
      </c>
      <c r="E10" s="13">
        <v>1666</v>
      </c>
      <c r="F10" s="13">
        <v>409</v>
      </c>
      <c r="G10" s="120">
        <v>1723</v>
      </c>
      <c r="H10" s="13">
        <f t="shared" si="12"/>
        <v>-1344</v>
      </c>
      <c r="I10" s="13">
        <f t="shared" si="13"/>
        <v>57</v>
      </c>
      <c r="J10" s="13">
        <f t="shared" si="14"/>
        <v>1314</v>
      </c>
      <c r="K10" s="28">
        <f t="shared" si="15"/>
        <v>-0.43821323769155529</v>
      </c>
      <c r="L10" s="28">
        <f t="shared" si="16"/>
        <v>3.4213685474189681E-2</v>
      </c>
      <c r="M10" s="102">
        <f t="shared" si="17"/>
        <v>3.2127139364303181</v>
      </c>
    </row>
    <row r="11" spans="2:13" x14ac:dyDescent="0.2">
      <c r="B11" s="10">
        <v>6</v>
      </c>
      <c r="C11" s="51" t="s">
        <v>13</v>
      </c>
      <c r="D11" s="13">
        <v>251</v>
      </c>
      <c r="E11" s="13">
        <v>109</v>
      </c>
      <c r="F11" s="13">
        <v>16</v>
      </c>
      <c r="G11" s="120">
        <v>92</v>
      </c>
      <c r="H11" s="13">
        <f t="shared" si="12"/>
        <v>-159</v>
      </c>
      <c r="I11" s="13">
        <f t="shared" si="13"/>
        <v>-17</v>
      </c>
      <c r="J11" s="13">
        <f t="shared" si="14"/>
        <v>76</v>
      </c>
      <c r="K11" s="28">
        <f t="shared" si="15"/>
        <v>-0.63346613545816732</v>
      </c>
      <c r="L11" s="28">
        <f t="shared" si="16"/>
        <v>-0.15596330275229353</v>
      </c>
      <c r="M11" s="102">
        <f t="shared" si="17"/>
        <v>4.75</v>
      </c>
    </row>
    <row r="12" spans="2:13" x14ac:dyDescent="0.2">
      <c r="B12" s="10">
        <v>7</v>
      </c>
      <c r="C12" s="51" t="s">
        <v>22</v>
      </c>
      <c r="D12" s="13">
        <v>580</v>
      </c>
      <c r="E12" s="13">
        <v>286</v>
      </c>
      <c r="F12" s="13">
        <v>212</v>
      </c>
      <c r="G12" s="120">
        <v>418</v>
      </c>
      <c r="H12" s="13">
        <f t="shared" si="12"/>
        <v>-162</v>
      </c>
      <c r="I12" s="13">
        <f t="shared" si="13"/>
        <v>132</v>
      </c>
      <c r="J12" s="13">
        <f t="shared" si="14"/>
        <v>206</v>
      </c>
      <c r="K12" s="28">
        <f t="shared" si="15"/>
        <v>-0.27931034482758621</v>
      </c>
      <c r="L12" s="28">
        <f t="shared" si="16"/>
        <v>0.46153846153846145</v>
      </c>
      <c r="M12" s="102">
        <f t="shared" si="17"/>
        <v>0.97169811320754707</v>
      </c>
    </row>
    <row r="13" spans="2:13" x14ac:dyDescent="0.2">
      <c r="B13" s="10">
        <v>8</v>
      </c>
      <c r="C13" s="51" t="s">
        <v>4</v>
      </c>
      <c r="D13" s="13">
        <v>557</v>
      </c>
      <c r="E13" s="13">
        <v>687</v>
      </c>
      <c r="F13" s="13">
        <v>47</v>
      </c>
      <c r="G13" s="120">
        <v>404</v>
      </c>
      <c r="H13" s="13">
        <f t="shared" si="12"/>
        <v>-153</v>
      </c>
      <c r="I13" s="13">
        <f t="shared" si="13"/>
        <v>-283</v>
      </c>
      <c r="J13" s="13">
        <f t="shared" si="14"/>
        <v>357</v>
      </c>
      <c r="K13" s="28">
        <f t="shared" si="15"/>
        <v>-0.27468581687612204</v>
      </c>
      <c r="L13" s="28">
        <f t="shared" si="16"/>
        <v>-0.41193595342066958</v>
      </c>
      <c r="M13" s="102">
        <f t="shared" si="17"/>
        <v>7.5957446808510642</v>
      </c>
    </row>
    <row r="14" spans="2:13" x14ac:dyDescent="0.2">
      <c r="B14" s="83">
        <v>9</v>
      </c>
      <c r="C14" s="51" t="s">
        <v>14</v>
      </c>
      <c r="D14" s="13">
        <v>140</v>
      </c>
      <c r="E14" s="13">
        <v>119</v>
      </c>
      <c r="F14" s="13">
        <v>22</v>
      </c>
      <c r="G14" s="120">
        <v>139</v>
      </c>
      <c r="H14" s="13">
        <f t="shared" si="12"/>
        <v>-1</v>
      </c>
      <c r="I14" s="13">
        <f t="shared" si="13"/>
        <v>20</v>
      </c>
      <c r="J14" s="13">
        <f t="shared" si="14"/>
        <v>117</v>
      </c>
      <c r="K14" s="28">
        <f t="shared" si="15"/>
        <v>-7.1428571428571175E-3</v>
      </c>
      <c r="L14" s="28">
        <f t="shared" si="16"/>
        <v>0.16806722689075637</v>
      </c>
      <c r="M14" s="102">
        <f t="shared" si="17"/>
        <v>5.3181818181818183</v>
      </c>
    </row>
    <row r="15" spans="2:13" x14ac:dyDescent="0.2">
      <c r="B15" s="10">
        <v>10</v>
      </c>
      <c r="C15" s="51" t="s">
        <v>24</v>
      </c>
      <c r="D15" s="13">
        <v>913</v>
      </c>
      <c r="E15" s="13">
        <v>204</v>
      </c>
      <c r="F15" s="13">
        <v>146</v>
      </c>
      <c r="G15" s="120">
        <v>343</v>
      </c>
      <c r="H15" s="13">
        <f t="shared" si="12"/>
        <v>-570</v>
      </c>
      <c r="I15" s="13">
        <f t="shared" si="13"/>
        <v>139</v>
      </c>
      <c r="J15" s="13">
        <f t="shared" si="14"/>
        <v>197</v>
      </c>
      <c r="K15" s="28">
        <f t="shared" si="15"/>
        <v>-0.62431544359255198</v>
      </c>
      <c r="L15" s="28">
        <f t="shared" si="16"/>
        <v>0.68137254901960786</v>
      </c>
      <c r="M15" s="102">
        <f t="shared" si="17"/>
        <v>1.3493150684931505</v>
      </c>
    </row>
    <row r="16" spans="2:13" x14ac:dyDescent="0.2">
      <c r="B16" s="10">
        <v>11</v>
      </c>
      <c r="C16" s="51" t="s">
        <v>45</v>
      </c>
      <c r="D16" s="13">
        <v>130</v>
      </c>
      <c r="E16" s="13">
        <v>68</v>
      </c>
      <c r="F16" s="13">
        <v>12</v>
      </c>
      <c r="G16" s="120">
        <v>83</v>
      </c>
      <c r="H16" s="13">
        <f t="shared" si="12"/>
        <v>-47</v>
      </c>
      <c r="I16" s="13">
        <f t="shared" si="13"/>
        <v>15</v>
      </c>
      <c r="J16" s="13">
        <f t="shared" si="14"/>
        <v>71</v>
      </c>
      <c r="K16" s="28">
        <f t="shared" si="15"/>
        <v>-0.36153846153846159</v>
      </c>
      <c r="L16" s="28">
        <f t="shared" si="16"/>
        <v>0.22058823529411775</v>
      </c>
      <c r="M16" s="102">
        <f t="shared" si="17"/>
        <v>5.916666666666667</v>
      </c>
    </row>
    <row r="17" spans="2:13" x14ac:dyDescent="0.2">
      <c r="B17" s="10">
        <v>12</v>
      </c>
      <c r="C17" s="51" t="s">
        <v>5</v>
      </c>
      <c r="D17" s="13">
        <v>1408</v>
      </c>
      <c r="E17" s="13">
        <v>806</v>
      </c>
      <c r="F17" s="13">
        <v>56</v>
      </c>
      <c r="G17" s="120">
        <v>764</v>
      </c>
      <c r="H17" s="13">
        <f t="shared" si="12"/>
        <v>-644</v>
      </c>
      <c r="I17" s="13">
        <f t="shared" si="13"/>
        <v>-42</v>
      </c>
      <c r="J17" s="13">
        <f t="shared" si="14"/>
        <v>708</v>
      </c>
      <c r="K17" s="28">
        <f t="shared" si="15"/>
        <v>-0.45738636363636365</v>
      </c>
      <c r="L17" s="28">
        <f t="shared" si="16"/>
        <v>-5.2109181141439254E-2</v>
      </c>
      <c r="M17" s="102">
        <f t="shared" si="17"/>
        <v>12.642857142857142</v>
      </c>
    </row>
    <row r="18" spans="2:13" x14ac:dyDescent="0.2">
      <c r="B18" s="10">
        <v>13</v>
      </c>
      <c r="C18" s="51" t="s">
        <v>6</v>
      </c>
      <c r="D18" s="13">
        <v>1336</v>
      </c>
      <c r="E18" s="13">
        <v>1096</v>
      </c>
      <c r="F18" s="13">
        <v>118</v>
      </c>
      <c r="G18" s="120">
        <v>731</v>
      </c>
      <c r="H18" s="13">
        <f t="shared" si="12"/>
        <v>-605</v>
      </c>
      <c r="I18" s="13">
        <f t="shared" si="13"/>
        <v>-365</v>
      </c>
      <c r="J18" s="13">
        <f t="shared" si="14"/>
        <v>613</v>
      </c>
      <c r="K18" s="28">
        <f t="shared" si="15"/>
        <v>-0.45284431137724546</v>
      </c>
      <c r="L18" s="28">
        <f t="shared" si="16"/>
        <v>-0.33302919708029199</v>
      </c>
      <c r="M18" s="102">
        <f t="shared" si="17"/>
        <v>5.1949152542372881</v>
      </c>
    </row>
    <row r="19" spans="2:13" x14ac:dyDescent="0.2">
      <c r="B19" s="10">
        <v>14</v>
      </c>
      <c r="C19" s="51" t="s">
        <v>38</v>
      </c>
      <c r="D19" s="13">
        <v>11</v>
      </c>
      <c r="E19" s="13">
        <v>9</v>
      </c>
      <c r="F19" s="13">
        <v>5</v>
      </c>
      <c r="G19" s="120">
        <v>16</v>
      </c>
      <c r="H19" s="13">
        <f t="shared" si="12"/>
        <v>5</v>
      </c>
      <c r="I19" s="13">
        <f t="shared" si="13"/>
        <v>7</v>
      </c>
      <c r="J19" s="13">
        <f t="shared" si="14"/>
        <v>11</v>
      </c>
      <c r="K19" s="28">
        <f t="shared" si="15"/>
        <v>0.45454545454545459</v>
      </c>
      <c r="L19" s="28">
        <f t="shared" si="16"/>
        <v>0.77777777777777768</v>
      </c>
      <c r="M19" s="102">
        <f t="shared" si="17"/>
        <v>2.2000000000000002</v>
      </c>
    </row>
    <row r="20" spans="2:13" x14ac:dyDescent="0.2">
      <c r="B20" s="10">
        <v>15</v>
      </c>
      <c r="C20" s="51" t="s">
        <v>26</v>
      </c>
      <c r="D20" s="13">
        <v>42</v>
      </c>
      <c r="E20" s="13">
        <v>8</v>
      </c>
      <c r="F20" s="13">
        <v>2</v>
      </c>
      <c r="G20" s="120">
        <v>13</v>
      </c>
      <c r="H20" s="13">
        <f t="shared" si="12"/>
        <v>-29</v>
      </c>
      <c r="I20" s="13">
        <f t="shared" si="13"/>
        <v>5</v>
      </c>
      <c r="J20" s="13">
        <f t="shared" si="14"/>
        <v>11</v>
      </c>
      <c r="K20" s="28">
        <f t="shared" si="15"/>
        <v>-0.69047619047619047</v>
      </c>
      <c r="L20" s="28">
        <f t="shared" si="16"/>
        <v>0.625</v>
      </c>
      <c r="M20" s="102"/>
    </row>
    <row r="21" spans="2:13" x14ac:dyDescent="0.2">
      <c r="B21" s="10">
        <v>16</v>
      </c>
      <c r="C21" s="51" t="s">
        <v>39</v>
      </c>
      <c r="D21" s="13">
        <v>675</v>
      </c>
      <c r="E21" s="13">
        <v>448</v>
      </c>
      <c r="F21" s="13">
        <v>120</v>
      </c>
      <c r="G21" s="120">
        <v>334</v>
      </c>
      <c r="H21" s="13">
        <f t="shared" si="12"/>
        <v>-341</v>
      </c>
      <c r="I21" s="13">
        <f t="shared" si="13"/>
        <v>-114</v>
      </c>
      <c r="J21" s="13">
        <f t="shared" si="14"/>
        <v>214</v>
      </c>
      <c r="K21" s="28">
        <f t="shared" si="15"/>
        <v>-0.50518518518518518</v>
      </c>
      <c r="L21" s="28">
        <f t="shared" si="16"/>
        <v>-0.2544642857142857</v>
      </c>
      <c r="M21" s="102">
        <f t="shared" si="17"/>
        <v>1.7833333333333332</v>
      </c>
    </row>
    <row r="22" spans="2:13" x14ac:dyDescent="0.2">
      <c r="B22" s="83">
        <v>17</v>
      </c>
      <c r="C22" s="51" t="s">
        <v>7</v>
      </c>
      <c r="D22" s="13">
        <v>2768</v>
      </c>
      <c r="E22" s="13">
        <v>2502</v>
      </c>
      <c r="F22" s="13">
        <v>100</v>
      </c>
      <c r="G22" s="120">
        <v>1770</v>
      </c>
      <c r="H22" s="13">
        <f t="shared" si="12"/>
        <v>-998</v>
      </c>
      <c r="I22" s="13">
        <f t="shared" si="13"/>
        <v>-732</v>
      </c>
      <c r="J22" s="13">
        <f t="shared" si="14"/>
        <v>1670</v>
      </c>
      <c r="K22" s="28">
        <f t="shared" si="15"/>
        <v>-0.36054913294797686</v>
      </c>
      <c r="L22" s="28">
        <f t="shared" si="16"/>
        <v>-0.29256594724220619</v>
      </c>
      <c r="M22" s="102">
        <f t="shared" si="17"/>
        <v>16.7</v>
      </c>
    </row>
    <row r="23" spans="2:13" x14ac:dyDescent="0.2">
      <c r="B23" s="10">
        <v>18</v>
      </c>
      <c r="C23" s="51" t="s">
        <v>28</v>
      </c>
      <c r="D23" s="13">
        <v>109</v>
      </c>
      <c r="E23" s="13">
        <v>68</v>
      </c>
      <c r="F23" s="13">
        <v>41</v>
      </c>
      <c r="G23" s="120">
        <v>121</v>
      </c>
      <c r="H23" s="13">
        <f t="shared" si="12"/>
        <v>12</v>
      </c>
      <c r="I23" s="13">
        <f t="shared" si="13"/>
        <v>53</v>
      </c>
      <c r="J23" s="13">
        <f t="shared" si="14"/>
        <v>80</v>
      </c>
      <c r="K23" s="28">
        <f t="shared" si="15"/>
        <v>0.11009174311926606</v>
      </c>
      <c r="L23" s="28">
        <f t="shared" si="16"/>
        <v>0.77941176470588225</v>
      </c>
      <c r="M23" s="102">
        <f t="shared" si="17"/>
        <v>1.9512195121951219</v>
      </c>
    </row>
    <row r="24" spans="2:13" x14ac:dyDescent="0.2">
      <c r="B24" s="10">
        <v>19</v>
      </c>
      <c r="C24" s="51" t="s">
        <v>8</v>
      </c>
      <c r="D24" s="13">
        <v>267</v>
      </c>
      <c r="E24" s="13">
        <v>181</v>
      </c>
      <c r="F24" s="13">
        <v>126</v>
      </c>
      <c r="G24" s="120">
        <v>223</v>
      </c>
      <c r="H24" s="13">
        <f t="shared" si="12"/>
        <v>-44</v>
      </c>
      <c r="I24" s="13">
        <f t="shared" si="13"/>
        <v>42</v>
      </c>
      <c r="J24" s="13">
        <f t="shared" si="14"/>
        <v>97</v>
      </c>
      <c r="K24" s="28">
        <f t="shared" si="15"/>
        <v>-0.16479400749063666</v>
      </c>
      <c r="L24" s="28">
        <f t="shared" si="16"/>
        <v>0.2320441988950277</v>
      </c>
      <c r="M24" s="102">
        <f t="shared" si="17"/>
        <v>0.76984126984126977</v>
      </c>
    </row>
    <row r="25" spans="2:13" x14ac:dyDescent="0.2">
      <c r="B25" s="10">
        <v>20</v>
      </c>
      <c r="C25" s="51" t="s">
        <v>29</v>
      </c>
      <c r="D25" s="13">
        <v>1083</v>
      </c>
      <c r="E25" s="13">
        <v>553</v>
      </c>
      <c r="F25" s="13">
        <v>92</v>
      </c>
      <c r="G25" s="120">
        <v>548</v>
      </c>
      <c r="H25" s="13">
        <f t="shared" si="12"/>
        <v>-535</v>
      </c>
      <c r="I25" s="13">
        <f t="shared" si="13"/>
        <v>-5</v>
      </c>
      <c r="J25" s="13">
        <f t="shared" si="14"/>
        <v>456</v>
      </c>
      <c r="K25" s="28">
        <f t="shared" si="15"/>
        <v>-0.49399815327793162</v>
      </c>
      <c r="L25" s="28">
        <f t="shared" si="16"/>
        <v>-9.0415913200723175E-3</v>
      </c>
      <c r="M25" s="102">
        <f t="shared" si="17"/>
        <v>4.9565217391304346</v>
      </c>
    </row>
    <row r="26" spans="2:13" x14ac:dyDescent="0.2">
      <c r="B26" s="10">
        <v>21</v>
      </c>
      <c r="C26" s="51" t="s">
        <v>41</v>
      </c>
      <c r="D26" s="13">
        <v>1216</v>
      </c>
      <c r="E26" s="13">
        <v>780</v>
      </c>
      <c r="F26" s="13">
        <v>322</v>
      </c>
      <c r="G26" s="120">
        <v>714</v>
      </c>
      <c r="H26" s="13">
        <f t="shared" si="12"/>
        <v>-502</v>
      </c>
      <c r="I26" s="13">
        <f t="shared" si="13"/>
        <v>-66</v>
      </c>
      <c r="J26" s="13">
        <f t="shared" si="14"/>
        <v>392</v>
      </c>
      <c r="K26" s="28">
        <f t="shared" si="15"/>
        <v>-0.41282894736842102</v>
      </c>
      <c r="L26" s="28">
        <f t="shared" si="16"/>
        <v>-8.4615384615384648E-2</v>
      </c>
      <c r="M26" s="102">
        <f t="shared" si="17"/>
        <v>1.2173913043478262</v>
      </c>
    </row>
    <row r="27" spans="2:13" x14ac:dyDescent="0.2">
      <c r="B27" s="10">
        <v>22</v>
      </c>
      <c r="C27" s="51" t="s">
        <v>9</v>
      </c>
      <c r="D27" s="13">
        <v>554</v>
      </c>
      <c r="E27" s="13">
        <v>245</v>
      </c>
      <c r="F27" s="13">
        <v>22</v>
      </c>
      <c r="G27" s="120">
        <v>215</v>
      </c>
      <c r="H27" s="13">
        <f t="shared" si="12"/>
        <v>-339</v>
      </c>
      <c r="I27" s="13">
        <f t="shared" si="13"/>
        <v>-30</v>
      </c>
      <c r="J27" s="13">
        <f t="shared" si="14"/>
        <v>193</v>
      </c>
      <c r="K27" s="28">
        <f t="shared" si="15"/>
        <v>-0.61191335740072206</v>
      </c>
      <c r="L27" s="28">
        <f t="shared" si="16"/>
        <v>-0.12244897959183676</v>
      </c>
      <c r="M27" s="102">
        <f t="shared" si="17"/>
        <v>8.7727272727272734</v>
      </c>
    </row>
    <row r="28" spans="2:13" x14ac:dyDescent="0.2">
      <c r="B28" s="10">
        <v>23</v>
      </c>
      <c r="C28" s="51" t="s">
        <v>32</v>
      </c>
      <c r="D28" s="13">
        <v>151</v>
      </c>
      <c r="E28" s="13">
        <v>68</v>
      </c>
      <c r="F28" s="13">
        <v>15</v>
      </c>
      <c r="G28" s="120">
        <v>76</v>
      </c>
      <c r="H28" s="13">
        <f t="shared" si="12"/>
        <v>-75</v>
      </c>
      <c r="I28" s="13">
        <f t="shared" si="13"/>
        <v>8</v>
      </c>
      <c r="J28" s="13">
        <f t="shared" si="14"/>
        <v>61</v>
      </c>
      <c r="K28" s="28">
        <f t="shared" si="15"/>
        <v>-0.49668874172185429</v>
      </c>
      <c r="L28" s="28">
        <f t="shared" si="16"/>
        <v>0.11764705882352944</v>
      </c>
      <c r="M28" s="102">
        <f t="shared" si="17"/>
        <v>4.0666666666666664</v>
      </c>
    </row>
    <row r="29" spans="2:13" x14ac:dyDescent="0.2">
      <c r="B29" s="10">
        <v>24</v>
      </c>
      <c r="C29" s="51" t="s">
        <v>10</v>
      </c>
      <c r="D29" s="13">
        <v>444</v>
      </c>
      <c r="E29" s="13">
        <v>241</v>
      </c>
      <c r="F29" s="13">
        <v>68</v>
      </c>
      <c r="G29" s="120">
        <v>131</v>
      </c>
      <c r="H29" s="13">
        <f t="shared" si="12"/>
        <v>-313</v>
      </c>
      <c r="I29" s="13">
        <f t="shared" si="13"/>
        <v>-110</v>
      </c>
      <c r="J29" s="13">
        <f t="shared" si="14"/>
        <v>63</v>
      </c>
      <c r="K29" s="28">
        <f t="shared" si="15"/>
        <v>-0.70495495495495497</v>
      </c>
      <c r="L29" s="28">
        <f t="shared" si="16"/>
        <v>-0.45643153526970959</v>
      </c>
      <c r="M29" s="102">
        <f t="shared" si="17"/>
        <v>0.92647058823529416</v>
      </c>
    </row>
    <row r="30" spans="2:13" x14ac:dyDescent="0.2">
      <c r="B30" s="83">
        <v>25</v>
      </c>
      <c r="C30" s="51" t="s">
        <v>17</v>
      </c>
      <c r="D30" s="13">
        <v>286</v>
      </c>
      <c r="E30" s="13">
        <v>186</v>
      </c>
      <c r="F30" s="13">
        <v>15</v>
      </c>
      <c r="G30" s="120">
        <v>113</v>
      </c>
      <c r="H30" s="13">
        <f t="shared" si="12"/>
        <v>-173</v>
      </c>
      <c r="I30" s="13">
        <f t="shared" si="13"/>
        <v>-73</v>
      </c>
      <c r="J30" s="13">
        <f t="shared" si="14"/>
        <v>98</v>
      </c>
      <c r="K30" s="28">
        <f t="shared" si="15"/>
        <v>-0.6048951048951049</v>
      </c>
      <c r="L30" s="28">
        <f t="shared" si="16"/>
        <v>-0.39247311827956988</v>
      </c>
      <c r="M30" s="102">
        <f t="shared" si="17"/>
        <v>6.5333333333333332</v>
      </c>
    </row>
    <row r="31" spans="2:13" x14ac:dyDescent="0.2">
      <c r="B31" s="10">
        <v>26</v>
      </c>
      <c r="C31" s="51" t="s">
        <v>18</v>
      </c>
      <c r="D31" s="13">
        <v>461</v>
      </c>
      <c r="E31" s="13">
        <v>314</v>
      </c>
      <c r="F31" s="13">
        <v>56</v>
      </c>
      <c r="G31" s="120">
        <v>240</v>
      </c>
      <c r="H31" s="13">
        <f t="shared" si="12"/>
        <v>-221</v>
      </c>
      <c r="I31" s="13">
        <f t="shared" si="13"/>
        <v>-74</v>
      </c>
      <c r="J31" s="13">
        <f t="shared" si="14"/>
        <v>184</v>
      </c>
      <c r="K31" s="28">
        <f t="shared" si="15"/>
        <v>-0.47939262472885036</v>
      </c>
      <c r="L31" s="28">
        <f t="shared" si="16"/>
        <v>-0.23566878980891715</v>
      </c>
      <c r="M31" s="102">
        <f t="shared" si="17"/>
        <v>3.2857142857142856</v>
      </c>
    </row>
    <row r="32" spans="2:13" x14ac:dyDescent="0.2">
      <c r="B32" s="83">
        <v>27</v>
      </c>
      <c r="C32" s="51" t="s">
        <v>290</v>
      </c>
      <c r="D32" s="13">
        <v>871</v>
      </c>
      <c r="E32" s="13">
        <v>453</v>
      </c>
      <c r="F32" s="13">
        <v>145</v>
      </c>
      <c r="G32" s="120">
        <v>613</v>
      </c>
      <c r="H32" s="13">
        <f t="shared" si="12"/>
        <v>-258</v>
      </c>
      <c r="I32" s="13">
        <f t="shared" si="13"/>
        <v>160</v>
      </c>
      <c r="J32" s="13">
        <f t="shared" si="14"/>
        <v>468</v>
      </c>
      <c r="K32" s="28">
        <f t="shared" si="15"/>
        <v>-0.29621125143513205</v>
      </c>
      <c r="L32" s="28">
        <f t="shared" si="16"/>
        <v>0.35320088300220753</v>
      </c>
      <c r="M32" s="102">
        <f t="shared" si="17"/>
        <v>3.227586206896552</v>
      </c>
    </row>
    <row r="33" spans="2:13" ht="13.5" thickBot="1" x14ac:dyDescent="0.25">
      <c r="B33" s="11">
        <v>28</v>
      </c>
      <c r="C33" s="93" t="s">
        <v>33</v>
      </c>
      <c r="D33" s="15">
        <v>122</v>
      </c>
      <c r="E33" s="15">
        <v>32</v>
      </c>
      <c r="F33" s="15">
        <v>12</v>
      </c>
      <c r="G33" s="121">
        <v>58</v>
      </c>
      <c r="H33" s="15">
        <f t="shared" si="12"/>
        <v>-64</v>
      </c>
      <c r="I33" s="15">
        <f t="shared" si="13"/>
        <v>26</v>
      </c>
      <c r="J33" s="15">
        <f t="shared" si="14"/>
        <v>46</v>
      </c>
      <c r="K33" s="103">
        <f t="shared" si="15"/>
        <v>-0.52459016393442626</v>
      </c>
      <c r="L33" s="103">
        <f t="shared" si="16"/>
        <v>0.8125</v>
      </c>
      <c r="M33" s="104">
        <f t="shared" si="17"/>
        <v>3.833333333333333</v>
      </c>
    </row>
    <row r="36" spans="2:13" x14ac:dyDescent="0.2">
      <c r="B36" s="160" t="s">
        <v>149</v>
      </c>
      <c r="C36" s="160"/>
      <c r="D36" s="160"/>
      <c r="E36" s="160"/>
    </row>
  </sheetData>
  <mergeCells count="2">
    <mergeCell ref="B36:E36"/>
    <mergeCell ref="B2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workbookViewId="0">
      <selection activeCell="B2" sqref="B2:M2"/>
    </sheetView>
  </sheetViews>
  <sheetFormatPr defaultRowHeight="12.75" x14ac:dyDescent="0.2"/>
  <cols>
    <col min="1" max="1" width="2.5703125" customWidth="1"/>
    <col min="2" max="2" width="24.85546875" customWidth="1"/>
    <col min="3" max="6" width="15.5703125" customWidth="1"/>
    <col min="7" max="13" width="12.5703125" customWidth="1"/>
  </cols>
  <sheetData>
    <row r="1" spans="2:13" ht="21" customHeight="1" thickBot="1" x14ac:dyDescent="0.25"/>
    <row r="2" spans="2:13" ht="25.5" customHeight="1" thickBot="1" x14ac:dyDescent="0.25">
      <c r="B2" s="157" t="s">
        <v>264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</row>
    <row r="3" spans="2:13" ht="13.5" thickBot="1" x14ac:dyDescent="0.25"/>
    <row r="4" spans="2:13" ht="32.25" customHeight="1" x14ac:dyDescent="0.2">
      <c r="B4" s="39" t="s">
        <v>219</v>
      </c>
      <c r="C4" s="85" t="s">
        <v>302</v>
      </c>
      <c r="D4" s="43" t="s">
        <v>303</v>
      </c>
      <c r="E4" s="43" t="s">
        <v>304</v>
      </c>
      <c r="F4" s="43" t="s">
        <v>305</v>
      </c>
      <c r="G4" s="43" t="s">
        <v>296</v>
      </c>
      <c r="H4" s="43" t="s">
        <v>297</v>
      </c>
      <c r="I4" s="43" t="s">
        <v>298</v>
      </c>
      <c r="J4" s="43" t="s">
        <v>299</v>
      </c>
      <c r="K4" s="100" t="s">
        <v>300</v>
      </c>
      <c r="L4" s="79" t="s">
        <v>301</v>
      </c>
      <c r="M4" s="38" t="s">
        <v>244</v>
      </c>
    </row>
    <row r="5" spans="2:13" ht="16.5" customHeight="1" x14ac:dyDescent="0.2">
      <c r="B5" s="16" t="s">
        <v>221</v>
      </c>
      <c r="C5" s="13">
        <v>366538</v>
      </c>
      <c r="D5" s="13">
        <v>163703</v>
      </c>
      <c r="E5" s="13">
        <v>40759</v>
      </c>
      <c r="F5" s="120">
        <v>106994</v>
      </c>
      <c r="G5" s="13">
        <f t="shared" ref="G5" si="0">F5-C5</f>
        <v>-259544</v>
      </c>
      <c r="H5" s="13">
        <f t="shared" ref="H5" si="1">F5-D5</f>
        <v>-56709</v>
      </c>
      <c r="I5" s="13">
        <f t="shared" ref="I5" si="2">F5-E5</f>
        <v>66235</v>
      </c>
      <c r="J5" s="28">
        <f t="shared" ref="J5" si="3">F5/C5-1</f>
        <v>-0.70809574996316882</v>
      </c>
      <c r="K5" s="28">
        <f t="shared" ref="K5" si="4">F5/D5-1</f>
        <v>-0.34641393254857877</v>
      </c>
      <c r="L5" s="28">
        <f t="shared" ref="L5" si="5">F5/E5-1</f>
        <v>1.6250398684953016</v>
      </c>
      <c r="M5" s="64">
        <f>F5/'2022 March'!F$4</f>
        <v>0.56804740010830668</v>
      </c>
    </row>
    <row r="6" spans="2:13" ht="17.25" customHeight="1" x14ac:dyDescent="0.2">
      <c r="B6" s="16" t="s">
        <v>220</v>
      </c>
      <c r="C6" s="13">
        <v>133516</v>
      </c>
      <c r="D6" s="13">
        <v>42951</v>
      </c>
      <c r="E6" s="13">
        <v>14181</v>
      </c>
      <c r="F6" s="120">
        <v>78954</v>
      </c>
      <c r="G6" s="13">
        <f t="shared" ref="G6:G8" si="6">F6-C6</f>
        <v>-54562</v>
      </c>
      <c r="H6" s="13">
        <f t="shared" ref="H6:H8" si="7">F6-D6</f>
        <v>36003</v>
      </c>
      <c r="I6" s="13">
        <f t="shared" ref="I6:I8" si="8">F6-E6</f>
        <v>64773</v>
      </c>
      <c r="J6" s="28">
        <f t="shared" ref="J6:J8" si="9">F6/C6-1</f>
        <v>-0.40865514245483692</v>
      </c>
      <c r="K6" s="28">
        <f t="shared" ref="K6:K8" si="10">F6/D6-1</f>
        <v>0.83823426695536774</v>
      </c>
      <c r="L6" s="28">
        <f t="shared" ref="L6:L8" si="11">F6/E6-1</f>
        <v>4.5675904379098791</v>
      </c>
      <c r="M6" s="64">
        <f>F6/'2022 March'!F$4</f>
        <v>0.41917878038162182</v>
      </c>
    </row>
    <row r="7" spans="2:13" ht="16.5" customHeight="1" x14ac:dyDescent="0.2">
      <c r="B7" s="16" t="s">
        <v>223</v>
      </c>
      <c r="C7" s="13">
        <v>4080</v>
      </c>
      <c r="D7" s="13">
        <v>983</v>
      </c>
      <c r="E7" s="13">
        <v>197</v>
      </c>
      <c r="F7" s="120">
        <v>1052</v>
      </c>
      <c r="G7" s="13">
        <f t="shared" si="6"/>
        <v>-3028</v>
      </c>
      <c r="H7" s="13">
        <f t="shared" si="7"/>
        <v>69</v>
      </c>
      <c r="I7" s="13">
        <f t="shared" si="8"/>
        <v>855</v>
      </c>
      <c r="J7" s="28">
        <f t="shared" si="9"/>
        <v>-0.74215686274509807</v>
      </c>
      <c r="K7" s="28">
        <f t="shared" si="10"/>
        <v>7.0193285859613486E-2</v>
      </c>
      <c r="L7" s="28">
        <f t="shared" si="11"/>
        <v>4.3401015228426392</v>
      </c>
      <c r="M7" s="64">
        <f>F7/'2022 March'!F$4</f>
        <v>5.5852278157087184E-3</v>
      </c>
    </row>
    <row r="8" spans="2:13" ht="13.5" thickBot="1" x14ac:dyDescent="0.25">
      <c r="B8" s="17" t="s">
        <v>222</v>
      </c>
      <c r="C8" s="15">
        <v>2930</v>
      </c>
      <c r="D8" s="15">
        <v>2308</v>
      </c>
      <c r="E8" s="15">
        <v>770</v>
      </c>
      <c r="F8" s="121">
        <v>1354</v>
      </c>
      <c r="G8" s="15">
        <f t="shared" si="6"/>
        <v>-1576</v>
      </c>
      <c r="H8" s="15">
        <f t="shared" si="7"/>
        <v>-954</v>
      </c>
      <c r="I8" s="15">
        <f t="shared" si="8"/>
        <v>584</v>
      </c>
      <c r="J8" s="103">
        <f t="shared" si="9"/>
        <v>-0.53788395904436859</v>
      </c>
      <c r="K8" s="103">
        <f t="shared" si="10"/>
        <v>-0.41334488734835351</v>
      </c>
      <c r="L8" s="103">
        <f t="shared" si="11"/>
        <v>0.75844155844155847</v>
      </c>
      <c r="M8" s="65">
        <f>F8/'2022 March'!F$4</f>
        <v>7.1885916943627429E-3</v>
      </c>
    </row>
    <row r="11" spans="2:13" ht="21.75" customHeight="1" x14ac:dyDescent="0.2">
      <c r="B11" s="160" t="s">
        <v>149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</sheetData>
  <mergeCells count="2">
    <mergeCell ref="B2:M2"/>
    <mergeCell ref="B11:L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>
      <selection activeCell="B2" sqref="B2:M2"/>
    </sheetView>
  </sheetViews>
  <sheetFormatPr defaultRowHeight="12.75" x14ac:dyDescent="0.2"/>
  <cols>
    <col min="1" max="1" width="5.28515625" customWidth="1"/>
    <col min="2" max="2" width="28.28515625" customWidth="1"/>
    <col min="3" max="6" width="15" customWidth="1"/>
    <col min="7" max="13" width="12.85546875" customWidth="1"/>
  </cols>
  <sheetData>
    <row r="1" spans="2:13" ht="21" customHeight="1" thickBot="1" x14ac:dyDescent="0.25"/>
    <row r="2" spans="2:13" ht="21.75" customHeight="1" thickBot="1" x14ac:dyDescent="0.25">
      <c r="B2" s="161" t="s">
        <v>264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2:13" ht="15.75" thickBot="1" x14ac:dyDescent="0.25">
      <c r="B3" s="21"/>
      <c r="C3" s="21"/>
      <c r="D3" s="21"/>
      <c r="E3" s="96"/>
      <c r="F3" s="99"/>
      <c r="G3" s="99"/>
      <c r="H3" s="99"/>
      <c r="I3" s="96"/>
      <c r="J3" s="96"/>
      <c r="K3" s="21"/>
      <c r="L3" s="21"/>
    </row>
    <row r="4" spans="2:13" ht="36" customHeight="1" x14ac:dyDescent="0.2">
      <c r="B4" s="171" t="s">
        <v>241</v>
      </c>
      <c r="C4" s="85" t="s">
        <v>302</v>
      </c>
      <c r="D4" s="43" t="s">
        <v>303</v>
      </c>
      <c r="E4" s="43" t="s">
        <v>304</v>
      </c>
      <c r="F4" s="43" t="s">
        <v>305</v>
      </c>
      <c r="G4" s="43" t="s">
        <v>296</v>
      </c>
      <c r="H4" s="43" t="s">
        <v>297</v>
      </c>
      <c r="I4" s="43" t="s">
        <v>298</v>
      </c>
      <c r="J4" s="43" t="s">
        <v>299</v>
      </c>
      <c r="K4" s="43" t="s">
        <v>300</v>
      </c>
      <c r="L4" s="85" t="s">
        <v>301</v>
      </c>
      <c r="M4" s="126" t="s">
        <v>244</v>
      </c>
    </row>
    <row r="5" spans="2:13" x14ac:dyDescent="0.2">
      <c r="B5" s="19" t="s">
        <v>226</v>
      </c>
      <c r="C5" s="92">
        <v>113700</v>
      </c>
      <c r="D5" s="92">
        <v>31440</v>
      </c>
      <c r="E5" s="92">
        <v>13530</v>
      </c>
      <c r="F5" s="119">
        <v>57327</v>
      </c>
      <c r="G5" s="92">
        <f t="shared" ref="G5" si="0">F5-C5</f>
        <v>-56373</v>
      </c>
      <c r="H5" s="92">
        <f t="shared" ref="H5" si="1">F5-D5</f>
        <v>25887</v>
      </c>
      <c r="I5" s="92">
        <f t="shared" ref="I5" si="2">F5-E5</f>
        <v>43797</v>
      </c>
      <c r="J5" s="124">
        <f t="shared" ref="J5" si="3">F5/C5-1</f>
        <v>-0.49580474934036944</v>
      </c>
      <c r="K5" s="124">
        <f t="shared" ref="K5" si="4">F5/D5-1</f>
        <v>0.82337786259541978</v>
      </c>
      <c r="L5" s="124">
        <f t="shared" ref="L5" si="5">F5/E5-1</f>
        <v>3.2370288248337031</v>
      </c>
      <c r="M5" s="125">
        <f>F5/'2022 March'!F$4</f>
        <v>0.30435775189271264</v>
      </c>
    </row>
    <row r="6" spans="2:13" x14ac:dyDescent="0.2">
      <c r="B6" s="18" t="s">
        <v>233</v>
      </c>
      <c r="C6" s="13">
        <v>83572</v>
      </c>
      <c r="D6" s="13">
        <v>35137</v>
      </c>
      <c r="E6" s="13">
        <v>12625</v>
      </c>
      <c r="F6" s="120">
        <v>41299</v>
      </c>
      <c r="G6" s="13">
        <f t="shared" ref="G6:G25" si="6">F6-C6</f>
        <v>-42273</v>
      </c>
      <c r="H6" s="13">
        <f t="shared" ref="H6:H25" si="7">F6-D6</f>
        <v>6162</v>
      </c>
      <c r="I6" s="13">
        <f t="shared" ref="I6:I25" si="8">F6-E6</f>
        <v>28674</v>
      </c>
      <c r="J6" s="28">
        <f t="shared" ref="J6:J25" si="9">F6/C6-1</f>
        <v>-0.50582731058249175</v>
      </c>
      <c r="K6" s="28">
        <f t="shared" ref="K6:K25" si="10">F6/D6-1</f>
        <v>0.17537069186327803</v>
      </c>
      <c r="L6" s="28">
        <f t="shared" ref="L6:L21" si="11">F6/E6-1</f>
        <v>2.271207920792079</v>
      </c>
      <c r="M6" s="125">
        <f>F6/'2022 March'!F$4</f>
        <v>0.21926266498189578</v>
      </c>
    </row>
    <row r="7" spans="2:13" x14ac:dyDescent="0.2">
      <c r="B7" s="18" t="s">
        <v>231</v>
      </c>
      <c r="C7" s="13">
        <v>68210</v>
      </c>
      <c r="D7" s="13">
        <v>23237</v>
      </c>
      <c r="E7" s="13">
        <v>3226</v>
      </c>
      <c r="F7" s="120">
        <v>21458</v>
      </c>
      <c r="G7" s="13">
        <f t="shared" si="6"/>
        <v>-46752</v>
      </c>
      <c r="H7" s="13">
        <f t="shared" si="7"/>
        <v>-1779</v>
      </c>
      <c r="I7" s="13">
        <f t="shared" si="8"/>
        <v>18232</v>
      </c>
      <c r="J7" s="28">
        <f t="shared" si="9"/>
        <v>-0.68541269608561795</v>
      </c>
      <c r="K7" s="28">
        <f t="shared" si="10"/>
        <v>-7.6558936179369153E-2</v>
      </c>
      <c r="L7" s="28">
        <f t="shared" si="11"/>
        <v>5.6515809051456909</v>
      </c>
      <c r="M7" s="125">
        <f>F7/'2022 March'!F$4</f>
        <v>0.11392378181509286</v>
      </c>
    </row>
    <row r="8" spans="2:13" x14ac:dyDescent="0.2">
      <c r="B8" s="19" t="s">
        <v>234</v>
      </c>
      <c r="C8" s="13">
        <v>97848</v>
      </c>
      <c r="D8" s="13">
        <v>43376</v>
      </c>
      <c r="E8" s="13">
        <v>9143</v>
      </c>
      <c r="F8" s="120">
        <v>16341</v>
      </c>
      <c r="G8" s="13">
        <f t="shared" si="6"/>
        <v>-81507</v>
      </c>
      <c r="H8" s="13">
        <f t="shared" si="7"/>
        <v>-27035</v>
      </c>
      <c r="I8" s="13">
        <f t="shared" si="8"/>
        <v>7198</v>
      </c>
      <c r="J8" s="28">
        <f t="shared" si="9"/>
        <v>-0.8329960755457444</v>
      </c>
      <c r="K8" s="28">
        <f t="shared" si="10"/>
        <v>-0.62327093323496863</v>
      </c>
      <c r="L8" s="28">
        <f t="shared" si="11"/>
        <v>0.78726894892267318</v>
      </c>
      <c r="M8" s="125">
        <f>F8/'2022 March'!F$4</f>
        <v>8.6756851460547693E-2</v>
      </c>
    </row>
    <row r="9" spans="2:13" x14ac:dyDescent="0.2">
      <c r="B9" s="19" t="s">
        <v>229</v>
      </c>
      <c r="C9" s="13">
        <v>69054</v>
      </c>
      <c r="D9" s="13">
        <v>39038</v>
      </c>
      <c r="E9" s="13">
        <v>9885</v>
      </c>
      <c r="F9" s="120">
        <v>16191</v>
      </c>
      <c r="G9" s="13">
        <f t="shared" si="6"/>
        <v>-52863</v>
      </c>
      <c r="H9" s="13">
        <f t="shared" si="7"/>
        <v>-22847</v>
      </c>
      <c r="I9" s="13">
        <f t="shared" si="8"/>
        <v>6306</v>
      </c>
      <c r="J9" s="28">
        <f t="shared" si="9"/>
        <v>-0.76553132331219043</v>
      </c>
      <c r="K9" s="28">
        <f t="shared" si="10"/>
        <v>-0.58525026896869714</v>
      </c>
      <c r="L9" s="28">
        <f t="shared" si="11"/>
        <v>0.63793626707132023</v>
      </c>
      <c r="M9" s="125">
        <f>F9/'2022 March'!F$4</f>
        <v>8.5960478673136748E-2</v>
      </c>
    </row>
    <row r="10" spans="2:13" x14ac:dyDescent="0.2">
      <c r="B10" s="19" t="s">
        <v>225</v>
      </c>
      <c r="C10" s="13">
        <v>10704</v>
      </c>
      <c r="D10" s="13">
        <v>8370</v>
      </c>
      <c r="E10" s="13">
        <v>0</v>
      </c>
      <c r="F10" s="120">
        <v>11721</v>
      </c>
      <c r="G10" s="13">
        <f t="shared" si="6"/>
        <v>1017</v>
      </c>
      <c r="H10" s="13">
        <f t="shared" si="7"/>
        <v>3351</v>
      </c>
      <c r="I10" s="13">
        <f t="shared" si="8"/>
        <v>11721</v>
      </c>
      <c r="J10" s="28">
        <f t="shared" si="9"/>
        <v>9.5011210762331766E-2</v>
      </c>
      <c r="K10" s="28">
        <f t="shared" si="10"/>
        <v>0.4003584229390682</v>
      </c>
      <c r="L10" s="28"/>
      <c r="M10" s="125">
        <f>F10/'2022 March'!F$4</f>
        <v>6.2228569608290769E-2</v>
      </c>
    </row>
    <row r="11" spans="2:13" x14ac:dyDescent="0.2">
      <c r="B11" s="19" t="s">
        <v>243</v>
      </c>
      <c r="C11" s="13">
        <v>9112</v>
      </c>
      <c r="D11" s="13">
        <v>3141</v>
      </c>
      <c r="E11" s="13">
        <v>651</v>
      </c>
      <c r="F11" s="120">
        <v>9906</v>
      </c>
      <c r="G11" s="13">
        <f t="shared" si="6"/>
        <v>794</v>
      </c>
      <c r="H11" s="13">
        <f t="shared" si="7"/>
        <v>6765</v>
      </c>
      <c r="I11" s="13">
        <f t="shared" si="8"/>
        <v>9255</v>
      </c>
      <c r="J11" s="28">
        <f t="shared" si="9"/>
        <v>8.7137840210711248E-2</v>
      </c>
      <c r="K11" s="28">
        <f t="shared" si="10"/>
        <v>2.153772683858644</v>
      </c>
      <c r="L11" s="28">
        <f t="shared" si="11"/>
        <v>14.216589861751151</v>
      </c>
      <c r="M11" s="125">
        <f>F11/'2022 March'!F$4</f>
        <v>5.2592458880618413E-2</v>
      </c>
    </row>
    <row r="12" spans="2:13" x14ac:dyDescent="0.2">
      <c r="B12" s="19" t="s">
        <v>278</v>
      </c>
      <c r="C12" s="13">
        <v>6554</v>
      </c>
      <c r="D12" s="13">
        <v>4264</v>
      </c>
      <c r="E12" s="13">
        <v>1445</v>
      </c>
      <c r="F12" s="120">
        <v>4639</v>
      </c>
      <c r="G12" s="13">
        <f t="shared" si="6"/>
        <v>-1915</v>
      </c>
      <c r="H12" s="13">
        <f t="shared" si="7"/>
        <v>375</v>
      </c>
      <c r="I12" s="13">
        <f t="shared" si="8"/>
        <v>3194</v>
      </c>
      <c r="J12" s="28">
        <f t="shared" si="9"/>
        <v>-0.29218797680805619</v>
      </c>
      <c r="K12" s="28">
        <f t="shared" si="10"/>
        <v>8.7945590994371381E-2</v>
      </c>
      <c r="L12" s="28">
        <f t="shared" si="11"/>
        <v>2.2103806228373704</v>
      </c>
      <c r="M12" s="125">
        <f>F12/'2022 March'!F$4</f>
        <v>2.4629155738662305E-2</v>
      </c>
    </row>
    <row r="13" spans="2:13" x14ac:dyDescent="0.2">
      <c r="B13" s="19" t="s">
        <v>230</v>
      </c>
      <c r="C13" s="13">
        <v>10758</v>
      </c>
      <c r="D13" s="13">
        <v>6093</v>
      </c>
      <c r="E13" s="13">
        <v>636</v>
      </c>
      <c r="F13" s="120">
        <v>4007</v>
      </c>
      <c r="G13" s="13">
        <f t="shared" si="6"/>
        <v>-6751</v>
      </c>
      <c r="H13" s="13">
        <f t="shared" si="7"/>
        <v>-2086</v>
      </c>
      <c r="I13" s="13">
        <f t="shared" si="8"/>
        <v>3371</v>
      </c>
      <c r="J13" s="28">
        <f t="shared" si="9"/>
        <v>-0.62753299869864287</v>
      </c>
      <c r="K13" s="28">
        <f t="shared" si="10"/>
        <v>-0.34236008534383722</v>
      </c>
      <c r="L13" s="28">
        <f t="shared" si="11"/>
        <v>5.300314465408805</v>
      </c>
      <c r="M13" s="125">
        <f>F13/'2022 March'!F$4</f>
        <v>2.1273771727704217E-2</v>
      </c>
    </row>
    <row r="14" spans="2:13" x14ac:dyDescent="0.2">
      <c r="B14" s="19" t="s">
        <v>236</v>
      </c>
      <c r="C14" s="13">
        <v>4951</v>
      </c>
      <c r="D14" s="13">
        <v>2504</v>
      </c>
      <c r="E14" s="13">
        <v>2606</v>
      </c>
      <c r="F14" s="120">
        <v>1442</v>
      </c>
      <c r="G14" s="13">
        <f t="shared" si="6"/>
        <v>-3509</v>
      </c>
      <c r="H14" s="13">
        <f t="shared" si="7"/>
        <v>-1062</v>
      </c>
      <c r="I14" s="13">
        <f t="shared" si="8"/>
        <v>-1164</v>
      </c>
      <c r="J14" s="28">
        <f t="shared" si="9"/>
        <v>-0.70874570793779035</v>
      </c>
      <c r="K14" s="28">
        <f t="shared" si="10"/>
        <v>-0.42412140575079871</v>
      </c>
      <c r="L14" s="28">
        <f t="shared" si="11"/>
        <v>-0.44666155026861087</v>
      </c>
      <c r="M14" s="125">
        <f>F14/'2022 March'!F$4</f>
        <v>7.6557970629771597E-3</v>
      </c>
    </row>
    <row r="15" spans="2:13" x14ac:dyDescent="0.2">
      <c r="B15" s="19" t="s">
        <v>295</v>
      </c>
      <c r="C15" s="13">
        <v>16303</v>
      </c>
      <c r="D15" s="13">
        <v>6384</v>
      </c>
      <c r="E15" s="13">
        <v>508</v>
      </c>
      <c r="F15" s="120">
        <v>1073</v>
      </c>
      <c r="G15" s="13">
        <f t="shared" si="6"/>
        <v>-15230</v>
      </c>
      <c r="H15" s="13">
        <f t="shared" si="7"/>
        <v>-5311</v>
      </c>
      <c r="I15" s="13">
        <f t="shared" si="8"/>
        <v>565</v>
      </c>
      <c r="J15" s="28">
        <f t="shared" si="9"/>
        <v>-0.93418389253511624</v>
      </c>
      <c r="K15" s="28">
        <f t="shared" si="10"/>
        <v>-0.83192355889724312</v>
      </c>
      <c r="L15" s="28">
        <f t="shared" si="11"/>
        <v>1.1122047244094486</v>
      </c>
      <c r="M15" s="125">
        <f>F15/'2022 March'!F$4</f>
        <v>5.6967200059462502E-3</v>
      </c>
    </row>
    <row r="16" spans="2:13" x14ac:dyDescent="0.2">
      <c r="B16" s="19" t="s">
        <v>238</v>
      </c>
      <c r="C16" s="13">
        <v>676</v>
      </c>
      <c r="D16" s="13">
        <v>239</v>
      </c>
      <c r="E16" s="13">
        <v>36</v>
      </c>
      <c r="F16" s="120">
        <v>907</v>
      </c>
      <c r="G16" s="13">
        <f t="shared" si="6"/>
        <v>231</v>
      </c>
      <c r="H16" s="13">
        <f t="shared" si="7"/>
        <v>668</v>
      </c>
      <c r="I16" s="13">
        <f t="shared" si="8"/>
        <v>871</v>
      </c>
      <c r="J16" s="28">
        <f t="shared" si="9"/>
        <v>0.34171597633136086</v>
      </c>
      <c r="K16" s="28">
        <f t="shared" si="10"/>
        <v>2.7949790794979079</v>
      </c>
      <c r="L16" s="28">
        <f t="shared" si="11"/>
        <v>24.194444444444443</v>
      </c>
      <c r="M16" s="125">
        <f>F16/'2022 March'!F$4</f>
        <v>4.8154007878781447E-3</v>
      </c>
    </row>
    <row r="17" spans="2:13" x14ac:dyDescent="0.2">
      <c r="B17" s="19" t="s">
        <v>240</v>
      </c>
      <c r="C17" s="13">
        <v>1732</v>
      </c>
      <c r="D17" s="13">
        <v>1033</v>
      </c>
      <c r="E17" s="13">
        <v>385</v>
      </c>
      <c r="F17" s="120">
        <v>744</v>
      </c>
      <c r="G17" s="13">
        <f t="shared" si="6"/>
        <v>-988</v>
      </c>
      <c r="H17" s="13">
        <f t="shared" si="7"/>
        <v>-289</v>
      </c>
      <c r="I17" s="13">
        <f t="shared" si="8"/>
        <v>359</v>
      </c>
      <c r="J17" s="28">
        <f t="shared" si="9"/>
        <v>-0.57043879907621253</v>
      </c>
      <c r="K17" s="28">
        <f t="shared" si="10"/>
        <v>-0.2797676669893514</v>
      </c>
      <c r="L17" s="28">
        <f t="shared" si="11"/>
        <v>0.93246753246753245</v>
      </c>
      <c r="M17" s="125">
        <f>F17/'2022 March'!F$4</f>
        <v>3.9500090255582578E-3</v>
      </c>
    </row>
    <row r="18" spans="2:13" x14ac:dyDescent="0.2">
      <c r="B18" s="19" t="s">
        <v>294</v>
      </c>
      <c r="C18" s="13">
        <v>1092</v>
      </c>
      <c r="D18" s="13">
        <v>1158</v>
      </c>
      <c r="E18" s="13">
        <v>385</v>
      </c>
      <c r="F18" s="120">
        <v>575</v>
      </c>
      <c r="G18" s="13">
        <f t="shared" si="6"/>
        <v>-517</v>
      </c>
      <c r="H18" s="13">
        <f t="shared" si="7"/>
        <v>-583</v>
      </c>
      <c r="I18" s="13">
        <f t="shared" si="8"/>
        <v>190</v>
      </c>
      <c r="J18" s="28">
        <f t="shared" si="9"/>
        <v>-0.47344322344322343</v>
      </c>
      <c r="K18" s="28">
        <f t="shared" si="10"/>
        <v>-0.50345423143350598</v>
      </c>
      <c r="L18" s="28">
        <f t="shared" si="11"/>
        <v>0.49350649350649345</v>
      </c>
      <c r="M18" s="125">
        <f>F18/'2022 March'!F$4</f>
        <v>3.0527623517419326E-3</v>
      </c>
    </row>
    <row r="19" spans="2:13" x14ac:dyDescent="0.2">
      <c r="B19" s="19" t="s">
        <v>228</v>
      </c>
      <c r="C19" s="13">
        <v>2685</v>
      </c>
      <c r="D19" s="13">
        <v>1726</v>
      </c>
      <c r="E19" s="13">
        <v>685</v>
      </c>
      <c r="F19" s="120">
        <v>544</v>
      </c>
      <c r="G19" s="13">
        <f t="shared" si="6"/>
        <v>-2141</v>
      </c>
      <c r="H19" s="13">
        <f t="shared" si="7"/>
        <v>-1182</v>
      </c>
      <c r="I19" s="13">
        <f t="shared" si="8"/>
        <v>-141</v>
      </c>
      <c r="J19" s="28">
        <f t="shared" si="9"/>
        <v>-0.79739292364990688</v>
      </c>
      <c r="K19" s="28">
        <f t="shared" si="10"/>
        <v>-0.68482039397450756</v>
      </c>
      <c r="L19" s="28">
        <f t="shared" si="11"/>
        <v>-0.20583941605839418</v>
      </c>
      <c r="M19" s="125">
        <f>F19/'2022 March'!F$4</f>
        <v>2.8881786423436721E-3</v>
      </c>
    </row>
    <row r="20" spans="2:13" x14ac:dyDescent="0.2">
      <c r="B20" s="19" t="s">
        <v>259</v>
      </c>
      <c r="C20" s="13">
        <v>47</v>
      </c>
      <c r="D20" s="13">
        <v>70</v>
      </c>
      <c r="E20" s="13">
        <v>91</v>
      </c>
      <c r="F20" s="120">
        <v>88</v>
      </c>
      <c r="G20" s="13">
        <f t="shared" si="6"/>
        <v>41</v>
      </c>
      <c r="H20" s="13">
        <f t="shared" si="7"/>
        <v>18</v>
      </c>
      <c r="I20" s="13">
        <f t="shared" si="8"/>
        <v>-3</v>
      </c>
      <c r="J20" s="28">
        <f t="shared" si="9"/>
        <v>0.87234042553191493</v>
      </c>
      <c r="K20" s="28">
        <f t="shared" si="10"/>
        <v>0.25714285714285712</v>
      </c>
      <c r="L20" s="28">
        <f t="shared" si="11"/>
        <v>-3.2967032967032961E-2</v>
      </c>
      <c r="M20" s="125">
        <f>F20/'2022 March'!F$4</f>
        <v>4.6720536861441752E-4</v>
      </c>
    </row>
    <row r="21" spans="2:13" x14ac:dyDescent="0.2">
      <c r="B21" s="19" t="s">
        <v>237</v>
      </c>
      <c r="C21" s="13">
        <v>3357</v>
      </c>
      <c r="D21" s="13">
        <v>674</v>
      </c>
      <c r="E21" s="13">
        <v>70</v>
      </c>
      <c r="F21" s="120">
        <v>57</v>
      </c>
      <c r="G21" s="13">
        <f t="shared" si="6"/>
        <v>-3300</v>
      </c>
      <c r="H21" s="13">
        <f t="shared" si="7"/>
        <v>-617</v>
      </c>
      <c r="I21" s="13">
        <f t="shared" si="8"/>
        <v>-13</v>
      </c>
      <c r="J21" s="28">
        <f t="shared" si="9"/>
        <v>-0.98302055406613043</v>
      </c>
      <c r="K21" s="28">
        <f t="shared" si="10"/>
        <v>-0.91543026706231456</v>
      </c>
      <c r="L21" s="28">
        <f t="shared" si="11"/>
        <v>-0.18571428571428572</v>
      </c>
      <c r="M21" s="125">
        <f>F21/'2022 March'!F$4</f>
        <v>3.026216592161568E-4</v>
      </c>
    </row>
    <row r="22" spans="2:13" x14ac:dyDescent="0.2">
      <c r="B22" s="19" t="s">
        <v>239</v>
      </c>
      <c r="C22" s="13">
        <v>106</v>
      </c>
      <c r="D22" s="13">
        <v>117</v>
      </c>
      <c r="E22" s="13">
        <v>0</v>
      </c>
      <c r="F22" s="120">
        <v>35</v>
      </c>
      <c r="G22" s="13">
        <f t="shared" si="6"/>
        <v>-71</v>
      </c>
      <c r="H22" s="13">
        <f t="shared" si="7"/>
        <v>-82</v>
      </c>
      <c r="I22" s="13">
        <f t="shared" si="8"/>
        <v>35</v>
      </c>
      <c r="J22" s="28">
        <f t="shared" si="9"/>
        <v>-0.66981132075471694</v>
      </c>
      <c r="K22" s="28">
        <f t="shared" si="10"/>
        <v>-0.70085470085470081</v>
      </c>
      <c r="L22" s="28"/>
      <c r="M22" s="125">
        <f>F22/'2022 March'!F$4</f>
        <v>1.8582031706255243E-4</v>
      </c>
    </row>
    <row r="23" spans="2:13" x14ac:dyDescent="0.2">
      <c r="B23" s="19" t="s">
        <v>227</v>
      </c>
      <c r="C23" s="13">
        <v>14</v>
      </c>
      <c r="D23" s="13">
        <v>2</v>
      </c>
      <c r="E23" s="13">
        <v>0</v>
      </c>
      <c r="F23" s="120">
        <v>0</v>
      </c>
      <c r="G23" s="13">
        <f t="shared" si="6"/>
        <v>-14</v>
      </c>
      <c r="H23" s="13">
        <f t="shared" si="7"/>
        <v>-2</v>
      </c>
      <c r="I23" s="13">
        <f t="shared" si="8"/>
        <v>0</v>
      </c>
      <c r="J23" s="28">
        <f t="shared" si="9"/>
        <v>-1</v>
      </c>
      <c r="K23" s="28">
        <f t="shared" si="10"/>
        <v>-1</v>
      </c>
      <c r="L23" s="28"/>
      <c r="M23" s="125">
        <f>F23/'2022 March'!F$4</f>
        <v>0</v>
      </c>
    </row>
    <row r="24" spans="2:13" x14ac:dyDescent="0.2">
      <c r="B24" s="19" t="s">
        <v>235</v>
      </c>
      <c r="C24" s="13">
        <v>6557</v>
      </c>
      <c r="D24" s="13">
        <v>1926</v>
      </c>
      <c r="E24" s="13">
        <v>0</v>
      </c>
      <c r="F24" s="120">
        <v>0</v>
      </c>
      <c r="G24" s="13">
        <f t="shared" si="6"/>
        <v>-6557</v>
      </c>
      <c r="H24" s="13">
        <f t="shared" si="7"/>
        <v>-1926</v>
      </c>
      <c r="I24" s="13">
        <f t="shared" si="8"/>
        <v>0</v>
      </c>
      <c r="J24" s="28">
        <f t="shared" si="9"/>
        <v>-1</v>
      </c>
      <c r="K24" s="28">
        <f t="shared" si="10"/>
        <v>-1</v>
      </c>
      <c r="L24" s="28"/>
      <c r="M24" s="125">
        <f>F24/'2022 March'!F$4</f>
        <v>0</v>
      </c>
    </row>
    <row r="25" spans="2:13" ht="13.5" thickBot="1" x14ac:dyDescent="0.25">
      <c r="B25" s="20" t="s">
        <v>232</v>
      </c>
      <c r="C25" s="15">
        <v>32</v>
      </c>
      <c r="D25" s="15">
        <v>16</v>
      </c>
      <c r="E25" s="15">
        <v>0</v>
      </c>
      <c r="F25" s="121">
        <v>0</v>
      </c>
      <c r="G25" s="15">
        <f t="shared" si="6"/>
        <v>-32</v>
      </c>
      <c r="H25" s="15">
        <f t="shared" si="7"/>
        <v>-16</v>
      </c>
      <c r="I25" s="15">
        <f t="shared" si="8"/>
        <v>0</v>
      </c>
      <c r="J25" s="103">
        <f t="shared" si="9"/>
        <v>-1</v>
      </c>
      <c r="K25" s="103">
        <f t="shared" si="10"/>
        <v>-1</v>
      </c>
      <c r="L25" s="103"/>
      <c r="M25" s="129">
        <f>F25/'2022 March'!F$4</f>
        <v>0</v>
      </c>
    </row>
    <row r="26" spans="2:13" x14ac:dyDescent="0.2">
      <c r="M26" s="26"/>
    </row>
    <row r="27" spans="2:13" x14ac:dyDescent="0.2">
      <c r="M27" s="26"/>
    </row>
    <row r="28" spans="2:13" ht="15.75" customHeight="1" x14ac:dyDescent="0.2">
      <c r="B28" s="160" t="s">
        <v>149</v>
      </c>
      <c r="C28" s="160"/>
      <c r="D28" s="160"/>
      <c r="E28" s="160"/>
      <c r="F28" s="160"/>
      <c r="G28" s="160"/>
      <c r="H28" s="160"/>
      <c r="I28" s="160"/>
      <c r="J28" s="160"/>
      <c r="K28" s="160"/>
    </row>
  </sheetData>
  <mergeCells count="2">
    <mergeCell ref="B2:M2"/>
    <mergeCell ref="B28:K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workbookViewId="0">
      <selection activeCell="B2" sqref="B2:N2"/>
    </sheetView>
  </sheetViews>
  <sheetFormatPr defaultRowHeight="12.75" x14ac:dyDescent="0.2"/>
  <cols>
    <col min="1" max="1" width="3.85546875" customWidth="1"/>
    <col min="2" max="2" width="18" customWidth="1"/>
    <col min="3" max="3" width="15.7109375" customWidth="1"/>
    <col min="4" max="7" width="14.28515625" customWidth="1"/>
    <col min="8" max="14" width="12.140625" customWidth="1"/>
  </cols>
  <sheetData>
    <row r="1" spans="2:14" ht="21" customHeight="1" x14ac:dyDescent="0.2"/>
    <row r="2" spans="2:14" ht="21.75" customHeight="1" x14ac:dyDescent="0.2">
      <c r="B2" s="170" t="s">
        <v>285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2:14" ht="15.75" thickBot="1" x14ac:dyDescent="0.25">
      <c r="B3" s="87"/>
      <c r="C3" s="87"/>
      <c r="D3" s="87"/>
      <c r="E3" s="87"/>
      <c r="F3" s="96"/>
      <c r="G3" s="99"/>
      <c r="H3" s="99"/>
      <c r="I3" s="99"/>
      <c r="J3" s="96"/>
      <c r="K3" s="96"/>
      <c r="L3" s="87"/>
    </row>
    <row r="4" spans="2:14" ht="36" customHeight="1" x14ac:dyDescent="0.2">
      <c r="B4" s="168" t="s">
        <v>291</v>
      </c>
      <c r="C4" s="169"/>
      <c r="D4" s="85" t="s">
        <v>302</v>
      </c>
      <c r="E4" s="43" t="s">
        <v>303</v>
      </c>
      <c r="F4" s="43" t="s">
        <v>304</v>
      </c>
      <c r="G4" s="43" t="s">
        <v>305</v>
      </c>
      <c r="H4" s="43" t="s">
        <v>296</v>
      </c>
      <c r="I4" s="43" t="s">
        <v>297</v>
      </c>
      <c r="J4" s="43" t="s">
        <v>298</v>
      </c>
      <c r="K4" s="43" t="s">
        <v>299</v>
      </c>
      <c r="L4" s="43" t="s">
        <v>300</v>
      </c>
      <c r="M4" s="85" t="s">
        <v>301</v>
      </c>
      <c r="N4" s="126" t="s">
        <v>244</v>
      </c>
    </row>
    <row r="5" spans="2:14" x14ac:dyDescent="0.2">
      <c r="B5" s="164" t="s">
        <v>286</v>
      </c>
      <c r="C5" s="88" t="s">
        <v>281</v>
      </c>
      <c r="D5" s="130">
        <v>130181</v>
      </c>
      <c r="E5" s="130">
        <v>48922</v>
      </c>
      <c r="F5" s="12">
        <v>8476</v>
      </c>
      <c r="G5" s="12">
        <v>45508</v>
      </c>
      <c r="H5" s="92">
        <f t="shared" ref="H5" si="0">G5-D5</f>
        <v>-84673</v>
      </c>
      <c r="I5" s="92">
        <f t="shared" ref="I5" si="1">G5-E5</f>
        <v>-3414</v>
      </c>
      <c r="J5" s="92">
        <f t="shared" ref="J5" si="2">G5-F5</f>
        <v>37032</v>
      </c>
      <c r="K5" s="124">
        <f t="shared" ref="K5" si="3">G5/D5-1</f>
        <v>-0.65042517725320903</v>
      </c>
      <c r="L5" s="124">
        <f t="shared" ref="L5" si="4">G5/E5-1</f>
        <v>-6.978455500592784E-2</v>
      </c>
      <c r="M5" s="124">
        <f t="shared" ref="M5" si="5">G5/F5-1</f>
        <v>4.3690420009438418</v>
      </c>
      <c r="N5" s="125">
        <f>G5/'2022 March'!F$4</f>
        <v>0.24160888539664674</v>
      </c>
    </row>
    <row r="6" spans="2:14" x14ac:dyDescent="0.2">
      <c r="B6" s="164"/>
      <c r="C6" s="12" t="s">
        <v>282</v>
      </c>
      <c r="D6" s="130">
        <v>252082</v>
      </c>
      <c r="E6" s="130">
        <v>105877</v>
      </c>
      <c r="F6" s="12">
        <v>32030</v>
      </c>
      <c r="G6" s="12">
        <v>95943</v>
      </c>
      <c r="H6" s="92">
        <f t="shared" ref="H6:H10" si="6">G6-D6</f>
        <v>-156139</v>
      </c>
      <c r="I6" s="92">
        <f t="shared" ref="I6:I10" si="7">G6-E6</f>
        <v>-9934</v>
      </c>
      <c r="J6" s="92">
        <f t="shared" ref="J6:J10" si="8">G6-F6</f>
        <v>63913</v>
      </c>
      <c r="K6" s="124">
        <f t="shared" ref="K6:K10" si="9">G6/D6-1</f>
        <v>-0.61939765631818222</v>
      </c>
      <c r="L6" s="124">
        <f t="shared" ref="L6:L10" si="10">G6/E6-1</f>
        <v>-9.3825854529312358E-2</v>
      </c>
      <c r="M6" s="124">
        <f t="shared" ref="M6:M10" si="11">G6/F6-1</f>
        <v>1.995410552606931</v>
      </c>
      <c r="N6" s="125">
        <f>G6/'2022 March'!F$4</f>
        <v>0.50937596228378479</v>
      </c>
    </row>
    <row r="7" spans="2:14" x14ac:dyDescent="0.2">
      <c r="B7" s="164"/>
      <c r="C7" s="12" t="s">
        <v>283</v>
      </c>
      <c r="D7" s="130">
        <v>118472</v>
      </c>
      <c r="E7" s="130">
        <v>52863</v>
      </c>
      <c r="F7" s="12">
        <v>15241</v>
      </c>
      <c r="G7" s="12">
        <v>44559</v>
      </c>
      <c r="H7" s="92">
        <f t="shared" si="6"/>
        <v>-73913</v>
      </c>
      <c r="I7" s="92">
        <f t="shared" si="7"/>
        <v>-8304</v>
      </c>
      <c r="J7" s="92">
        <f t="shared" si="8"/>
        <v>29318</v>
      </c>
      <c r="K7" s="124">
        <f t="shared" si="9"/>
        <v>-0.62388581268147747</v>
      </c>
      <c r="L7" s="124">
        <f t="shared" si="10"/>
        <v>-0.15708529595369158</v>
      </c>
      <c r="M7" s="124">
        <f t="shared" si="11"/>
        <v>1.9236270585919559</v>
      </c>
      <c r="N7" s="125">
        <f>G7/'2022 March'!F$4</f>
        <v>0.23657050022829354</v>
      </c>
    </row>
    <row r="8" spans="2:14" x14ac:dyDescent="0.2">
      <c r="B8" s="165"/>
      <c r="C8" s="12" t="s">
        <v>284</v>
      </c>
      <c r="D8" s="130">
        <v>6329</v>
      </c>
      <c r="E8" s="130">
        <v>2283</v>
      </c>
      <c r="F8" s="12">
        <v>160</v>
      </c>
      <c r="G8" s="12">
        <v>2344</v>
      </c>
      <c r="H8" s="92">
        <f t="shared" si="6"/>
        <v>-3985</v>
      </c>
      <c r="I8" s="92">
        <f t="shared" si="7"/>
        <v>61</v>
      </c>
      <c r="J8" s="92">
        <f t="shared" si="8"/>
        <v>2184</v>
      </c>
      <c r="K8" s="124">
        <f t="shared" si="9"/>
        <v>-0.62964133354400387</v>
      </c>
      <c r="L8" s="124">
        <f t="shared" si="10"/>
        <v>2.6719229084537943E-2</v>
      </c>
      <c r="M8" s="124">
        <f t="shared" si="11"/>
        <v>13.65</v>
      </c>
      <c r="N8" s="125">
        <f>G8/'2022 March'!F$4</f>
        <v>1.2444652091274939E-2</v>
      </c>
    </row>
    <row r="9" spans="2:14" x14ac:dyDescent="0.2">
      <c r="B9" s="166" t="s">
        <v>287</v>
      </c>
      <c r="C9" s="12" t="s">
        <v>289</v>
      </c>
      <c r="D9" s="130">
        <v>346929</v>
      </c>
      <c r="E9" s="130">
        <v>157515</v>
      </c>
      <c r="F9" s="12">
        <v>49106</v>
      </c>
      <c r="G9" s="12">
        <v>134561</v>
      </c>
      <c r="H9" s="92">
        <f t="shared" si="6"/>
        <v>-212368</v>
      </c>
      <c r="I9" s="92">
        <f t="shared" si="7"/>
        <v>-22954</v>
      </c>
      <c r="J9" s="92">
        <f t="shared" si="8"/>
        <v>85455</v>
      </c>
      <c r="K9" s="124">
        <f t="shared" si="9"/>
        <v>-0.61213677726566529</v>
      </c>
      <c r="L9" s="124">
        <f t="shared" si="10"/>
        <v>-0.14572580389169287</v>
      </c>
      <c r="M9" s="124">
        <f t="shared" si="11"/>
        <v>1.7402150450046836</v>
      </c>
      <c r="N9" s="125">
        <f>G9/'2022 March'!F$4</f>
        <v>0.71440479097868903</v>
      </c>
    </row>
    <row r="10" spans="2:14" ht="13.5" thickBot="1" x14ac:dyDescent="0.25">
      <c r="B10" s="167"/>
      <c r="C10" s="14" t="s">
        <v>288</v>
      </c>
      <c r="D10" s="131">
        <v>160135</v>
      </c>
      <c r="E10" s="131">
        <v>52430</v>
      </c>
      <c r="F10" s="14">
        <v>6801</v>
      </c>
      <c r="G10" s="14">
        <v>53793</v>
      </c>
      <c r="H10" s="127">
        <f t="shared" si="6"/>
        <v>-106342</v>
      </c>
      <c r="I10" s="127">
        <f t="shared" si="7"/>
        <v>1363</v>
      </c>
      <c r="J10" s="127">
        <f t="shared" si="8"/>
        <v>46992</v>
      </c>
      <c r="K10" s="128">
        <f t="shared" si="9"/>
        <v>-0.66407718487526157</v>
      </c>
      <c r="L10" s="128">
        <f t="shared" si="10"/>
        <v>2.5996566851039571E-2</v>
      </c>
      <c r="M10" s="128">
        <f t="shared" si="11"/>
        <v>6.9095721217468018</v>
      </c>
      <c r="N10" s="129">
        <f>G10/'2022 March'!F$4</f>
        <v>0.28559520902131091</v>
      </c>
    </row>
  </sheetData>
  <mergeCells count="4">
    <mergeCell ref="B5:B8"/>
    <mergeCell ref="B9:B10"/>
    <mergeCell ref="B4:C4"/>
    <mergeCell ref="B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72" t="s">
        <v>275</v>
      </c>
      <c r="C2" s="72" t="s">
        <v>270</v>
      </c>
    </row>
    <row r="3" spans="2:3" ht="38.25" x14ac:dyDescent="0.2">
      <c r="B3" s="73" t="s">
        <v>266</v>
      </c>
      <c r="C3" s="74" t="s">
        <v>262</v>
      </c>
    </row>
    <row r="4" spans="2:3" ht="76.5" x14ac:dyDescent="0.2">
      <c r="B4" s="73" t="s">
        <v>267</v>
      </c>
      <c r="C4" s="74" t="s">
        <v>272</v>
      </c>
    </row>
    <row r="5" spans="2:3" ht="25.5" x14ac:dyDescent="0.2">
      <c r="B5" s="75" t="s">
        <v>268</v>
      </c>
      <c r="C5" s="78" t="s">
        <v>273</v>
      </c>
    </row>
    <row r="6" spans="2:3" ht="24.75" customHeight="1" x14ac:dyDescent="0.2">
      <c r="B6" s="75" t="s">
        <v>269</v>
      </c>
      <c r="C6" s="78" t="s">
        <v>274</v>
      </c>
    </row>
    <row r="7" spans="2:3" ht="25.5" x14ac:dyDescent="0.2">
      <c r="B7" s="76" t="s">
        <v>271</v>
      </c>
      <c r="C7" s="77" t="s">
        <v>277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2022 March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2022-04-08T08:13:31Z</dcterms:modified>
</cp:coreProperties>
</file>