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 " sheetId="3" r:id="rId1"/>
    <sheet name="Nationality" sheetId="4" r:id="rId2"/>
    <sheet name="2019-2021" sheetId="1" r:id="rId3"/>
    <sheet name="2019-2021 (Nationality) " sheetId="2" r:id="rId4"/>
  </sheets>
  <definedNames>
    <definedName name="OLE_LINK1" localSheetId="3">'2019-2021 (Nationality) '!#REF!</definedName>
    <definedName name="OLE_LINK1" localSheetId="1">Nationality!$B$31</definedName>
  </definedNames>
  <calcPr calcId="152511"/>
</workbook>
</file>

<file path=xl/calcChain.xml><?xml version="1.0" encoding="utf-8"?>
<calcChain xmlns="http://schemas.openxmlformats.org/spreadsheetml/2006/main">
  <c r="F34" i="3" l="1"/>
  <c r="F35" i="3"/>
  <c r="F36" i="3"/>
  <c r="F38" i="3"/>
  <c r="F39" i="3"/>
  <c r="F41" i="3"/>
  <c r="F45" i="3"/>
  <c r="F46" i="3"/>
  <c r="F47" i="3"/>
  <c r="F48" i="3"/>
  <c r="F49" i="3"/>
  <c r="F54" i="3"/>
  <c r="F26" i="3"/>
  <c r="D5" i="2" l="1"/>
  <c r="E5" i="2"/>
  <c r="F5" i="2"/>
  <c r="G5" i="2"/>
  <c r="H5" i="2"/>
  <c r="C5" i="2"/>
  <c r="I27" i="1" l="1"/>
  <c r="I28" i="1"/>
  <c r="H27" i="1"/>
  <c r="H28" i="1"/>
  <c r="G26" i="1"/>
  <c r="G27" i="1"/>
  <c r="G28" i="1"/>
  <c r="F26" i="1"/>
  <c r="F27" i="1"/>
  <c r="F28" i="1"/>
  <c r="I6" i="1"/>
  <c r="H6" i="1"/>
  <c r="G6" i="1"/>
  <c r="F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5" i="1"/>
  <c r="E4" i="1"/>
  <c r="D4" i="1"/>
  <c r="C4" i="1"/>
  <c r="D32" i="3"/>
  <c r="C4" i="3"/>
  <c r="H4" i="1" l="1"/>
  <c r="I4" i="1"/>
  <c r="F4" i="1"/>
  <c r="G4" i="1"/>
  <c r="G55" i="3" l="1"/>
  <c r="C32" i="3"/>
  <c r="E52" i="3"/>
  <c r="E53" i="3"/>
  <c r="E54" i="3"/>
  <c r="E55" i="3"/>
  <c r="D4" i="3"/>
  <c r="G27" i="3" s="1"/>
  <c r="E26" i="3"/>
  <c r="E27" i="3"/>
  <c r="D34" i="4"/>
  <c r="E34" i="4"/>
  <c r="F34" i="4"/>
  <c r="C34" i="4"/>
  <c r="F5" i="4"/>
  <c r="D5" i="4"/>
  <c r="E5" i="4"/>
  <c r="C5" i="4"/>
  <c r="G26" i="3" l="1"/>
  <c r="G52" i="3"/>
  <c r="G54" i="3"/>
  <c r="G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F33" i="3"/>
  <c r="E33" i="3"/>
  <c r="G51" i="3"/>
  <c r="E25" i="3"/>
  <c r="E24" i="3"/>
  <c r="E23" i="3"/>
  <c r="E22" i="3"/>
  <c r="F21" i="3"/>
  <c r="E21" i="3"/>
  <c r="F20" i="3"/>
  <c r="E20" i="3"/>
  <c r="F19" i="3"/>
  <c r="E19" i="3"/>
  <c r="F18" i="3"/>
  <c r="E18" i="3"/>
  <c r="F17" i="3"/>
  <c r="E17" i="3"/>
  <c r="E16" i="3"/>
  <c r="E15" i="3"/>
  <c r="E14" i="3"/>
  <c r="F13" i="3"/>
  <c r="E13" i="3"/>
  <c r="E12" i="3"/>
  <c r="F11" i="3"/>
  <c r="E11" i="3"/>
  <c r="F10" i="3"/>
  <c r="E10" i="3"/>
  <c r="E9" i="3"/>
  <c r="F8" i="3"/>
  <c r="E8" i="3"/>
  <c r="F7" i="3"/>
  <c r="E7" i="3"/>
  <c r="F6" i="3"/>
  <c r="E6" i="3"/>
  <c r="F5" i="3"/>
  <c r="E5" i="3"/>
  <c r="G25" i="3"/>
  <c r="G43" i="3" l="1"/>
  <c r="G32" i="3"/>
  <c r="G36" i="3"/>
  <c r="E4" i="3"/>
  <c r="G18" i="3"/>
  <c r="G6" i="3"/>
  <c r="G22" i="3"/>
  <c r="G47" i="3"/>
  <c r="G10" i="3"/>
  <c r="G40" i="3"/>
  <c r="G14" i="3"/>
  <c r="F4" i="3"/>
  <c r="G5" i="3"/>
  <c r="G9" i="3"/>
  <c r="G13" i="3"/>
  <c r="G17" i="3"/>
  <c r="G21" i="3"/>
  <c r="G24" i="3"/>
  <c r="G35" i="3"/>
  <c r="G39" i="3"/>
  <c r="G42" i="3"/>
  <c r="G46" i="3"/>
  <c r="G50" i="3"/>
  <c r="G4" i="3"/>
  <c r="G8" i="3"/>
  <c r="G12" i="3"/>
  <c r="G16" i="3"/>
  <c r="G20" i="3"/>
  <c r="E32" i="3"/>
  <c r="G34" i="3"/>
  <c r="G38" i="3"/>
  <c r="G41" i="3"/>
  <c r="G45" i="3"/>
  <c r="G49" i="3"/>
  <c r="G7" i="3"/>
  <c r="G11" i="3"/>
  <c r="G15" i="3"/>
  <c r="G19" i="3"/>
  <c r="G23" i="3"/>
  <c r="F32" i="3"/>
  <c r="G33" i="3"/>
  <c r="G37" i="3"/>
  <c r="G44" i="3"/>
  <c r="G48" i="3"/>
</calcChain>
</file>

<file path=xl/sharedStrings.xml><?xml version="1.0" encoding="utf-8"?>
<sst xmlns="http://schemas.openxmlformats.org/spreadsheetml/2006/main" count="194" uniqueCount="45">
  <si>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</si>
  <si>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</si>
  <si>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</si>
  <si>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</si>
  <si>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</si>
  <si>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</si>
  <si>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</si>
  <si>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</si>
  <si>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</si>
  <si>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</si>
  <si>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</si>
  <si>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</si>
  <si>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</si>
  <si>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</si>
  <si>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</si>
  <si>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</si>
  <si>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</si>
  <si>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</si>
  <si>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</si>
  <si>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</si>
  <si>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</si>
  <si>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</si>
  <si>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</si>
  <si>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</si>
  <si>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</si>
  <si>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</si>
  <si>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</si>
  <si>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</si>
  <si>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</si>
  <si>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Navenakhevi Cave</t>
  </si>
  <si>
    <t>Kinchkha Waterfall</t>
  </si>
  <si>
    <t>Tetra Cave</t>
  </si>
  <si>
    <t>Tsalka Canyon</t>
  </si>
  <si>
    <t>Ajameti Managed Reserve</t>
  </si>
  <si>
    <t>Mariamjvari Protected Areas</t>
  </si>
  <si>
    <t>Change 2019/2021</t>
  </si>
  <si>
    <t>Change 2020/2021</t>
  </si>
  <si>
    <t>% Change 2019/2021</t>
  </si>
  <si>
    <t>% Change 2020/2021</t>
  </si>
  <si>
    <t>2021: February</t>
  </si>
  <si>
    <t>2022: February</t>
  </si>
  <si>
    <t>2021:  February</t>
  </si>
  <si>
    <t>2021: 2 Months</t>
  </si>
  <si>
    <t>2022:  2 Months</t>
  </si>
  <si>
    <t>2021:  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</si>
</sst>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74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0" fontId="0" fillId="0" borderId="0" xfId="0" applyFill="1"/>
    <xf numFmtId="164" fontId="0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3" fontId="5" fillId="7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0" fontId="5" fillId="7" borderId="2" xfId="3" applyNumberFormat="1" applyFont="1" applyFill="1" applyBorder="1" applyAlignment="1">
      <alignment horizontal="center" vertical="center"/>
    </xf>
    <xf numFmtId="0" fontId="0" fillId="0" borderId="0" xfId="0" applyFont="1"/>
    <xf numFmtId="0" fontId="3" fillId="7" borderId="8" xfId="3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3" fontId="3" fillId="7" borderId="2" xfId="3" applyNumberFormat="1" applyFont="1" applyFill="1" applyBorder="1" applyAlignment="1">
      <alignment horizontal="center" vertical="center"/>
    </xf>
    <xf numFmtId="9" fontId="3" fillId="7" borderId="2" xfId="1" applyFont="1" applyFill="1" applyBorder="1" applyAlignment="1">
      <alignment horizontal="center" vertical="center"/>
    </xf>
    <xf numFmtId="9" fontId="3" fillId="7" borderId="9" xfId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9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3" fillId="8" borderId="2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Alignment="1">
      <alignment horizontal="left" vertical="top"/>
    </xf>
    <xf numFmtId="0" fontId="6" fillId="0" borderId="0" xfId="0" applyFont="1"/>
    <xf numFmtId="3" fontId="0" fillId="0" borderId="2" xfId="0" applyNumberFormat="1" applyFill="1" applyBorder="1" applyAlignment="1">
      <alignment horizontal="center" vertical="center"/>
    </xf>
    <xf numFmtId="3" fontId="0" fillId="9" borderId="2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0" fontId="5" fillId="6" borderId="13" xfId="4" applyNumberFormat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/>
    </xf>
    <xf numFmtId="164" fontId="5" fillId="6" borderId="18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3" fontId="0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3" fillId="5" borderId="5" xfId="4" applyNumberFormat="1" applyFont="1" applyFill="1" applyBorder="1" applyAlignment="1">
      <alignment horizontal="center" vertical="center" wrapText="1"/>
    </xf>
    <xf numFmtId="0" fontId="3" fillId="5" borderId="6" xfId="4" applyNumberFormat="1" applyFont="1" applyFill="1" applyBorder="1" applyAlignment="1">
      <alignment horizontal="center" vertical="center" wrapText="1"/>
    </xf>
    <xf numFmtId="0" fontId="3" fillId="5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3" fillId="5" borderId="15" xfId="4" applyNumberFormat="1" applyFont="1" applyFill="1" applyBorder="1" applyAlignment="1">
      <alignment horizontal="center" vertical="center" wrapText="1"/>
    </xf>
    <xf numFmtId="0" fontId="3" fillId="5" borderId="16" xfId="4" applyNumberFormat="1" applyFont="1" applyFill="1" applyBorder="1" applyAlignment="1">
      <alignment horizontal="center" vertical="center" wrapText="1"/>
    </xf>
    <xf numFmtId="0" fontId="3" fillId="5" borderId="17" xfId="4" applyNumberFormat="1" applyFont="1" applyFill="1" applyBorder="1" applyAlignment="1">
      <alignment horizontal="center" vertical="center" wrapText="1"/>
    </xf>
    <xf numFmtId="0" fontId="5" fillId="5" borderId="14" xfId="4" applyNumberFormat="1" applyFont="1" applyFill="1" applyBorder="1" applyAlignment="1">
      <alignment horizontal="center" vertical="center" wrapText="1"/>
    </xf>
    <xf numFmtId="0" fontId="5" fillId="5" borderId="0" xfId="4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3" fillId="6" borderId="19" xfId="2" applyNumberFormat="1" applyFont="1" applyFill="1" applyBorder="1" applyAlignment="1">
      <alignment horizontal="center" vertical="center"/>
    </xf>
    <xf numFmtId="0" fontId="3" fillId="8" borderId="8" xfId="3" applyNumberFormat="1" applyFont="1" applyFill="1" applyBorder="1" applyAlignment="1">
      <alignment horizontal="center" vertical="center"/>
    </xf>
    <xf numFmtId="3" fontId="3" fillId="8" borderId="9" xfId="3" applyNumberFormat="1" applyFont="1" applyFill="1" applyBorder="1" applyAlignment="1">
      <alignment horizontal="center" vertical="center"/>
    </xf>
    <xf numFmtId="3" fontId="3" fillId="7" borderId="9" xfId="3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workbookViewId="0">
      <selection activeCell="B2" sqref="B2:G2"/>
    </sheetView>
  </sheetViews>
  <sheetFormatPr defaultRowHeight="15" x14ac:dyDescent="0.25"/>
  <cols>
    <col min="2" max="2" width="45.28515625" style="14" customWidth="1"/>
    <col min="3" max="3" width="18.42578125" style="14" customWidth="1"/>
    <col min="4" max="4" width="18.28515625" style="14" customWidth="1"/>
    <col min="5" max="5" width="15.28515625" style="14" customWidth="1"/>
    <col min="6" max="6" width="15.7109375" style="14" customWidth="1"/>
    <col min="7" max="7" width="13.42578125" style="14" customWidth="1"/>
  </cols>
  <sheetData>
    <row r="1" spans="2:7" ht="15.75" thickBot="1" x14ac:dyDescent="0.3"/>
    <row r="2" spans="2:7" ht="27" customHeight="1" x14ac:dyDescent="0.25">
      <c r="B2" s="56" t="s">
        <v>23</v>
      </c>
      <c r="C2" s="57"/>
      <c r="D2" s="57"/>
      <c r="E2" s="57"/>
      <c r="F2" s="57"/>
      <c r="G2" s="58"/>
    </row>
    <row r="3" spans="2:7" x14ac:dyDescent="0.25">
      <c r="B3" s="6" t="s">
        <v>24</v>
      </c>
      <c r="C3" s="7" t="s">
        <v>44</v>
      </c>
      <c r="D3" s="7" t="s">
        <v>43</v>
      </c>
      <c r="E3" s="8" t="s">
        <v>18</v>
      </c>
      <c r="F3" s="8" t="s">
        <v>19</v>
      </c>
      <c r="G3" s="9" t="s">
        <v>20</v>
      </c>
    </row>
    <row r="4" spans="2:7" ht="19.5" customHeight="1" x14ac:dyDescent="0.25">
      <c r="B4" s="15" t="s">
        <v>17</v>
      </c>
      <c r="C4" s="20">
        <f>SUM(C5:C27)</f>
        <v>9666</v>
      </c>
      <c r="D4" s="20">
        <f>SUM(D5:D27)</f>
        <v>21755</v>
      </c>
      <c r="E4" s="20">
        <f t="shared" ref="E4:E27" si="0">D4-C4</f>
        <v>12089</v>
      </c>
      <c r="F4" s="21">
        <f t="shared" ref="F4:F27" si="1">D4/C4-1</f>
        <v>1.250672460169667</v>
      </c>
      <c r="G4" s="22">
        <f>D4/D4</f>
        <v>1</v>
      </c>
    </row>
    <row r="5" spans="2:7" x14ac:dyDescent="0.25">
      <c r="B5" s="35" t="s">
        <v>2</v>
      </c>
      <c r="C5" s="32">
        <v>510</v>
      </c>
      <c r="D5" s="32">
        <v>634</v>
      </c>
      <c r="E5" s="24">
        <f t="shared" si="0"/>
        <v>124</v>
      </c>
      <c r="F5" s="1">
        <f t="shared" si="1"/>
        <v>0.24313725490196081</v>
      </c>
      <c r="G5" s="36">
        <f t="shared" ref="G5:G23" si="2">D5/$D$4</f>
        <v>2.9142725810158584E-2</v>
      </c>
    </row>
    <row r="6" spans="2:7" x14ac:dyDescent="0.25">
      <c r="B6" s="35" t="s">
        <v>7</v>
      </c>
      <c r="C6" s="32">
        <v>891</v>
      </c>
      <c r="D6" s="32">
        <v>346</v>
      </c>
      <c r="E6" s="24">
        <f t="shared" si="0"/>
        <v>-545</v>
      </c>
      <c r="F6" s="1">
        <f t="shared" si="1"/>
        <v>-0.611672278338945</v>
      </c>
      <c r="G6" s="36">
        <f t="shared" si="2"/>
        <v>1.5904389795449322E-2</v>
      </c>
    </row>
    <row r="7" spans="2:7" s="2" customFormat="1" x14ac:dyDescent="0.25">
      <c r="B7" s="35" t="s">
        <v>0</v>
      </c>
      <c r="C7" s="32">
        <v>64</v>
      </c>
      <c r="D7" s="32">
        <v>211</v>
      </c>
      <c r="E7" s="24">
        <f t="shared" si="0"/>
        <v>147</v>
      </c>
      <c r="F7" s="1">
        <f t="shared" si="1"/>
        <v>2.296875</v>
      </c>
      <c r="G7" s="36">
        <f t="shared" si="2"/>
        <v>9.6989197885543558E-3</v>
      </c>
    </row>
    <row r="8" spans="2:7" x14ac:dyDescent="0.25">
      <c r="B8" s="35" t="s">
        <v>5</v>
      </c>
      <c r="C8" s="33">
        <v>5890</v>
      </c>
      <c r="D8" s="32">
        <v>7800</v>
      </c>
      <c r="E8" s="24">
        <f t="shared" si="0"/>
        <v>1910</v>
      </c>
      <c r="F8" s="1">
        <f t="shared" si="1"/>
        <v>0.32427843803056033</v>
      </c>
      <c r="G8" s="36">
        <f t="shared" si="2"/>
        <v>0.35853826706504249</v>
      </c>
    </row>
    <row r="9" spans="2:7" x14ac:dyDescent="0.25">
      <c r="B9" s="35" t="s">
        <v>1</v>
      </c>
      <c r="C9" s="32">
        <v>0</v>
      </c>
      <c r="D9" s="32">
        <v>0</v>
      </c>
      <c r="E9" s="24">
        <f t="shared" si="0"/>
        <v>0</v>
      </c>
      <c r="F9" s="1"/>
      <c r="G9" s="36">
        <f t="shared" si="2"/>
        <v>0</v>
      </c>
    </row>
    <row r="10" spans="2:7" x14ac:dyDescent="0.25">
      <c r="B10" s="35" t="s">
        <v>12</v>
      </c>
      <c r="C10" s="32">
        <v>57</v>
      </c>
      <c r="D10" s="32">
        <v>62</v>
      </c>
      <c r="E10" s="24">
        <f t="shared" si="0"/>
        <v>5</v>
      </c>
      <c r="F10" s="1">
        <f t="shared" si="1"/>
        <v>8.7719298245614086E-2</v>
      </c>
      <c r="G10" s="36">
        <f t="shared" si="2"/>
        <v>2.849919558722133E-3</v>
      </c>
    </row>
    <row r="11" spans="2:7" x14ac:dyDescent="0.25">
      <c r="B11" s="35" t="s">
        <v>3</v>
      </c>
      <c r="C11" s="32">
        <v>108</v>
      </c>
      <c r="D11" s="32">
        <v>151</v>
      </c>
      <c r="E11" s="24">
        <f t="shared" si="0"/>
        <v>43</v>
      </c>
      <c r="F11" s="1">
        <f t="shared" si="1"/>
        <v>0.39814814814814814</v>
      </c>
      <c r="G11" s="36">
        <f t="shared" si="2"/>
        <v>6.9409331188232592E-3</v>
      </c>
    </row>
    <row r="12" spans="2:7" x14ac:dyDescent="0.25">
      <c r="B12" s="35" t="s">
        <v>28</v>
      </c>
      <c r="C12" s="32">
        <v>0</v>
      </c>
      <c r="D12" s="32">
        <v>0</v>
      </c>
      <c r="E12" s="24">
        <f t="shared" si="0"/>
        <v>0</v>
      </c>
      <c r="F12" s="1"/>
      <c r="G12" s="36">
        <f t="shared" si="2"/>
        <v>0</v>
      </c>
    </row>
    <row r="13" spans="2:7" x14ac:dyDescent="0.25">
      <c r="B13" s="35" t="s">
        <v>4</v>
      </c>
      <c r="C13" s="32">
        <v>264</v>
      </c>
      <c r="D13" s="32">
        <v>3263</v>
      </c>
      <c r="E13" s="24">
        <f t="shared" si="0"/>
        <v>2999</v>
      </c>
      <c r="F13" s="1">
        <f t="shared" si="1"/>
        <v>11.359848484848484</v>
      </c>
      <c r="G13" s="36">
        <f t="shared" si="2"/>
        <v>0.14998850838887612</v>
      </c>
    </row>
    <row r="14" spans="2:7" x14ac:dyDescent="0.25">
      <c r="B14" s="35" t="s">
        <v>6</v>
      </c>
      <c r="C14" s="32">
        <v>0</v>
      </c>
      <c r="D14" s="32">
        <v>669</v>
      </c>
      <c r="E14" s="24">
        <f t="shared" si="0"/>
        <v>669</v>
      </c>
      <c r="F14" s="1"/>
      <c r="G14" s="36">
        <f t="shared" si="2"/>
        <v>3.0751551367501725E-2</v>
      </c>
    </row>
    <row r="15" spans="2:7" x14ac:dyDescent="0.25">
      <c r="B15" s="35" t="s">
        <v>9</v>
      </c>
      <c r="C15" s="32">
        <v>0</v>
      </c>
      <c r="D15" s="32">
        <v>3705</v>
      </c>
      <c r="E15" s="24">
        <f t="shared" si="0"/>
        <v>3705</v>
      </c>
      <c r="F15" s="1"/>
      <c r="G15" s="36">
        <f t="shared" si="2"/>
        <v>0.1703056768558952</v>
      </c>
    </row>
    <row r="16" spans="2:7" x14ac:dyDescent="0.25">
      <c r="B16" s="35" t="s">
        <v>8</v>
      </c>
      <c r="C16" s="32">
        <v>0</v>
      </c>
      <c r="D16" s="32">
        <v>1222</v>
      </c>
      <c r="E16" s="24">
        <f t="shared" si="0"/>
        <v>1222</v>
      </c>
      <c r="F16" s="1"/>
      <c r="G16" s="36">
        <f t="shared" si="2"/>
        <v>5.6170995173523329E-2</v>
      </c>
    </row>
    <row r="17" spans="2:7" x14ac:dyDescent="0.25">
      <c r="B17" s="35" t="s">
        <v>10</v>
      </c>
      <c r="C17" s="32">
        <v>40</v>
      </c>
      <c r="D17" s="32">
        <v>67</v>
      </c>
      <c r="E17" s="24">
        <f t="shared" si="0"/>
        <v>27</v>
      </c>
      <c r="F17" s="1">
        <f t="shared" si="1"/>
        <v>0.67500000000000004</v>
      </c>
      <c r="G17" s="36">
        <f t="shared" si="2"/>
        <v>3.0797517811997242E-3</v>
      </c>
    </row>
    <row r="18" spans="2:7" x14ac:dyDescent="0.25">
      <c r="B18" s="35" t="s">
        <v>27</v>
      </c>
      <c r="C18" s="32">
        <v>1399</v>
      </c>
      <c r="D18" s="32">
        <v>974</v>
      </c>
      <c r="E18" s="24">
        <f t="shared" si="0"/>
        <v>-425</v>
      </c>
      <c r="F18" s="1">
        <f t="shared" si="1"/>
        <v>-0.30378842030021447</v>
      </c>
      <c r="G18" s="36">
        <f t="shared" si="2"/>
        <v>4.4771316938634793E-2</v>
      </c>
    </row>
    <row r="19" spans="2:7" x14ac:dyDescent="0.25">
      <c r="B19" s="35" t="s">
        <v>14</v>
      </c>
      <c r="C19" s="32">
        <v>315</v>
      </c>
      <c r="D19" s="32">
        <v>351</v>
      </c>
      <c r="E19" s="24">
        <f t="shared" si="0"/>
        <v>36</v>
      </c>
      <c r="F19" s="1">
        <f t="shared" si="1"/>
        <v>0.11428571428571432</v>
      </c>
      <c r="G19" s="36">
        <f t="shared" si="2"/>
        <v>1.6134222017926914E-2</v>
      </c>
    </row>
    <row r="20" spans="2:7" x14ac:dyDescent="0.25">
      <c r="B20" s="35" t="s">
        <v>11</v>
      </c>
      <c r="C20" s="32">
        <v>110</v>
      </c>
      <c r="D20" s="32">
        <v>37</v>
      </c>
      <c r="E20" s="24">
        <f t="shared" si="0"/>
        <v>-73</v>
      </c>
      <c r="F20" s="1">
        <f t="shared" si="1"/>
        <v>-0.66363636363636358</v>
      </c>
      <c r="G20" s="36">
        <f t="shared" si="2"/>
        <v>1.7007584463341761E-3</v>
      </c>
    </row>
    <row r="21" spans="2:7" x14ac:dyDescent="0.25">
      <c r="B21" s="35" t="s">
        <v>13</v>
      </c>
      <c r="C21" s="32">
        <v>11</v>
      </c>
      <c r="D21" s="32">
        <v>14</v>
      </c>
      <c r="E21" s="24">
        <f t="shared" si="0"/>
        <v>3</v>
      </c>
      <c r="F21" s="1">
        <f t="shared" si="1"/>
        <v>0.27272727272727271</v>
      </c>
      <c r="G21" s="36">
        <f t="shared" si="2"/>
        <v>6.435302229372558E-4</v>
      </c>
    </row>
    <row r="22" spans="2:7" x14ac:dyDescent="0.25">
      <c r="B22" s="35" t="s">
        <v>31</v>
      </c>
      <c r="C22" s="32">
        <v>0</v>
      </c>
      <c r="D22" s="32">
        <v>0</v>
      </c>
      <c r="E22" s="24">
        <f t="shared" si="0"/>
        <v>0</v>
      </c>
      <c r="F22" s="1"/>
      <c r="G22" s="36">
        <f t="shared" si="2"/>
        <v>0</v>
      </c>
    </row>
    <row r="23" spans="2:7" x14ac:dyDescent="0.25">
      <c r="B23" s="35" t="s">
        <v>26</v>
      </c>
      <c r="C23" s="32">
        <v>0</v>
      </c>
      <c r="D23" s="32">
        <v>1662</v>
      </c>
      <c r="E23" s="24">
        <f t="shared" si="0"/>
        <v>1662</v>
      </c>
      <c r="F23" s="1"/>
      <c r="G23" s="36">
        <f t="shared" si="2"/>
        <v>7.6396230751551372E-2</v>
      </c>
    </row>
    <row r="24" spans="2:7" x14ac:dyDescent="0.25">
      <c r="B24" s="35" t="s">
        <v>32</v>
      </c>
      <c r="C24" s="32">
        <v>0</v>
      </c>
      <c r="D24" s="32">
        <v>508</v>
      </c>
      <c r="E24" s="24">
        <f t="shared" si="0"/>
        <v>508</v>
      </c>
      <c r="F24" s="1"/>
      <c r="G24" s="36">
        <f>D24/$D$4</f>
        <v>2.3350953803723283E-2</v>
      </c>
    </row>
    <row r="25" spans="2:7" x14ac:dyDescent="0.25">
      <c r="B25" s="35" t="s">
        <v>33</v>
      </c>
      <c r="C25" s="32">
        <v>0</v>
      </c>
      <c r="D25" s="32">
        <v>0</v>
      </c>
      <c r="E25" s="24">
        <f t="shared" si="0"/>
        <v>0</v>
      </c>
      <c r="F25" s="1"/>
      <c r="G25" s="36">
        <f>D25/$D$4</f>
        <v>0</v>
      </c>
    </row>
    <row r="26" spans="2:7" x14ac:dyDescent="0.25">
      <c r="B26" s="35" t="s">
        <v>34</v>
      </c>
      <c r="C26" s="32">
        <v>7</v>
      </c>
      <c r="D26" s="32">
        <v>7</v>
      </c>
      <c r="E26" s="24">
        <f t="shared" si="0"/>
        <v>0</v>
      </c>
      <c r="F26" s="1">
        <f t="shared" si="1"/>
        <v>0</v>
      </c>
      <c r="G26" s="36">
        <f t="shared" ref="G26:G27" si="3">D26/$D$4</f>
        <v>3.217651114686279E-4</v>
      </c>
    </row>
    <row r="27" spans="2:7" ht="15.75" thickBot="1" x14ac:dyDescent="0.3">
      <c r="B27" s="37" t="s">
        <v>30</v>
      </c>
      <c r="C27" s="34">
        <v>0</v>
      </c>
      <c r="D27" s="34">
        <v>72</v>
      </c>
      <c r="E27" s="38">
        <f t="shared" si="0"/>
        <v>72</v>
      </c>
      <c r="F27" s="39"/>
      <c r="G27" s="40">
        <f t="shared" si="3"/>
        <v>3.3095840036773154E-3</v>
      </c>
    </row>
    <row r="28" spans="2:7" x14ac:dyDescent="0.25">
      <c r="B28" s="17"/>
      <c r="C28" s="26"/>
      <c r="D28" s="26"/>
      <c r="E28" s="27"/>
      <c r="F28" s="3"/>
      <c r="G28" s="3"/>
    </row>
    <row r="29" spans="2:7" ht="15.75" thickBot="1" x14ac:dyDescent="0.3"/>
    <row r="30" spans="2:7" ht="25.5" customHeight="1" x14ac:dyDescent="0.25">
      <c r="B30" s="56" t="s">
        <v>23</v>
      </c>
      <c r="C30" s="57"/>
      <c r="D30" s="57"/>
      <c r="E30" s="57"/>
      <c r="F30" s="57"/>
      <c r="G30" s="58"/>
    </row>
    <row r="31" spans="2:7" x14ac:dyDescent="0.25">
      <c r="B31" s="6" t="s">
        <v>24</v>
      </c>
      <c r="C31" s="7" t="s">
        <v>39</v>
      </c>
      <c r="D31" s="7" t="s">
        <v>40</v>
      </c>
      <c r="E31" s="8" t="s">
        <v>18</v>
      </c>
      <c r="F31" s="8" t="s">
        <v>19</v>
      </c>
      <c r="G31" s="9" t="s">
        <v>20</v>
      </c>
    </row>
    <row r="32" spans="2:7" x14ac:dyDescent="0.25">
      <c r="B32" s="15" t="s">
        <v>17</v>
      </c>
      <c r="C32" s="20">
        <f>SUM(C33:C55)</f>
        <v>4112</v>
      </c>
      <c r="D32" s="20">
        <f>SUM(D33:D55)</f>
        <v>10336</v>
      </c>
      <c r="E32" s="20">
        <f t="shared" ref="E32:E55" si="4">D32-C32</f>
        <v>6224</v>
      </c>
      <c r="F32" s="21">
        <f t="shared" ref="F32:F55" si="5">D32/C32-1</f>
        <v>1.5136186770428015</v>
      </c>
      <c r="G32" s="22">
        <f>D32/D32</f>
        <v>1</v>
      </c>
    </row>
    <row r="33" spans="2:7" x14ac:dyDescent="0.25">
      <c r="B33" s="35" t="s">
        <v>2</v>
      </c>
      <c r="C33" s="23">
        <v>300</v>
      </c>
      <c r="D33" s="23">
        <v>354</v>
      </c>
      <c r="E33" s="24">
        <f t="shared" si="4"/>
        <v>54</v>
      </c>
      <c r="F33" s="1">
        <f t="shared" si="5"/>
        <v>0.17999999999999994</v>
      </c>
      <c r="G33" s="36">
        <f t="shared" ref="G33:G55" si="6">D33/$D$32</f>
        <v>3.424922600619195E-2</v>
      </c>
    </row>
    <row r="34" spans="2:7" x14ac:dyDescent="0.25">
      <c r="B34" s="35" t="s">
        <v>7</v>
      </c>
      <c r="C34" s="23">
        <v>241</v>
      </c>
      <c r="D34" s="23">
        <v>135</v>
      </c>
      <c r="E34" s="24">
        <f t="shared" si="4"/>
        <v>-106</v>
      </c>
      <c r="F34" s="1">
        <f t="shared" si="5"/>
        <v>-0.43983402489626555</v>
      </c>
      <c r="G34" s="36">
        <f t="shared" si="6"/>
        <v>1.3061145510835913E-2</v>
      </c>
    </row>
    <row r="35" spans="2:7" x14ac:dyDescent="0.25">
      <c r="B35" s="35" t="s">
        <v>0</v>
      </c>
      <c r="C35" s="23">
        <v>40</v>
      </c>
      <c r="D35" s="23">
        <v>106</v>
      </c>
      <c r="E35" s="24">
        <f t="shared" si="4"/>
        <v>66</v>
      </c>
      <c r="F35" s="1">
        <f t="shared" si="5"/>
        <v>1.65</v>
      </c>
      <c r="G35" s="36">
        <f t="shared" si="6"/>
        <v>1.0255417956656347E-2</v>
      </c>
    </row>
    <row r="36" spans="2:7" x14ac:dyDescent="0.25">
      <c r="B36" s="35" t="s">
        <v>5</v>
      </c>
      <c r="C36" s="25">
        <v>2570</v>
      </c>
      <c r="D36" s="23">
        <v>3250</v>
      </c>
      <c r="E36" s="24">
        <f t="shared" si="4"/>
        <v>680</v>
      </c>
      <c r="F36" s="1">
        <f t="shared" si="5"/>
        <v>0.2645914396887159</v>
      </c>
      <c r="G36" s="36">
        <f t="shared" si="6"/>
        <v>0.31443498452012386</v>
      </c>
    </row>
    <row r="37" spans="2:7" x14ac:dyDescent="0.25">
      <c r="B37" s="35" t="s">
        <v>1</v>
      </c>
      <c r="C37" s="23">
        <v>0</v>
      </c>
      <c r="D37" s="23">
        <v>0</v>
      </c>
      <c r="E37" s="24">
        <f t="shared" si="4"/>
        <v>0</v>
      </c>
      <c r="F37" s="1"/>
      <c r="G37" s="36">
        <f t="shared" si="6"/>
        <v>0</v>
      </c>
    </row>
    <row r="38" spans="2:7" x14ac:dyDescent="0.25">
      <c r="B38" s="35" t="s">
        <v>12</v>
      </c>
      <c r="C38" s="23">
        <v>30</v>
      </c>
      <c r="D38" s="23">
        <v>10</v>
      </c>
      <c r="E38" s="24">
        <f t="shared" si="4"/>
        <v>-20</v>
      </c>
      <c r="F38" s="1">
        <f t="shared" si="5"/>
        <v>-0.66666666666666674</v>
      </c>
      <c r="G38" s="36">
        <f t="shared" si="6"/>
        <v>9.6749226006191951E-4</v>
      </c>
    </row>
    <row r="39" spans="2:7" x14ac:dyDescent="0.25">
      <c r="B39" s="35" t="s">
        <v>3</v>
      </c>
      <c r="C39" s="23">
        <v>58</v>
      </c>
      <c r="D39" s="23">
        <v>106</v>
      </c>
      <c r="E39" s="24">
        <f t="shared" si="4"/>
        <v>48</v>
      </c>
      <c r="F39" s="1">
        <f t="shared" si="5"/>
        <v>0.82758620689655182</v>
      </c>
      <c r="G39" s="36">
        <f t="shared" si="6"/>
        <v>1.0255417956656347E-2</v>
      </c>
    </row>
    <row r="40" spans="2:7" x14ac:dyDescent="0.25">
      <c r="B40" s="35" t="s">
        <v>28</v>
      </c>
      <c r="C40" s="23">
        <v>0</v>
      </c>
      <c r="D40" s="23">
        <v>0</v>
      </c>
      <c r="E40" s="24">
        <f t="shared" si="4"/>
        <v>0</v>
      </c>
      <c r="F40" s="1"/>
      <c r="G40" s="36">
        <f t="shared" si="6"/>
        <v>0</v>
      </c>
    </row>
    <row r="41" spans="2:7" x14ac:dyDescent="0.25">
      <c r="B41" s="41" t="s">
        <v>4</v>
      </c>
      <c r="C41" s="23">
        <v>118</v>
      </c>
      <c r="D41" s="23">
        <v>1812</v>
      </c>
      <c r="E41" s="24">
        <f t="shared" si="4"/>
        <v>1694</v>
      </c>
      <c r="F41" s="1">
        <f t="shared" si="5"/>
        <v>14.35593220338983</v>
      </c>
      <c r="G41" s="36">
        <f>D41/$D$32</f>
        <v>0.17530959752321981</v>
      </c>
    </row>
    <row r="42" spans="2:7" x14ac:dyDescent="0.25">
      <c r="B42" s="35" t="s">
        <v>6</v>
      </c>
      <c r="C42" s="23">
        <v>0</v>
      </c>
      <c r="D42" s="23">
        <v>411</v>
      </c>
      <c r="E42" s="24">
        <f t="shared" si="4"/>
        <v>411</v>
      </c>
      <c r="F42" s="1"/>
      <c r="G42" s="36">
        <f t="shared" si="6"/>
        <v>3.9763931888544893E-2</v>
      </c>
    </row>
    <row r="43" spans="2:7" x14ac:dyDescent="0.25">
      <c r="B43" s="35" t="s">
        <v>9</v>
      </c>
      <c r="C43" s="23">
        <v>0</v>
      </c>
      <c r="D43" s="23">
        <v>1756</v>
      </c>
      <c r="E43" s="24">
        <f t="shared" si="4"/>
        <v>1756</v>
      </c>
      <c r="F43" s="1"/>
      <c r="G43" s="36">
        <f t="shared" si="6"/>
        <v>0.16989164086687306</v>
      </c>
    </row>
    <row r="44" spans="2:7" x14ac:dyDescent="0.25">
      <c r="B44" s="35" t="s">
        <v>8</v>
      </c>
      <c r="C44" s="23">
        <v>0</v>
      </c>
      <c r="D44" s="23">
        <v>662</v>
      </c>
      <c r="E44" s="24">
        <f t="shared" si="4"/>
        <v>662</v>
      </c>
      <c r="F44" s="1"/>
      <c r="G44" s="36">
        <f t="shared" si="6"/>
        <v>6.4047987616099075E-2</v>
      </c>
    </row>
    <row r="45" spans="2:7" x14ac:dyDescent="0.25">
      <c r="B45" s="35" t="s">
        <v>10</v>
      </c>
      <c r="C45" s="23">
        <v>29</v>
      </c>
      <c r="D45" s="23">
        <v>38</v>
      </c>
      <c r="E45" s="24">
        <f t="shared" si="4"/>
        <v>9</v>
      </c>
      <c r="F45" s="1">
        <f t="shared" si="5"/>
        <v>0.31034482758620685</v>
      </c>
      <c r="G45" s="36">
        <f t="shared" si="6"/>
        <v>3.6764705882352941E-3</v>
      </c>
    </row>
    <row r="46" spans="2:7" x14ac:dyDescent="0.25">
      <c r="B46" s="35" t="s">
        <v>27</v>
      </c>
      <c r="C46" s="23">
        <v>473</v>
      </c>
      <c r="D46" s="23">
        <v>289</v>
      </c>
      <c r="E46" s="24">
        <f t="shared" si="4"/>
        <v>-184</v>
      </c>
      <c r="F46" s="1">
        <f t="shared" si="5"/>
        <v>-0.38900634249471455</v>
      </c>
      <c r="G46" s="36">
        <f t="shared" si="6"/>
        <v>2.7960526315789474E-2</v>
      </c>
    </row>
    <row r="47" spans="2:7" x14ac:dyDescent="0.25">
      <c r="B47" s="35" t="s">
        <v>14</v>
      </c>
      <c r="C47" s="23">
        <v>145</v>
      </c>
      <c r="D47" s="23">
        <v>170</v>
      </c>
      <c r="E47" s="24">
        <f t="shared" si="4"/>
        <v>25</v>
      </c>
      <c r="F47" s="1">
        <f t="shared" si="5"/>
        <v>0.17241379310344818</v>
      </c>
      <c r="G47" s="36">
        <f t="shared" si="6"/>
        <v>1.6447368421052631E-2</v>
      </c>
    </row>
    <row r="48" spans="2:7" x14ac:dyDescent="0.25">
      <c r="B48" s="35" t="s">
        <v>11</v>
      </c>
      <c r="C48" s="23">
        <v>101</v>
      </c>
      <c r="D48" s="23">
        <v>37</v>
      </c>
      <c r="E48" s="24">
        <f t="shared" si="4"/>
        <v>-64</v>
      </c>
      <c r="F48" s="1">
        <f t="shared" si="5"/>
        <v>-0.63366336633663367</v>
      </c>
      <c r="G48" s="36">
        <f t="shared" si="6"/>
        <v>3.5797213622291023E-3</v>
      </c>
    </row>
    <row r="49" spans="2:7" s="2" customFormat="1" x14ac:dyDescent="0.25">
      <c r="B49" s="35" t="s">
        <v>13</v>
      </c>
      <c r="C49" s="23">
        <v>2</v>
      </c>
      <c r="D49" s="23">
        <v>12</v>
      </c>
      <c r="E49" s="24">
        <f t="shared" si="4"/>
        <v>10</v>
      </c>
      <c r="F49" s="1">
        <f t="shared" si="5"/>
        <v>5</v>
      </c>
      <c r="G49" s="36">
        <f t="shared" si="6"/>
        <v>1.1609907120743034E-3</v>
      </c>
    </row>
    <row r="50" spans="2:7" x14ac:dyDescent="0.25">
      <c r="B50" s="35" t="s">
        <v>31</v>
      </c>
      <c r="C50" s="23">
        <v>0</v>
      </c>
      <c r="D50" s="23">
        <v>0</v>
      </c>
      <c r="E50" s="24">
        <f t="shared" si="4"/>
        <v>0</v>
      </c>
      <c r="F50" s="1"/>
      <c r="G50" s="36">
        <f t="shared" si="6"/>
        <v>0</v>
      </c>
    </row>
    <row r="51" spans="2:7" x14ac:dyDescent="0.25">
      <c r="B51" s="35" t="s">
        <v>26</v>
      </c>
      <c r="C51" s="23">
        <v>0</v>
      </c>
      <c r="D51" s="23">
        <v>898</v>
      </c>
      <c r="E51" s="24">
        <f t="shared" si="4"/>
        <v>898</v>
      </c>
      <c r="F51" s="1"/>
      <c r="G51" s="36">
        <f t="shared" si="6"/>
        <v>8.6880804953560375E-2</v>
      </c>
    </row>
    <row r="52" spans="2:7" x14ac:dyDescent="0.25">
      <c r="B52" s="35" t="s">
        <v>32</v>
      </c>
      <c r="C52" s="23">
        <v>0</v>
      </c>
      <c r="D52" s="23">
        <v>266</v>
      </c>
      <c r="E52" s="24">
        <f t="shared" si="4"/>
        <v>266</v>
      </c>
      <c r="F52" s="1"/>
      <c r="G52" s="36">
        <f t="shared" si="6"/>
        <v>2.5735294117647058E-2</v>
      </c>
    </row>
    <row r="53" spans="2:7" x14ac:dyDescent="0.25">
      <c r="B53" s="67" t="s">
        <v>33</v>
      </c>
      <c r="C53" s="23">
        <v>0</v>
      </c>
      <c r="D53" s="23">
        <v>0</v>
      </c>
      <c r="E53" s="24">
        <f t="shared" si="4"/>
        <v>0</v>
      </c>
      <c r="F53" s="1"/>
      <c r="G53" s="36">
        <f t="shared" si="6"/>
        <v>0</v>
      </c>
    </row>
    <row r="54" spans="2:7" x14ac:dyDescent="0.25">
      <c r="B54" s="35" t="s">
        <v>34</v>
      </c>
      <c r="C54" s="23">
        <v>5</v>
      </c>
      <c r="D54" s="23">
        <v>7</v>
      </c>
      <c r="E54" s="24">
        <f t="shared" si="4"/>
        <v>2</v>
      </c>
      <c r="F54" s="1">
        <f t="shared" si="5"/>
        <v>0.39999999999999991</v>
      </c>
      <c r="G54" s="36">
        <f t="shared" si="6"/>
        <v>6.7724458204334367E-4</v>
      </c>
    </row>
    <row r="55" spans="2:7" ht="15.75" thickBot="1" x14ac:dyDescent="0.3">
      <c r="B55" s="37" t="s">
        <v>30</v>
      </c>
      <c r="C55" s="42">
        <v>0</v>
      </c>
      <c r="D55" s="42">
        <v>17</v>
      </c>
      <c r="E55" s="38">
        <f t="shared" si="4"/>
        <v>17</v>
      </c>
      <c r="F55" s="39"/>
      <c r="G55" s="40">
        <f t="shared" si="6"/>
        <v>1.6447368421052631E-3</v>
      </c>
    </row>
    <row r="56" spans="2:7" x14ac:dyDescent="0.25">
      <c r="C56" s="26"/>
      <c r="D56" s="26"/>
    </row>
    <row r="57" spans="2:7" s="31" customFormat="1" ht="12" x14ac:dyDescent="0.2">
      <c r="B57" s="59" t="s">
        <v>15</v>
      </c>
      <c r="C57" s="59"/>
      <c r="D57" s="59"/>
      <c r="E57" s="59"/>
      <c r="F57" s="59"/>
      <c r="G57" s="59"/>
    </row>
    <row r="58" spans="2:7" x14ac:dyDescent="0.25">
      <c r="B58" s="19"/>
      <c r="C58" s="19"/>
      <c r="D58" s="19"/>
      <c r="E58" s="19"/>
      <c r="F58" s="19"/>
      <c r="G58" s="19"/>
    </row>
  </sheetData>
  <mergeCells count="3">
    <mergeCell ref="B2:G2"/>
    <mergeCell ref="B30:G30"/>
    <mergeCell ref="B57:G5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B2" sqref="B2:F2"/>
    </sheetView>
  </sheetViews>
  <sheetFormatPr defaultRowHeight="15" x14ac:dyDescent="0.25"/>
  <cols>
    <col min="1" max="1" width="9.140625" style="14"/>
    <col min="2" max="2" width="45.7109375" style="14" customWidth="1"/>
    <col min="3" max="3" width="17.7109375" style="14" customWidth="1"/>
    <col min="4" max="4" width="16.7109375" style="14" customWidth="1"/>
    <col min="5" max="5" width="16.5703125" style="14" customWidth="1"/>
    <col min="6" max="6" width="14.85546875" style="14" customWidth="1"/>
    <col min="7" max="16384" width="9.140625" style="14"/>
  </cols>
  <sheetData>
    <row r="1" spans="2:6" ht="15.75" thickBot="1" x14ac:dyDescent="0.3"/>
    <row r="2" spans="2:6" ht="24" customHeight="1" x14ac:dyDescent="0.25">
      <c r="B2" s="56" t="s">
        <v>25</v>
      </c>
      <c r="C2" s="57"/>
      <c r="D2" s="57"/>
      <c r="E2" s="57"/>
      <c r="F2" s="58"/>
    </row>
    <row r="3" spans="2:6" x14ac:dyDescent="0.25">
      <c r="B3" s="6" t="s">
        <v>16</v>
      </c>
      <c r="C3" s="60" t="s">
        <v>42</v>
      </c>
      <c r="D3" s="61"/>
      <c r="E3" s="60" t="s">
        <v>43</v>
      </c>
      <c r="F3" s="68"/>
    </row>
    <row r="4" spans="2:6" x14ac:dyDescent="0.25">
      <c r="B4" s="69"/>
      <c r="C4" s="28" t="s">
        <v>21</v>
      </c>
      <c r="D4" s="28" t="s">
        <v>22</v>
      </c>
      <c r="E4" s="28" t="s">
        <v>21</v>
      </c>
      <c r="F4" s="70" t="s">
        <v>22</v>
      </c>
    </row>
    <row r="5" spans="2:6" ht="17.25" customHeight="1" x14ac:dyDescent="0.25">
      <c r="B5" s="15" t="s">
        <v>17</v>
      </c>
      <c r="C5" s="20">
        <f>SUM(C6:C28)</f>
        <v>8646</v>
      </c>
      <c r="D5" s="20">
        <f t="shared" ref="D5:E5" si="0">SUM(D6:D28)</f>
        <v>1020</v>
      </c>
      <c r="E5" s="20">
        <f t="shared" si="0"/>
        <v>12294</v>
      </c>
      <c r="F5" s="71">
        <f>SUM(F6:F28)</f>
        <v>9461</v>
      </c>
    </row>
    <row r="6" spans="2:6" x14ac:dyDescent="0.25">
      <c r="B6" s="35" t="s">
        <v>2</v>
      </c>
      <c r="C6" s="24">
        <v>488</v>
      </c>
      <c r="D6" s="24">
        <v>22</v>
      </c>
      <c r="E6" s="24">
        <v>557</v>
      </c>
      <c r="F6" s="72">
        <v>77</v>
      </c>
    </row>
    <row r="7" spans="2:6" x14ac:dyDescent="0.25">
      <c r="B7" s="35" t="s">
        <v>7</v>
      </c>
      <c r="C7" s="24">
        <v>851</v>
      </c>
      <c r="D7" s="24">
        <v>40</v>
      </c>
      <c r="E7" s="24">
        <v>205</v>
      </c>
      <c r="F7" s="72">
        <v>141</v>
      </c>
    </row>
    <row r="8" spans="2:6" x14ac:dyDescent="0.25">
      <c r="B8" s="35" t="s">
        <v>0</v>
      </c>
      <c r="C8" s="24">
        <v>59</v>
      </c>
      <c r="D8" s="24">
        <v>5</v>
      </c>
      <c r="E8" s="24">
        <v>189</v>
      </c>
      <c r="F8" s="72">
        <v>22</v>
      </c>
    </row>
    <row r="9" spans="2:6" x14ac:dyDescent="0.25">
      <c r="B9" s="35" t="s">
        <v>5</v>
      </c>
      <c r="C9" s="24">
        <v>5270</v>
      </c>
      <c r="D9" s="24">
        <v>620</v>
      </c>
      <c r="E9" s="24">
        <v>7500</v>
      </c>
      <c r="F9" s="72">
        <v>300</v>
      </c>
    </row>
    <row r="10" spans="2:6" x14ac:dyDescent="0.25">
      <c r="B10" s="35" t="s">
        <v>1</v>
      </c>
      <c r="C10" s="24">
        <v>0</v>
      </c>
      <c r="D10" s="24">
        <v>0</v>
      </c>
      <c r="E10" s="24">
        <v>0</v>
      </c>
      <c r="F10" s="72">
        <v>0</v>
      </c>
    </row>
    <row r="11" spans="2:6" x14ac:dyDescent="0.25">
      <c r="B11" s="35" t="s">
        <v>12</v>
      </c>
      <c r="C11" s="24">
        <v>38</v>
      </c>
      <c r="D11" s="24">
        <v>19</v>
      </c>
      <c r="E11" s="24">
        <v>52</v>
      </c>
      <c r="F11" s="72">
        <v>10</v>
      </c>
    </row>
    <row r="12" spans="2:6" s="29" customFormat="1" x14ac:dyDescent="0.25">
      <c r="B12" s="41" t="s">
        <v>3</v>
      </c>
      <c r="C12" s="24">
        <v>83</v>
      </c>
      <c r="D12" s="24">
        <v>25</v>
      </c>
      <c r="E12" s="24">
        <v>108</v>
      </c>
      <c r="F12" s="72">
        <v>43</v>
      </c>
    </row>
    <row r="13" spans="2:6" x14ac:dyDescent="0.25">
      <c r="B13" s="35" t="s">
        <v>28</v>
      </c>
      <c r="C13" s="24">
        <v>0</v>
      </c>
      <c r="D13" s="24">
        <v>0</v>
      </c>
      <c r="E13" s="24">
        <v>0</v>
      </c>
      <c r="F13" s="72">
        <v>0</v>
      </c>
    </row>
    <row r="14" spans="2:6" x14ac:dyDescent="0.25">
      <c r="B14" s="35" t="s">
        <v>4</v>
      </c>
      <c r="C14" s="24">
        <v>252</v>
      </c>
      <c r="D14" s="24">
        <v>12</v>
      </c>
      <c r="E14" s="24">
        <v>671</v>
      </c>
      <c r="F14" s="72">
        <v>2592</v>
      </c>
    </row>
    <row r="15" spans="2:6" x14ac:dyDescent="0.25">
      <c r="B15" s="35" t="s">
        <v>6</v>
      </c>
      <c r="C15" s="24">
        <v>0</v>
      </c>
      <c r="D15" s="24">
        <v>0</v>
      </c>
      <c r="E15" s="24">
        <v>138</v>
      </c>
      <c r="F15" s="72">
        <v>531</v>
      </c>
    </row>
    <row r="16" spans="2:6" x14ac:dyDescent="0.25">
      <c r="B16" s="35" t="s">
        <v>9</v>
      </c>
      <c r="C16" s="24">
        <v>0</v>
      </c>
      <c r="D16" s="24">
        <v>0</v>
      </c>
      <c r="E16" s="24">
        <v>674</v>
      </c>
      <c r="F16" s="72">
        <v>3031</v>
      </c>
    </row>
    <row r="17" spans="2:6" x14ac:dyDescent="0.25">
      <c r="B17" s="35" t="s">
        <v>8</v>
      </c>
      <c r="C17" s="24">
        <v>0</v>
      </c>
      <c r="D17" s="24">
        <v>0</v>
      </c>
      <c r="E17" s="24">
        <v>616</v>
      </c>
      <c r="F17" s="72">
        <v>606</v>
      </c>
    </row>
    <row r="18" spans="2:6" x14ac:dyDescent="0.25">
      <c r="B18" s="35" t="s">
        <v>10</v>
      </c>
      <c r="C18" s="24">
        <v>40</v>
      </c>
      <c r="D18" s="24">
        <v>0</v>
      </c>
      <c r="E18" s="24">
        <v>62</v>
      </c>
      <c r="F18" s="72">
        <v>5</v>
      </c>
    </row>
    <row r="19" spans="2:6" x14ac:dyDescent="0.25">
      <c r="B19" s="35" t="s">
        <v>27</v>
      </c>
      <c r="C19" s="24">
        <v>1285</v>
      </c>
      <c r="D19" s="24">
        <v>114</v>
      </c>
      <c r="E19" s="24">
        <v>695</v>
      </c>
      <c r="F19" s="72">
        <v>279</v>
      </c>
    </row>
    <row r="20" spans="2:6" x14ac:dyDescent="0.25">
      <c r="B20" s="35" t="s">
        <v>14</v>
      </c>
      <c r="C20" s="24">
        <v>160</v>
      </c>
      <c r="D20" s="24">
        <v>155</v>
      </c>
      <c r="E20" s="24">
        <v>196</v>
      </c>
      <c r="F20" s="72">
        <v>155</v>
      </c>
    </row>
    <row r="21" spans="2:6" x14ac:dyDescent="0.25">
      <c r="B21" s="35" t="s">
        <v>11</v>
      </c>
      <c r="C21" s="24">
        <v>110</v>
      </c>
      <c r="D21" s="24">
        <v>0</v>
      </c>
      <c r="E21" s="24">
        <v>10</v>
      </c>
      <c r="F21" s="72">
        <v>27</v>
      </c>
    </row>
    <row r="22" spans="2:6" x14ac:dyDescent="0.25">
      <c r="B22" s="35" t="s">
        <v>13</v>
      </c>
      <c r="C22" s="24">
        <v>3</v>
      </c>
      <c r="D22" s="24">
        <v>8</v>
      </c>
      <c r="E22" s="24">
        <v>6</v>
      </c>
      <c r="F22" s="72">
        <v>8</v>
      </c>
    </row>
    <row r="23" spans="2:6" x14ac:dyDescent="0.25">
      <c r="B23" s="47" t="s">
        <v>31</v>
      </c>
      <c r="C23" s="24">
        <v>0</v>
      </c>
      <c r="D23" s="24">
        <v>0</v>
      </c>
      <c r="E23" s="24">
        <v>0</v>
      </c>
      <c r="F23" s="72">
        <v>0</v>
      </c>
    </row>
    <row r="24" spans="2:6" x14ac:dyDescent="0.25">
      <c r="B24" s="35" t="s">
        <v>26</v>
      </c>
      <c r="C24" s="24">
        <v>0</v>
      </c>
      <c r="D24" s="24">
        <v>0</v>
      </c>
      <c r="E24" s="24">
        <v>287</v>
      </c>
      <c r="F24" s="72">
        <v>1375</v>
      </c>
    </row>
    <row r="25" spans="2:6" x14ac:dyDescent="0.25">
      <c r="B25" s="47" t="s">
        <v>32</v>
      </c>
      <c r="C25" s="24">
        <v>0</v>
      </c>
      <c r="D25" s="24">
        <v>0</v>
      </c>
      <c r="E25" s="24">
        <v>308</v>
      </c>
      <c r="F25" s="72">
        <v>200</v>
      </c>
    </row>
    <row r="26" spans="2:6" x14ac:dyDescent="0.25">
      <c r="B26" s="47" t="s">
        <v>33</v>
      </c>
      <c r="C26" s="24">
        <v>0</v>
      </c>
      <c r="D26" s="24">
        <v>0</v>
      </c>
      <c r="E26" s="24">
        <v>0</v>
      </c>
      <c r="F26" s="72">
        <v>0</v>
      </c>
    </row>
    <row r="27" spans="2:6" x14ac:dyDescent="0.25">
      <c r="B27" s="47" t="s">
        <v>34</v>
      </c>
      <c r="C27" s="24">
        <v>7</v>
      </c>
      <c r="D27" s="24">
        <v>0</v>
      </c>
      <c r="E27" s="24">
        <v>7</v>
      </c>
      <c r="F27" s="72">
        <v>0</v>
      </c>
    </row>
    <row r="28" spans="2:6" ht="15.75" thickBot="1" x14ac:dyDescent="0.3">
      <c r="B28" s="37" t="s">
        <v>30</v>
      </c>
      <c r="C28" s="38">
        <v>0</v>
      </c>
      <c r="D28" s="38">
        <v>0</v>
      </c>
      <c r="E28" s="38">
        <v>13</v>
      </c>
      <c r="F28" s="73">
        <v>59</v>
      </c>
    </row>
    <row r="30" spans="2:6" ht="15.75" thickBot="1" x14ac:dyDescent="0.3"/>
    <row r="31" spans="2:6" ht="32.25" customHeight="1" x14ac:dyDescent="0.25">
      <c r="B31" s="56" t="s">
        <v>25</v>
      </c>
      <c r="C31" s="57"/>
      <c r="D31" s="57"/>
      <c r="E31" s="57"/>
      <c r="F31" s="58"/>
    </row>
    <row r="32" spans="2:6" x14ac:dyDescent="0.25">
      <c r="B32" s="6" t="s">
        <v>16</v>
      </c>
      <c r="C32" s="60" t="s">
        <v>41</v>
      </c>
      <c r="D32" s="61"/>
      <c r="E32" s="60" t="s">
        <v>40</v>
      </c>
      <c r="F32" s="68"/>
    </row>
    <row r="33" spans="2:6" x14ac:dyDescent="0.25">
      <c r="B33" s="69"/>
      <c r="C33" s="28" t="s">
        <v>21</v>
      </c>
      <c r="D33" s="28" t="s">
        <v>22</v>
      </c>
      <c r="E33" s="28" t="s">
        <v>21</v>
      </c>
      <c r="F33" s="70" t="s">
        <v>22</v>
      </c>
    </row>
    <row r="34" spans="2:6" x14ac:dyDescent="0.25">
      <c r="B34" s="15" t="s">
        <v>17</v>
      </c>
      <c r="C34" s="20">
        <f>SUM(C35:C57)</f>
        <v>3841</v>
      </c>
      <c r="D34" s="20">
        <f t="shared" ref="D34:F34" si="1">SUM(D35:D57)</f>
        <v>271</v>
      </c>
      <c r="E34" s="20">
        <f t="shared" si="1"/>
        <v>5311</v>
      </c>
      <c r="F34" s="71">
        <f t="shared" si="1"/>
        <v>5025</v>
      </c>
    </row>
    <row r="35" spans="2:6" x14ac:dyDescent="0.25">
      <c r="B35" s="35" t="s">
        <v>2</v>
      </c>
      <c r="C35" s="24">
        <v>288</v>
      </c>
      <c r="D35" s="24">
        <v>12</v>
      </c>
      <c r="E35" s="24">
        <v>312</v>
      </c>
      <c r="F35" s="72">
        <v>42</v>
      </c>
    </row>
    <row r="36" spans="2:6" s="29" customFormat="1" x14ac:dyDescent="0.25">
      <c r="B36" s="35" t="s">
        <v>7</v>
      </c>
      <c r="C36" s="24">
        <v>241</v>
      </c>
      <c r="D36" s="24">
        <v>0</v>
      </c>
      <c r="E36" s="24">
        <v>56</v>
      </c>
      <c r="F36" s="72">
        <v>79</v>
      </c>
    </row>
    <row r="37" spans="2:6" x14ac:dyDescent="0.25">
      <c r="B37" s="35" t="s">
        <v>0</v>
      </c>
      <c r="C37" s="24">
        <v>38</v>
      </c>
      <c r="D37" s="24">
        <v>2</v>
      </c>
      <c r="E37" s="24">
        <v>90</v>
      </c>
      <c r="F37" s="72">
        <v>16</v>
      </c>
    </row>
    <row r="38" spans="2:6" x14ac:dyDescent="0.25">
      <c r="B38" s="35" t="s">
        <v>5</v>
      </c>
      <c r="C38" s="24">
        <v>2450</v>
      </c>
      <c r="D38" s="24">
        <v>120</v>
      </c>
      <c r="E38" s="24">
        <v>3000</v>
      </c>
      <c r="F38" s="72">
        <v>250</v>
      </c>
    </row>
    <row r="39" spans="2:6" x14ac:dyDescent="0.25">
      <c r="B39" s="35" t="s">
        <v>1</v>
      </c>
      <c r="C39" s="24">
        <v>0</v>
      </c>
      <c r="D39" s="24">
        <v>0</v>
      </c>
      <c r="E39" s="24">
        <v>0</v>
      </c>
      <c r="F39" s="72">
        <v>0</v>
      </c>
    </row>
    <row r="40" spans="2:6" x14ac:dyDescent="0.25">
      <c r="B40" s="35" t="s">
        <v>12</v>
      </c>
      <c r="C40" s="24">
        <v>30</v>
      </c>
      <c r="D40" s="24">
        <v>0</v>
      </c>
      <c r="E40" s="24"/>
      <c r="F40" s="72">
        <v>10</v>
      </c>
    </row>
    <row r="41" spans="2:6" x14ac:dyDescent="0.25">
      <c r="B41" s="35" t="s">
        <v>3</v>
      </c>
      <c r="C41" s="24">
        <v>50</v>
      </c>
      <c r="D41" s="24">
        <v>8</v>
      </c>
      <c r="E41" s="24">
        <v>78</v>
      </c>
      <c r="F41" s="72">
        <v>28</v>
      </c>
    </row>
    <row r="42" spans="2:6" x14ac:dyDescent="0.25">
      <c r="B42" s="35" t="s">
        <v>28</v>
      </c>
      <c r="C42" s="24">
        <v>0</v>
      </c>
      <c r="D42" s="24">
        <v>0</v>
      </c>
      <c r="E42" s="24">
        <v>0</v>
      </c>
      <c r="F42" s="72">
        <v>0</v>
      </c>
    </row>
    <row r="43" spans="2:6" x14ac:dyDescent="0.25">
      <c r="B43" s="41" t="s">
        <v>4</v>
      </c>
      <c r="C43" s="24">
        <v>118</v>
      </c>
      <c r="D43" s="24">
        <v>0</v>
      </c>
      <c r="E43" s="24">
        <v>376</v>
      </c>
      <c r="F43" s="72">
        <v>1436</v>
      </c>
    </row>
    <row r="44" spans="2:6" s="29" customFormat="1" x14ac:dyDescent="0.25">
      <c r="B44" s="35" t="s">
        <v>6</v>
      </c>
      <c r="C44" s="24">
        <v>0</v>
      </c>
      <c r="D44" s="24">
        <v>0</v>
      </c>
      <c r="E44" s="24">
        <v>80</v>
      </c>
      <c r="F44" s="72">
        <v>331</v>
      </c>
    </row>
    <row r="45" spans="2:6" x14ac:dyDescent="0.25">
      <c r="B45" s="35" t="s">
        <v>9</v>
      </c>
      <c r="C45" s="24">
        <v>0</v>
      </c>
      <c r="D45" s="24">
        <v>0</v>
      </c>
      <c r="E45" s="24">
        <v>347</v>
      </c>
      <c r="F45" s="72">
        <v>1409</v>
      </c>
    </row>
    <row r="46" spans="2:6" x14ac:dyDescent="0.25">
      <c r="B46" s="35" t="s">
        <v>8</v>
      </c>
      <c r="C46" s="24">
        <v>0</v>
      </c>
      <c r="D46" s="24">
        <v>0</v>
      </c>
      <c r="E46" s="24">
        <v>332</v>
      </c>
      <c r="F46" s="72">
        <v>330</v>
      </c>
    </row>
    <row r="47" spans="2:6" x14ac:dyDescent="0.25">
      <c r="B47" s="35" t="s">
        <v>10</v>
      </c>
      <c r="C47" s="24">
        <v>29</v>
      </c>
      <c r="D47" s="24">
        <v>0</v>
      </c>
      <c r="E47" s="24">
        <v>35</v>
      </c>
      <c r="F47" s="72">
        <v>3</v>
      </c>
    </row>
    <row r="48" spans="2:6" x14ac:dyDescent="0.25">
      <c r="B48" s="35" t="s">
        <v>27</v>
      </c>
      <c r="C48" s="24">
        <v>425</v>
      </c>
      <c r="D48" s="24">
        <v>48</v>
      </c>
      <c r="E48" s="24">
        <v>195</v>
      </c>
      <c r="F48" s="72">
        <v>94</v>
      </c>
    </row>
    <row r="49" spans="2:6" x14ac:dyDescent="0.25">
      <c r="B49" s="35" t="s">
        <v>14</v>
      </c>
      <c r="C49" s="24">
        <v>66</v>
      </c>
      <c r="D49" s="24">
        <v>79</v>
      </c>
      <c r="E49" s="24">
        <v>83</v>
      </c>
      <c r="F49" s="72">
        <v>87</v>
      </c>
    </row>
    <row r="50" spans="2:6" x14ac:dyDescent="0.25">
      <c r="B50" s="35" t="s">
        <v>11</v>
      </c>
      <c r="C50" s="24">
        <v>101</v>
      </c>
      <c r="D50" s="24">
        <v>0</v>
      </c>
      <c r="E50" s="24">
        <v>10</v>
      </c>
      <c r="F50" s="72">
        <v>27</v>
      </c>
    </row>
    <row r="51" spans="2:6" x14ac:dyDescent="0.25">
      <c r="B51" s="35" t="s">
        <v>13</v>
      </c>
      <c r="C51" s="24">
        <v>0</v>
      </c>
      <c r="D51" s="24">
        <v>2</v>
      </c>
      <c r="E51" s="24">
        <v>6</v>
      </c>
      <c r="F51" s="72">
        <v>6</v>
      </c>
    </row>
    <row r="52" spans="2:6" x14ac:dyDescent="0.25">
      <c r="B52" s="35" t="s">
        <v>31</v>
      </c>
      <c r="C52" s="24">
        <v>0</v>
      </c>
      <c r="D52" s="24">
        <v>0</v>
      </c>
      <c r="E52" s="24">
        <v>0</v>
      </c>
      <c r="F52" s="72">
        <v>0</v>
      </c>
    </row>
    <row r="53" spans="2:6" x14ac:dyDescent="0.25">
      <c r="B53" s="35" t="s">
        <v>26</v>
      </c>
      <c r="C53" s="24">
        <v>0</v>
      </c>
      <c r="D53" s="24">
        <v>0</v>
      </c>
      <c r="E53" s="24">
        <v>150</v>
      </c>
      <c r="F53" s="72">
        <v>748</v>
      </c>
    </row>
    <row r="54" spans="2:6" x14ac:dyDescent="0.25">
      <c r="B54" s="35" t="s">
        <v>32</v>
      </c>
      <c r="C54" s="24">
        <v>0</v>
      </c>
      <c r="D54" s="24">
        <v>0</v>
      </c>
      <c r="E54" s="24">
        <v>151</v>
      </c>
      <c r="F54" s="72">
        <v>115</v>
      </c>
    </row>
    <row r="55" spans="2:6" x14ac:dyDescent="0.25">
      <c r="B55" s="35" t="s">
        <v>33</v>
      </c>
      <c r="C55" s="24">
        <v>0</v>
      </c>
      <c r="D55" s="24">
        <v>0</v>
      </c>
      <c r="E55" s="24">
        <v>0</v>
      </c>
      <c r="F55" s="72">
        <v>0</v>
      </c>
    </row>
    <row r="56" spans="2:6" x14ac:dyDescent="0.25">
      <c r="B56" s="35" t="s">
        <v>34</v>
      </c>
      <c r="C56" s="24">
        <v>5</v>
      </c>
      <c r="D56" s="24">
        <v>0</v>
      </c>
      <c r="E56" s="24">
        <v>7</v>
      </c>
      <c r="F56" s="72">
        <v>0</v>
      </c>
    </row>
    <row r="57" spans="2:6" ht="15.75" thickBot="1" x14ac:dyDescent="0.3">
      <c r="B57" s="37" t="s">
        <v>30</v>
      </c>
      <c r="C57" s="38">
        <v>0</v>
      </c>
      <c r="D57" s="38">
        <v>0</v>
      </c>
      <c r="E57" s="38">
        <v>3</v>
      </c>
      <c r="F57" s="73">
        <v>14</v>
      </c>
    </row>
    <row r="58" spans="2:6" x14ac:dyDescent="0.25">
      <c r="B58" s="30"/>
    </row>
    <row r="59" spans="2:6" x14ac:dyDescent="0.25">
      <c r="B59" s="30"/>
    </row>
    <row r="60" spans="2:6" s="31" customFormat="1" ht="12" x14ac:dyDescent="0.2">
      <c r="B60" s="4" t="s">
        <v>15</v>
      </c>
    </row>
  </sheetData>
  <mergeCells count="6">
    <mergeCell ref="B2:F2"/>
    <mergeCell ref="C3:D3"/>
    <mergeCell ref="E3:F3"/>
    <mergeCell ref="B31:F31"/>
    <mergeCell ref="C32:D32"/>
    <mergeCell ref="E32:F3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B2" sqref="B2:I2"/>
    </sheetView>
  </sheetViews>
  <sheetFormatPr defaultRowHeight="15" x14ac:dyDescent="0.25"/>
  <cols>
    <col min="2" max="2" width="45.28515625" style="14" customWidth="1"/>
    <col min="3" max="3" width="18.42578125" style="14" customWidth="1"/>
    <col min="4" max="4" width="18.28515625" style="14" customWidth="1"/>
    <col min="5" max="5" width="15.28515625" style="14" customWidth="1"/>
    <col min="6" max="7" width="14.5703125" style="14" customWidth="1"/>
    <col min="8" max="9" width="14.5703125" customWidth="1"/>
  </cols>
  <sheetData>
    <row r="1" spans="2:9" ht="15.75" thickBot="1" x14ac:dyDescent="0.3"/>
    <row r="2" spans="2:9" ht="27.75" customHeight="1" thickBot="1" x14ac:dyDescent="0.3">
      <c r="B2" s="62" t="s">
        <v>23</v>
      </c>
      <c r="C2" s="63"/>
      <c r="D2" s="63"/>
      <c r="E2" s="63"/>
      <c r="F2" s="63"/>
      <c r="G2" s="63"/>
      <c r="H2" s="63"/>
      <c r="I2" s="64"/>
    </row>
    <row r="3" spans="2:9" ht="35.25" customHeight="1" x14ac:dyDescent="0.25">
      <c r="B3" s="6" t="s">
        <v>24</v>
      </c>
      <c r="C3" s="7">
        <v>2019</v>
      </c>
      <c r="D3" s="7">
        <v>2020</v>
      </c>
      <c r="E3" s="7">
        <v>2021</v>
      </c>
      <c r="F3" s="43" t="s">
        <v>35</v>
      </c>
      <c r="G3" s="43" t="s">
        <v>36</v>
      </c>
      <c r="H3" s="44" t="s">
        <v>37</v>
      </c>
      <c r="I3" s="46" t="s">
        <v>38</v>
      </c>
    </row>
    <row r="4" spans="2:9" x14ac:dyDescent="0.25">
      <c r="B4" s="15" t="s">
        <v>17</v>
      </c>
      <c r="C4" s="10">
        <f>SUM(C5:C28)</f>
        <v>1199011</v>
      </c>
      <c r="D4" s="10">
        <f t="shared" ref="D4:E4" si="0">SUM(D5:D28)</f>
        <v>240268</v>
      </c>
      <c r="E4" s="10">
        <f t="shared" si="0"/>
        <v>589098</v>
      </c>
      <c r="F4" s="10">
        <f>E4-C4</f>
        <v>-609913</v>
      </c>
      <c r="G4" s="10">
        <f>E4-D4</f>
        <v>348830</v>
      </c>
      <c r="H4" s="51">
        <f>E4/C4-1</f>
        <v>-0.50868007049143005</v>
      </c>
      <c r="I4" s="45">
        <f>E4/D4-1</f>
        <v>1.4518371152213363</v>
      </c>
    </row>
    <row r="5" spans="2:9" x14ac:dyDescent="0.25">
      <c r="B5" s="35" t="s">
        <v>2</v>
      </c>
      <c r="C5" s="23">
        <v>37758</v>
      </c>
      <c r="D5" s="23">
        <v>17110</v>
      </c>
      <c r="E5" s="24">
        <v>21753</v>
      </c>
      <c r="F5" s="49">
        <f>E5-C5</f>
        <v>-16005</v>
      </c>
      <c r="G5" s="49">
        <f>E5-C5</f>
        <v>-16005</v>
      </c>
      <c r="H5" s="48">
        <f>E5/C5-1</f>
        <v>-0.42388368027967582</v>
      </c>
      <c r="I5" s="52">
        <f>E5/C5-1</f>
        <v>-0.42388368027967582</v>
      </c>
    </row>
    <row r="6" spans="2:9" x14ac:dyDescent="0.25">
      <c r="B6" s="35" t="s">
        <v>7</v>
      </c>
      <c r="C6" s="23">
        <v>64357</v>
      </c>
      <c r="D6" s="23">
        <v>12112</v>
      </c>
      <c r="E6" s="24">
        <v>18138</v>
      </c>
      <c r="F6" s="50">
        <f>E6-C6</f>
        <v>-46219</v>
      </c>
      <c r="G6" s="50">
        <f>E6-C6</f>
        <v>-46219</v>
      </c>
      <c r="H6" s="48">
        <f>E6/C6-1</f>
        <v>-0.71816585608403127</v>
      </c>
      <c r="I6" s="52">
        <f>E6/C6-1</f>
        <v>-0.71816585608403127</v>
      </c>
    </row>
    <row r="7" spans="2:9" s="2" customFormat="1" x14ac:dyDescent="0.25">
      <c r="B7" s="35" t="s">
        <v>0</v>
      </c>
      <c r="C7" s="23">
        <v>10511</v>
      </c>
      <c r="D7" s="23">
        <v>1852</v>
      </c>
      <c r="E7" s="24">
        <v>4053</v>
      </c>
      <c r="F7" s="49">
        <f t="shared" ref="F7:F28" si="1">E7-C7</f>
        <v>-6458</v>
      </c>
      <c r="G7" s="49">
        <f t="shared" ref="G7:G28" si="2">E7-C7</f>
        <v>-6458</v>
      </c>
      <c r="H7" s="48">
        <f t="shared" ref="H7:H28" si="3">E7/C7-1</f>
        <v>-0.61440395775853873</v>
      </c>
      <c r="I7" s="52">
        <f t="shared" ref="I7:I28" si="4">E7/C7-1</f>
        <v>-0.61440395775853873</v>
      </c>
    </row>
    <row r="8" spans="2:9" x14ac:dyDescent="0.25">
      <c r="B8" s="35" t="s">
        <v>5</v>
      </c>
      <c r="C8" s="23">
        <v>102104</v>
      </c>
      <c r="D8" s="23">
        <v>61890</v>
      </c>
      <c r="E8" s="24">
        <v>45630</v>
      </c>
      <c r="F8" s="49">
        <f t="shared" si="1"/>
        <v>-56474</v>
      </c>
      <c r="G8" s="49">
        <f t="shared" si="2"/>
        <v>-56474</v>
      </c>
      <c r="H8" s="48">
        <f t="shared" si="3"/>
        <v>-0.55310271879652118</v>
      </c>
      <c r="I8" s="52">
        <f t="shared" si="4"/>
        <v>-0.55310271879652118</v>
      </c>
    </row>
    <row r="9" spans="2:9" x14ac:dyDescent="0.25">
      <c r="B9" s="35" t="s">
        <v>1</v>
      </c>
      <c r="C9" s="23">
        <v>16427</v>
      </c>
      <c r="D9" s="23">
        <v>7055</v>
      </c>
      <c r="E9" s="24">
        <v>12197</v>
      </c>
      <c r="F9" s="49">
        <f t="shared" si="1"/>
        <v>-4230</v>
      </c>
      <c r="G9" s="49">
        <f t="shared" si="2"/>
        <v>-4230</v>
      </c>
      <c r="H9" s="48">
        <f t="shared" si="3"/>
        <v>-0.25750289158093387</v>
      </c>
      <c r="I9" s="52">
        <f t="shared" si="4"/>
        <v>-0.25750289158093387</v>
      </c>
    </row>
    <row r="10" spans="2:9" x14ac:dyDescent="0.25">
      <c r="B10" s="35" t="s">
        <v>12</v>
      </c>
      <c r="C10" s="23">
        <v>7005</v>
      </c>
      <c r="D10" s="23">
        <v>1214</v>
      </c>
      <c r="E10" s="24">
        <v>1867</v>
      </c>
      <c r="F10" s="49">
        <f t="shared" si="1"/>
        <v>-5138</v>
      </c>
      <c r="G10" s="49">
        <f t="shared" si="2"/>
        <v>-5138</v>
      </c>
      <c r="H10" s="48">
        <f t="shared" si="3"/>
        <v>-0.73347608850820845</v>
      </c>
      <c r="I10" s="52">
        <f t="shared" si="4"/>
        <v>-0.73347608850820845</v>
      </c>
    </row>
    <row r="11" spans="2:9" x14ac:dyDescent="0.25">
      <c r="B11" s="35" t="s">
        <v>3</v>
      </c>
      <c r="C11" s="23">
        <v>27300</v>
      </c>
      <c r="D11" s="23">
        <v>8120</v>
      </c>
      <c r="E11" s="24">
        <v>10394</v>
      </c>
      <c r="F11" s="49">
        <f t="shared" si="1"/>
        <v>-16906</v>
      </c>
      <c r="G11" s="49">
        <f t="shared" si="2"/>
        <v>-16906</v>
      </c>
      <c r="H11" s="48">
        <f t="shared" si="3"/>
        <v>-0.61926739926739927</v>
      </c>
      <c r="I11" s="52">
        <f t="shared" si="4"/>
        <v>-0.61926739926739927</v>
      </c>
    </row>
    <row r="12" spans="2:9" x14ac:dyDescent="0.25">
      <c r="B12" s="35" t="s">
        <v>28</v>
      </c>
      <c r="C12" s="23">
        <v>59761</v>
      </c>
      <c r="D12" s="23">
        <v>6079</v>
      </c>
      <c r="E12" s="24">
        <v>7655</v>
      </c>
      <c r="F12" s="49">
        <f t="shared" si="1"/>
        <v>-52106</v>
      </c>
      <c r="G12" s="49">
        <f t="shared" si="2"/>
        <v>-52106</v>
      </c>
      <c r="H12" s="48">
        <f t="shared" si="3"/>
        <v>-0.87190642726862</v>
      </c>
      <c r="I12" s="52">
        <f t="shared" si="4"/>
        <v>-0.87190642726862</v>
      </c>
    </row>
    <row r="13" spans="2:9" x14ac:dyDescent="0.25">
      <c r="B13" s="35" t="s">
        <v>4</v>
      </c>
      <c r="C13" s="23">
        <v>77264</v>
      </c>
      <c r="D13" s="23">
        <v>15424</v>
      </c>
      <c r="E13" s="24">
        <v>51128</v>
      </c>
      <c r="F13" s="49">
        <f t="shared" si="1"/>
        <v>-26136</v>
      </c>
      <c r="G13" s="49">
        <f t="shared" si="2"/>
        <v>-26136</v>
      </c>
      <c r="H13" s="48">
        <f t="shared" si="3"/>
        <v>-0.3382687927107062</v>
      </c>
      <c r="I13" s="52">
        <f t="shared" si="4"/>
        <v>-0.3382687927107062</v>
      </c>
    </row>
    <row r="14" spans="2:9" x14ac:dyDescent="0.25">
      <c r="B14" s="47" t="s">
        <v>6</v>
      </c>
      <c r="C14" s="23">
        <v>92872</v>
      </c>
      <c r="D14" s="23">
        <v>10609</v>
      </c>
      <c r="E14" s="24">
        <v>51047</v>
      </c>
      <c r="F14" s="49">
        <f t="shared" si="1"/>
        <v>-41825</v>
      </c>
      <c r="G14" s="49">
        <f t="shared" si="2"/>
        <v>-41825</v>
      </c>
      <c r="H14" s="48">
        <f t="shared" si="3"/>
        <v>-0.45035102075975542</v>
      </c>
      <c r="I14" s="52">
        <f t="shared" si="4"/>
        <v>-0.45035102075975542</v>
      </c>
    </row>
    <row r="15" spans="2:9" x14ac:dyDescent="0.25">
      <c r="B15" s="35" t="s">
        <v>9</v>
      </c>
      <c r="C15" s="23">
        <v>184264</v>
      </c>
      <c r="D15" s="23">
        <v>19345</v>
      </c>
      <c r="E15" s="24">
        <v>104112</v>
      </c>
      <c r="F15" s="49">
        <f t="shared" si="1"/>
        <v>-80152</v>
      </c>
      <c r="G15" s="49">
        <f t="shared" si="2"/>
        <v>-80152</v>
      </c>
      <c r="H15" s="48">
        <f t="shared" si="3"/>
        <v>-0.43498458733122047</v>
      </c>
      <c r="I15" s="52">
        <f t="shared" si="4"/>
        <v>-0.43498458733122047</v>
      </c>
    </row>
    <row r="16" spans="2:9" x14ac:dyDescent="0.25">
      <c r="B16" s="35" t="s">
        <v>8</v>
      </c>
      <c r="C16" s="23">
        <v>74198</v>
      </c>
      <c r="D16" s="23">
        <v>13805</v>
      </c>
      <c r="E16" s="24">
        <v>36080</v>
      </c>
      <c r="F16" s="49">
        <f t="shared" si="1"/>
        <v>-38118</v>
      </c>
      <c r="G16" s="49">
        <f t="shared" si="2"/>
        <v>-38118</v>
      </c>
      <c r="H16" s="48">
        <f t="shared" si="3"/>
        <v>-0.51373352381465809</v>
      </c>
      <c r="I16" s="52">
        <f t="shared" si="4"/>
        <v>-0.51373352381465809</v>
      </c>
    </row>
    <row r="17" spans="2:9" x14ac:dyDescent="0.25">
      <c r="B17" s="35" t="s">
        <v>10</v>
      </c>
      <c r="C17" s="23">
        <v>14185</v>
      </c>
      <c r="D17" s="23">
        <v>2811</v>
      </c>
      <c r="E17" s="24">
        <v>2908</v>
      </c>
      <c r="F17" s="49">
        <f t="shared" si="1"/>
        <v>-11277</v>
      </c>
      <c r="G17" s="49">
        <f t="shared" si="2"/>
        <v>-11277</v>
      </c>
      <c r="H17" s="48">
        <f t="shared" si="3"/>
        <v>-0.79499471272470923</v>
      </c>
      <c r="I17" s="52">
        <f t="shared" si="4"/>
        <v>-0.79499471272470923</v>
      </c>
    </row>
    <row r="18" spans="2:9" x14ac:dyDescent="0.25">
      <c r="B18" s="35" t="s">
        <v>27</v>
      </c>
      <c r="C18" s="23">
        <v>195228</v>
      </c>
      <c r="D18" s="23">
        <v>28515</v>
      </c>
      <c r="E18" s="24">
        <v>67419</v>
      </c>
      <c r="F18" s="49">
        <f t="shared" si="1"/>
        <v>-127809</v>
      </c>
      <c r="G18" s="49">
        <f t="shared" si="2"/>
        <v>-127809</v>
      </c>
      <c r="H18" s="48">
        <f t="shared" si="3"/>
        <v>-0.65466531440162279</v>
      </c>
      <c r="I18" s="52">
        <f t="shared" si="4"/>
        <v>-0.65466531440162279</v>
      </c>
    </row>
    <row r="19" spans="2:9" x14ac:dyDescent="0.25">
      <c r="B19" s="35" t="s">
        <v>14</v>
      </c>
      <c r="C19" s="23">
        <v>3060</v>
      </c>
      <c r="D19" s="23">
        <v>1063</v>
      </c>
      <c r="E19" s="24">
        <v>2109</v>
      </c>
      <c r="F19" s="49">
        <f t="shared" si="1"/>
        <v>-951</v>
      </c>
      <c r="G19" s="49">
        <f t="shared" si="2"/>
        <v>-951</v>
      </c>
      <c r="H19" s="48">
        <f t="shared" si="3"/>
        <v>-0.3107843137254902</v>
      </c>
      <c r="I19" s="52">
        <f t="shared" si="4"/>
        <v>-0.3107843137254902</v>
      </c>
    </row>
    <row r="20" spans="2:9" x14ac:dyDescent="0.25">
      <c r="B20" s="35" t="s">
        <v>11</v>
      </c>
      <c r="C20" s="23">
        <v>6425</v>
      </c>
      <c r="D20" s="23">
        <v>5967</v>
      </c>
      <c r="E20" s="24">
        <v>6281</v>
      </c>
      <c r="F20" s="49">
        <f t="shared" si="1"/>
        <v>-144</v>
      </c>
      <c r="G20" s="49">
        <f t="shared" si="2"/>
        <v>-144</v>
      </c>
      <c r="H20" s="48">
        <f t="shared" si="3"/>
        <v>-2.2412451361867758E-2</v>
      </c>
      <c r="I20" s="52">
        <f t="shared" si="4"/>
        <v>-2.2412451361867758E-2</v>
      </c>
    </row>
    <row r="21" spans="2:9" x14ac:dyDescent="0.25">
      <c r="B21" s="35" t="s">
        <v>13</v>
      </c>
      <c r="C21" s="23">
        <v>11303</v>
      </c>
      <c r="D21" s="23">
        <v>800</v>
      </c>
      <c r="E21" s="24">
        <v>520</v>
      </c>
      <c r="F21" s="49">
        <f t="shared" si="1"/>
        <v>-10783</v>
      </c>
      <c r="G21" s="49">
        <f t="shared" si="2"/>
        <v>-10783</v>
      </c>
      <c r="H21" s="48">
        <f t="shared" si="3"/>
        <v>-0.95399451473060248</v>
      </c>
      <c r="I21" s="52">
        <f t="shared" si="4"/>
        <v>-0.95399451473060248</v>
      </c>
    </row>
    <row r="22" spans="2:9" x14ac:dyDescent="0.25">
      <c r="B22" s="35" t="s">
        <v>31</v>
      </c>
      <c r="C22" s="23">
        <v>0</v>
      </c>
      <c r="D22" s="23">
        <v>0</v>
      </c>
      <c r="E22" s="24">
        <v>2498</v>
      </c>
      <c r="F22" s="49">
        <f t="shared" si="1"/>
        <v>2498</v>
      </c>
      <c r="G22" s="49">
        <f t="shared" si="2"/>
        <v>2498</v>
      </c>
      <c r="H22" s="48"/>
      <c r="I22" s="52"/>
    </row>
    <row r="23" spans="2:9" x14ac:dyDescent="0.25">
      <c r="B23" s="35" t="s">
        <v>26</v>
      </c>
      <c r="C23" s="23">
        <v>189894</v>
      </c>
      <c r="D23" s="23">
        <v>21489</v>
      </c>
      <c r="E23" s="24">
        <v>116420</v>
      </c>
      <c r="F23" s="49">
        <f t="shared" si="1"/>
        <v>-73474</v>
      </c>
      <c r="G23" s="49">
        <f t="shared" si="2"/>
        <v>-73474</v>
      </c>
      <c r="H23" s="48">
        <f t="shared" si="3"/>
        <v>-0.38692112441677984</v>
      </c>
      <c r="I23" s="52">
        <f t="shared" si="4"/>
        <v>-0.38692112441677984</v>
      </c>
    </row>
    <row r="24" spans="2:9" x14ac:dyDescent="0.25">
      <c r="B24" s="35" t="s">
        <v>29</v>
      </c>
      <c r="C24" s="23">
        <v>2943</v>
      </c>
      <c r="D24" s="23">
        <v>0</v>
      </c>
      <c r="E24" s="24">
        <v>0</v>
      </c>
      <c r="F24" s="49">
        <f t="shared" si="1"/>
        <v>-2943</v>
      </c>
      <c r="G24" s="49">
        <f t="shared" si="2"/>
        <v>-2943</v>
      </c>
      <c r="H24" s="48">
        <f t="shared" si="3"/>
        <v>-1</v>
      </c>
      <c r="I24" s="52">
        <f t="shared" si="4"/>
        <v>-1</v>
      </c>
    </row>
    <row r="25" spans="2:9" x14ac:dyDescent="0.25">
      <c r="B25" s="35" t="s">
        <v>32</v>
      </c>
      <c r="C25" s="23">
        <v>0</v>
      </c>
      <c r="D25" s="23">
        <v>0</v>
      </c>
      <c r="E25" s="24">
        <v>9426</v>
      </c>
      <c r="F25" s="50">
        <f t="shared" si="1"/>
        <v>9426</v>
      </c>
      <c r="G25" s="50">
        <f t="shared" si="2"/>
        <v>9426</v>
      </c>
      <c r="H25" s="48"/>
      <c r="I25" s="52"/>
    </row>
    <row r="26" spans="2:9" x14ac:dyDescent="0.25">
      <c r="B26" s="35" t="s">
        <v>33</v>
      </c>
      <c r="C26" s="23">
        <v>0</v>
      </c>
      <c r="D26" s="23">
        <v>0</v>
      </c>
      <c r="E26" s="24">
        <v>46</v>
      </c>
      <c r="F26" s="50">
        <f t="shared" si="1"/>
        <v>46</v>
      </c>
      <c r="G26" s="50">
        <f t="shared" si="2"/>
        <v>46</v>
      </c>
      <c r="H26" s="48"/>
      <c r="I26" s="52"/>
    </row>
    <row r="27" spans="2:9" x14ac:dyDescent="0.25">
      <c r="B27" s="35" t="s">
        <v>34</v>
      </c>
      <c r="C27" s="23">
        <v>22</v>
      </c>
      <c r="D27" s="23">
        <v>94</v>
      </c>
      <c r="E27" s="24">
        <v>157</v>
      </c>
      <c r="F27" s="50">
        <f t="shared" si="1"/>
        <v>135</v>
      </c>
      <c r="G27" s="50">
        <f t="shared" si="2"/>
        <v>135</v>
      </c>
      <c r="H27" s="48">
        <f t="shared" si="3"/>
        <v>6.1363636363636367</v>
      </c>
      <c r="I27" s="52">
        <f t="shared" si="4"/>
        <v>6.1363636363636367</v>
      </c>
    </row>
    <row r="28" spans="2:9" s="31" customFormat="1" ht="15.75" thickBot="1" x14ac:dyDescent="0.3">
      <c r="B28" s="37" t="s">
        <v>30</v>
      </c>
      <c r="C28" s="42">
        <v>22130</v>
      </c>
      <c r="D28" s="42">
        <v>4914</v>
      </c>
      <c r="E28" s="38">
        <v>17260</v>
      </c>
      <c r="F28" s="53">
        <f t="shared" si="1"/>
        <v>-4870</v>
      </c>
      <c r="G28" s="53">
        <f t="shared" si="2"/>
        <v>-4870</v>
      </c>
      <c r="H28" s="54">
        <f t="shared" si="3"/>
        <v>-0.22006326253953912</v>
      </c>
      <c r="I28" s="55">
        <f t="shared" si="4"/>
        <v>-0.22006326253953912</v>
      </c>
    </row>
    <row r="29" spans="2:9" x14ac:dyDescent="0.25">
      <c r="B29" s="19"/>
    </row>
    <row r="31" spans="2:9" x14ac:dyDescent="0.25">
      <c r="B31" s="5" t="s">
        <v>15</v>
      </c>
    </row>
  </sheetData>
  <sortState ref="B4:G22">
    <sortCondition descending="1" ref="D5"/>
  </sortState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B2" sqref="B2:H2"/>
    </sheetView>
  </sheetViews>
  <sheetFormatPr defaultRowHeight="15" x14ac:dyDescent="0.25"/>
  <cols>
    <col min="2" max="2" width="45.7109375" style="14" customWidth="1"/>
    <col min="3" max="3" width="17.7109375" style="14" customWidth="1"/>
    <col min="4" max="4" width="16.7109375" style="14" customWidth="1"/>
    <col min="5" max="5" width="16.5703125" style="14" customWidth="1"/>
    <col min="6" max="6" width="14.85546875" style="14" customWidth="1"/>
    <col min="7" max="8" width="13.42578125" customWidth="1"/>
  </cols>
  <sheetData>
    <row r="2" spans="2:8" ht="24" customHeight="1" x14ac:dyDescent="0.25">
      <c r="B2" s="65" t="s">
        <v>25</v>
      </c>
      <c r="C2" s="66"/>
      <c r="D2" s="66"/>
      <c r="E2" s="66"/>
      <c r="F2" s="66"/>
      <c r="G2" s="66"/>
      <c r="H2" s="66"/>
    </row>
    <row r="3" spans="2:8" x14ac:dyDescent="0.25">
      <c r="B3" s="8" t="s">
        <v>16</v>
      </c>
      <c r="C3" s="60">
        <v>2019</v>
      </c>
      <c r="D3" s="61"/>
      <c r="E3" s="60">
        <v>2020</v>
      </c>
      <c r="F3" s="61"/>
      <c r="G3" s="60">
        <v>2021</v>
      </c>
      <c r="H3" s="61"/>
    </row>
    <row r="4" spans="2:8" x14ac:dyDescent="0.25">
      <c r="B4" s="11"/>
      <c r="C4" s="12" t="s">
        <v>21</v>
      </c>
      <c r="D4" s="12" t="s">
        <v>22</v>
      </c>
      <c r="E4" s="12" t="s">
        <v>21</v>
      </c>
      <c r="F4" s="12" t="s">
        <v>22</v>
      </c>
      <c r="G4" s="12" t="s">
        <v>21</v>
      </c>
      <c r="H4" s="12" t="s">
        <v>22</v>
      </c>
    </row>
    <row r="5" spans="2:8" ht="17.25" customHeight="1" x14ac:dyDescent="0.25">
      <c r="B5" s="13" t="s">
        <v>17</v>
      </c>
      <c r="C5" s="10">
        <f>SUM(C6:C29)</f>
        <v>587022</v>
      </c>
      <c r="D5" s="10">
        <f t="shared" ref="D5:H5" si="0">SUM(D6:D29)</f>
        <v>611989</v>
      </c>
      <c r="E5" s="10">
        <f t="shared" si="0"/>
        <v>213836</v>
      </c>
      <c r="F5" s="10">
        <f t="shared" si="0"/>
        <v>26432</v>
      </c>
      <c r="G5" s="10">
        <f t="shared" si="0"/>
        <v>278084</v>
      </c>
      <c r="H5" s="10">
        <f t="shared" si="0"/>
        <v>311014</v>
      </c>
    </row>
    <row r="6" spans="2:8" x14ac:dyDescent="0.25">
      <c r="B6" s="16" t="s">
        <v>2</v>
      </c>
      <c r="C6" s="24">
        <v>36305</v>
      </c>
      <c r="D6" s="24">
        <v>1453</v>
      </c>
      <c r="E6" s="24">
        <v>16896</v>
      </c>
      <c r="F6" s="24">
        <v>214</v>
      </c>
      <c r="G6" s="24">
        <v>21318</v>
      </c>
      <c r="H6" s="24">
        <v>435</v>
      </c>
    </row>
    <row r="7" spans="2:8" x14ac:dyDescent="0.25">
      <c r="B7" s="16" t="s">
        <v>7</v>
      </c>
      <c r="C7" s="24">
        <v>41050</v>
      </c>
      <c r="D7" s="24">
        <v>23307</v>
      </c>
      <c r="E7" s="24">
        <v>11023</v>
      </c>
      <c r="F7" s="24">
        <v>1089</v>
      </c>
      <c r="G7" s="24">
        <v>14220</v>
      </c>
      <c r="H7" s="24">
        <v>3918</v>
      </c>
    </row>
    <row r="8" spans="2:8" x14ac:dyDescent="0.25">
      <c r="B8" s="16" t="s">
        <v>0</v>
      </c>
      <c r="C8" s="24">
        <v>5953</v>
      </c>
      <c r="D8" s="24">
        <v>4558</v>
      </c>
      <c r="E8" s="24">
        <v>1574</v>
      </c>
      <c r="F8" s="24">
        <v>278</v>
      </c>
      <c r="G8" s="24">
        <v>2934</v>
      </c>
      <c r="H8" s="24">
        <v>1119</v>
      </c>
    </row>
    <row r="9" spans="2:8" x14ac:dyDescent="0.25">
      <c r="B9" s="16" t="s">
        <v>5</v>
      </c>
      <c r="C9" s="24">
        <v>89104</v>
      </c>
      <c r="D9" s="24">
        <v>13000</v>
      </c>
      <c r="E9" s="24">
        <v>59955</v>
      </c>
      <c r="F9" s="24">
        <v>1935</v>
      </c>
      <c r="G9" s="24">
        <v>44520</v>
      </c>
      <c r="H9" s="24">
        <v>1110</v>
      </c>
    </row>
    <row r="10" spans="2:8" x14ac:dyDescent="0.25">
      <c r="B10" s="16" t="s">
        <v>1</v>
      </c>
      <c r="C10" s="24">
        <v>5721</v>
      </c>
      <c r="D10" s="24">
        <v>10706</v>
      </c>
      <c r="E10" s="24">
        <v>6698</v>
      </c>
      <c r="F10" s="24">
        <v>357</v>
      </c>
      <c r="G10" s="24">
        <v>6940</v>
      </c>
      <c r="H10" s="24">
        <v>5257</v>
      </c>
    </row>
    <row r="11" spans="2:8" x14ac:dyDescent="0.25">
      <c r="B11" s="16" t="s">
        <v>12</v>
      </c>
      <c r="C11" s="24">
        <v>4905</v>
      </c>
      <c r="D11" s="24">
        <v>2100</v>
      </c>
      <c r="E11" s="24">
        <v>1172</v>
      </c>
      <c r="F11" s="24">
        <v>42</v>
      </c>
      <c r="G11" s="24">
        <v>1483</v>
      </c>
      <c r="H11" s="24">
        <v>384</v>
      </c>
    </row>
    <row r="12" spans="2:8" s="2" customFormat="1" x14ac:dyDescent="0.25">
      <c r="B12" s="18" t="s">
        <v>3</v>
      </c>
      <c r="C12" s="24">
        <v>22744</v>
      </c>
      <c r="D12" s="24">
        <v>4556</v>
      </c>
      <c r="E12" s="24">
        <v>7745</v>
      </c>
      <c r="F12" s="24">
        <v>375</v>
      </c>
      <c r="G12" s="24">
        <v>8906</v>
      </c>
      <c r="H12" s="24">
        <v>1488</v>
      </c>
    </row>
    <row r="13" spans="2:8" x14ac:dyDescent="0.25">
      <c r="B13" s="16" t="s">
        <v>28</v>
      </c>
      <c r="C13" s="24">
        <v>44648</v>
      </c>
      <c r="D13" s="24">
        <v>15113</v>
      </c>
      <c r="E13" s="24">
        <v>5567</v>
      </c>
      <c r="F13" s="24">
        <v>512</v>
      </c>
      <c r="G13" s="24">
        <v>6345</v>
      </c>
      <c r="H13" s="24">
        <v>1310</v>
      </c>
    </row>
    <row r="14" spans="2:8" x14ac:dyDescent="0.25">
      <c r="B14" s="16" t="s">
        <v>4</v>
      </c>
      <c r="C14" s="24">
        <v>21493</v>
      </c>
      <c r="D14" s="24">
        <v>55771</v>
      </c>
      <c r="E14" s="24">
        <v>13210</v>
      </c>
      <c r="F14" s="24">
        <v>2214</v>
      </c>
      <c r="G14" s="24">
        <v>15348</v>
      </c>
      <c r="H14" s="24">
        <v>35780</v>
      </c>
    </row>
    <row r="15" spans="2:8" x14ac:dyDescent="0.25">
      <c r="B15" s="16" t="s">
        <v>6</v>
      </c>
      <c r="C15" s="24">
        <v>28079</v>
      </c>
      <c r="D15" s="24">
        <v>64793</v>
      </c>
      <c r="E15" s="24">
        <v>8327</v>
      </c>
      <c r="F15" s="24">
        <v>2282</v>
      </c>
      <c r="G15" s="24">
        <v>12301</v>
      </c>
      <c r="H15" s="24">
        <v>38746</v>
      </c>
    </row>
    <row r="16" spans="2:8" x14ac:dyDescent="0.25">
      <c r="B16" s="16" t="s">
        <v>9</v>
      </c>
      <c r="C16" s="24">
        <v>41418</v>
      </c>
      <c r="D16" s="24">
        <v>142846</v>
      </c>
      <c r="E16" s="24">
        <v>12255</v>
      </c>
      <c r="F16" s="24">
        <v>7090</v>
      </c>
      <c r="G16" s="24">
        <v>21702</v>
      </c>
      <c r="H16" s="24">
        <v>82410</v>
      </c>
    </row>
    <row r="17" spans="2:8" x14ac:dyDescent="0.25">
      <c r="B17" s="16" t="s">
        <v>8</v>
      </c>
      <c r="C17" s="24">
        <v>36213</v>
      </c>
      <c r="D17" s="24">
        <v>37985</v>
      </c>
      <c r="E17" s="24">
        <v>11943</v>
      </c>
      <c r="F17" s="24">
        <v>1862</v>
      </c>
      <c r="G17" s="24">
        <v>21861</v>
      </c>
      <c r="H17" s="24">
        <v>14219</v>
      </c>
    </row>
    <row r="18" spans="2:8" x14ac:dyDescent="0.25">
      <c r="B18" s="16" t="s">
        <v>10</v>
      </c>
      <c r="C18" s="24">
        <v>11161</v>
      </c>
      <c r="D18" s="24">
        <v>3024</v>
      </c>
      <c r="E18" s="24">
        <v>2551</v>
      </c>
      <c r="F18" s="24">
        <v>260</v>
      </c>
      <c r="G18" s="24">
        <v>2615</v>
      </c>
      <c r="H18" s="24">
        <v>293</v>
      </c>
    </row>
    <row r="19" spans="2:8" x14ac:dyDescent="0.25">
      <c r="B19" s="16" t="s">
        <v>27</v>
      </c>
      <c r="C19" s="24">
        <v>115338</v>
      </c>
      <c r="D19" s="24">
        <v>79890</v>
      </c>
      <c r="E19" s="24">
        <v>25125</v>
      </c>
      <c r="F19" s="24">
        <v>3390</v>
      </c>
      <c r="G19" s="24">
        <v>39037</v>
      </c>
      <c r="H19" s="24">
        <v>28382</v>
      </c>
    </row>
    <row r="20" spans="2:8" x14ac:dyDescent="0.25">
      <c r="B20" s="16" t="s">
        <v>14</v>
      </c>
      <c r="C20" s="24">
        <v>1483</v>
      </c>
      <c r="D20" s="24">
        <v>1577</v>
      </c>
      <c r="E20" s="24">
        <v>729</v>
      </c>
      <c r="F20" s="24">
        <v>334</v>
      </c>
      <c r="G20" s="24">
        <v>1322</v>
      </c>
      <c r="H20" s="24">
        <v>787</v>
      </c>
    </row>
    <row r="21" spans="2:8" x14ac:dyDescent="0.25">
      <c r="B21" s="16" t="s">
        <v>11</v>
      </c>
      <c r="C21" s="24">
        <v>3635</v>
      </c>
      <c r="D21" s="24">
        <v>2790</v>
      </c>
      <c r="E21" s="24">
        <v>5935</v>
      </c>
      <c r="F21" s="24">
        <v>32</v>
      </c>
      <c r="G21" s="24">
        <v>5646</v>
      </c>
      <c r="H21" s="24">
        <v>635</v>
      </c>
    </row>
    <row r="22" spans="2:8" x14ac:dyDescent="0.25">
      <c r="B22" s="16" t="s">
        <v>13</v>
      </c>
      <c r="C22" s="24">
        <v>4932</v>
      </c>
      <c r="D22" s="24">
        <v>6371</v>
      </c>
      <c r="E22" s="24">
        <v>640</v>
      </c>
      <c r="F22" s="24">
        <v>160</v>
      </c>
      <c r="G22" s="24">
        <v>312</v>
      </c>
      <c r="H22" s="24">
        <v>208</v>
      </c>
    </row>
    <row r="23" spans="2:8" x14ac:dyDescent="0.25">
      <c r="B23" s="16" t="s">
        <v>31</v>
      </c>
      <c r="C23" s="24">
        <v>0</v>
      </c>
      <c r="D23" s="24">
        <v>0</v>
      </c>
      <c r="E23" s="24">
        <v>0</v>
      </c>
      <c r="F23" s="24">
        <v>0</v>
      </c>
      <c r="G23" s="24">
        <v>1665</v>
      </c>
      <c r="H23" s="24">
        <v>833</v>
      </c>
    </row>
    <row r="24" spans="2:8" x14ac:dyDescent="0.25">
      <c r="B24" s="16" t="s">
        <v>26</v>
      </c>
      <c r="C24" s="24">
        <v>61863</v>
      </c>
      <c r="D24" s="24">
        <v>128031</v>
      </c>
      <c r="E24" s="24">
        <v>18088</v>
      </c>
      <c r="F24" s="24">
        <v>3401</v>
      </c>
      <c r="G24" s="24">
        <v>34984</v>
      </c>
      <c r="H24" s="24">
        <v>81436</v>
      </c>
    </row>
    <row r="25" spans="2:8" x14ac:dyDescent="0.25">
      <c r="B25" s="16" t="s">
        <v>29</v>
      </c>
      <c r="C25" s="24">
        <v>2192</v>
      </c>
      <c r="D25" s="24">
        <v>751</v>
      </c>
      <c r="E25" s="24">
        <v>0</v>
      </c>
      <c r="F25" s="24">
        <v>0</v>
      </c>
      <c r="G25" s="24">
        <v>0</v>
      </c>
      <c r="H25" s="24">
        <v>0</v>
      </c>
    </row>
    <row r="26" spans="2:8" x14ac:dyDescent="0.25">
      <c r="B26" s="16" t="s">
        <v>32</v>
      </c>
      <c r="C26" s="24">
        <v>0</v>
      </c>
      <c r="D26" s="24">
        <v>0</v>
      </c>
      <c r="E26" s="24">
        <v>0</v>
      </c>
      <c r="F26" s="24">
        <v>0</v>
      </c>
      <c r="G26" s="24">
        <v>7588</v>
      </c>
      <c r="H26" s="24">
        <v>1838</v>
      </c>
    </row>
    <row r="27" spans="2:8" x14ac:dyDescent="0.25">
      <c r="B27" s="16" t="s">
        <v>33</v>
      </c>
      <c r="C27" s="24">
        <v>0</v>
      </c>
      <c r="D27" s="24">
        <v>0</v>
      </c>
      <c r="E27" s="24">
        <v>0</v>
      </c>
      <c r="F27" s="24">
        <v>0</v>
      </c>
      <c r="G27" s="24">
        <v>46</v>
      </c>
      <c r="H27" s="24">
        <v>0</v>
      </c>
    </row>
    <row r="28" spans="2:8" x14ac:dyDescent="0.25">
      <c r="B28" s="16" t="s">
        <v>34</v>
      </c>
      <c r="C28" s="24">
        <v>22</v>
      </c>
      <c r="D28" s="24">
        <v>0</v>
      </c>
      <c r="E28" s="24">
        <v>94</v>
      </c>
      <c r="F28" s="24">
        <v>0</v>
      </c>
      <c r="G28" s="24">
        <v>157</v>
      </c>
      <c r="H28" s="24">
        <v>0</v>
      </c>
    </row>
    <row r="29" spans="2:8" s="31" customFormat="1" x14ac:dyDescent="0.2">
      <c r="B29" s="16" t="s">
        <v>30</v>
      </c>
      <c r="C29" s="24">
        <v>8763</v>
      </c>
      <c r="D29" s="24">
        <v>13367</v>
      </c>
      <c r="E29" s="24">
        <v>4309</v>
      </c>
      <c r="F29" s="24">
        <v>605</v>
      </c>
      <c r="G29" s="24">
        <v>6834</v>
      </c>
      <c r="H29" s="24">
        <v>10426</v>
      </c>
    </row>
    <row r="31" spans="2:8" x14ac:dyDescent="0.25">
      <c r="B31" s="59" t="s">
        <v>15</v>
      </c>
      <c r="C31" s="59"/>
      <c r="D31" s="59"/>
      <c r="E31" s="59"/>
      <c r="F31" s="59"/>
    </row>
  </sheetData>
  <sortState ref="B2:F23">
    <sortCondition ref="B31"/>
  </sortState>
  <mergeCells count="5">
    <mergeCell ref="B31:F31"/>
    <mergeCell ref="C3:D3"/>
    <mergeCell ref="E3:F3"/>
    <mergeCell ref="B2:H2"/>
    <mergeCell ref="G3: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Protected areas </vt:lpstr>
      <vt:lpstr>Nationality</vt:lpstr>
      <vt:lpstr>2019-2021</vt:lpstr>
      <vt:lpstr>2019-2021 (Nationality) </vt:lpstr>
      <vt:lpstr>Nationality!OLE_LINK1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2022-03-31T10:59:30Z</dcterms:modified>
</cp:coreProperties>
</file>