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vachadze\Desktop\"/>
    </mc:Choice>
  </mc:AlternateContent>
  <xr:revisionPtr revIDLastSave="0" documentId="8_{0F6D9CD1-4F0A-0643-9D5A-1B051A047999}" xr6:coauthVersionLast="47" xr6:coauthVersionMax="47" xr10:uidLastSave="{00000000-0000-0000-0000-000000000000}"/>
  <bookViews>
    <workbookView xWindow="12015" yWindow="-120" windowWidth="20730" windowHeight="11160" xr2:uid="{00000000-000D-0000-FFFF-FFFF00000000}"/>
  </bookViews>
  <sheets>
    <sheet name="ტსა - ცხრილი 1" sheetId="7" r:id="rId1"/>
    <sheet name="ტსა - ცხრილი 2" sheetId="4" r:id="rId2"/>
    <sheet name="ტსა - ცხრილი 3" sheetId="6" r:id="rId3"/>
    <sheet name="ტსა - ცხრილი 4" sheetId="5" r:id="rId4"/>
  </sheets>
  <externalReferences>
    <externalReference r:id="rId5"/>
  </externalReferences>
  <definedNames>
    <definedName name="\C">#REF!</definedName>
    <definedName name="\X">#REF!</definedName>
    <definedName name="_arr1">OFFSET('[1]0102QCU'!$C$9,0,0,1,COUNTA('[1]0102QCU'!$C1:$AZ1))</definedName>
    <definedName name="A">"assets+asets2"</definedName>
    <definedName name="assetsT">assets,assets2</definedName>
    <definedName name="_xlnm.Criteria">#REF!</definedName>
    <definedName name="_xlnm.Database">#REF!</definedName>
    <definedName name="GAS.0">#REF!</definedName>
    <definedName name="PRINT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D7" i="7"/>
  <c r="C6" i="7"/>
  <c r="C5" i="7"/>
  <c r="B6" i="7"/>
  <c r="B5" i="7"/>
  <c r="D6" i="7"/>
  <c r="D5" i="7"/>
  <c r="D8" i="7"/>
  <c r="D19" i="7"/>
  <c r="D17" i="7"/>
  <c r="D16" i="7"/>
  <c r="D11" i="7"/>
  <c r="D12" i="7"/>
  <c r="D13" i="7"/>
  <c r="D14" i="7"/>
  <c r="D15" i="7"/>
</calcChain>
</file>

<file path=xl/sharedStrings.xml><?xml version="1.0" encoding="utf-8"?>
<sst xmlns="http://schemas.openxmlformats.org/spreadsheetml/2006/main" count="160" uniqueCount="69">
  <si>
    <t>X</t>
  </si>
  <si>
    <t>-</t>
  </si>
  <si>
    <t>ცხრილი 1</t>
  </si>
  <si>
    <t>პროდუქტი</t>
  </si>
  <si>
    <t>ტურისტები
(ვიზიტორები ღამისთევით)
(1.1)</t>
  </si>
  <si>
    <t>ექსკურსანტები
(ვიზიტორები ღამისთევის გარეშე)
(1.2)</t>
  </si>
  <si>
    <t>ვიზიტორები
(1.3) = (1.1) + (1.2)</t>
  </si>
  <si>
    <t>უცხოელ ვიზიტორთა დანახარჯები, მლნ. ლარი</t>
  </si>
  <si>
    <t>A. სამომხმარებლო პროდუქტები (*)</t>
  </si>
  <si>
    <t xml:space="preserve">    A.1 ტურიზმთან ასოცირებული პროდუქტები</t>
  </si>
  <si>
    <t xml:space="preserve">       1 – განთავსების საშუალებით მომსახურება ვიზიტორებისათვის</t>
  </si>
  <si>
    <t xml:space="preserve">       2 – საკვებითა და სასმელით მომსახურების სერვისები</t>
  </si>
  <si>
    <t xml:space="preserve">       3 – მგზავრთა სარკინიგზო გადაყვანის მომსახურება</t>
  </si>
  <si>
    <t xml:space="preserve">       4 – მგზავრთა საავტომობილო გადაყვანის მომსახურება</t>
  </si>
  <si>
    <t xml:space="preserve">       5 – მგზავრთა წყლის სატრანსპორტო საშუალებებით გადაყვანის მომსახურება</t>
  </si>
  <si>
    <t xml:space="preserve">       6 – მგზავრთა საჰაერო სატრანსპორტო საშუალებებით გადაყვანის მომსახურება</t>
  </si>
  <si>
    <t xml:space="preserve">       7 – სატრანსპორტო საშუალებების გაქირავების მომსახურება</t>
  </si>
  <si>
    <t xml:space="preserve">       8 – ტურისტული სააგენტოები და დაჯავშნის სხვა მომსახურება</t>
  </si>
  <si>
    <t xml:space="preserve">       9 – კულტურული მომსახურება</t>
  </si>
  <si>
    <t xml:space="preserve">       10 – სპორტული და გამაჯანსაღებელი მომსახურება</t>
  </si>
  <si>
    <t>ადგილობრივი ვიზიტები (**)</t>
  </si>
  <si>
    <t>ტურისტები
(ვიზიტორები ღამისთევით)
(2.1)</t>
  </si>
  <si>
    <t>ექსკურსანტები
(ვიზიტორები ღამისთევის გარეშე)
(2.2)</t>
  </si>
  <si>
    <t>ვიზიტორები
(2.3) = (2.1) + (2.2)</t>
  </si>
  <si>
    <t>გამყვანი ვიზიტები (**)</t>
  </si>
  <si>
    <t>ტურისტები
(ვიზიტორები ღამისთევით)
(2.4)</t>
  </si>
  <si>
    <t>ექსკურსანტები
(ვიზიტორები ღამისთევის გარეშე)
(2.5)</t>
  </si>
  <si>
    <t>ვიზიტორები
(2.6) = (2.4) + (2.5)</t>
  </si>
  <si>
    <t>ვიზიტების ყველა ტიპი</t>
  </si>
  <si>
    <t>ტურისტები
(ვიზიტორები ღამისთევით)
(2.7) = (2.1) + (2.4)</t>
  </si>
  <si>
    <t>ექსკურსანტები
(ვიზიტორები ღამისთევის გარეშე)
(2.8) = (2.2) + (2.5)</t>
  </si>
  <si>
    <t>ვიზიტორები
(2.9) = (2.3) + (2.6)</t>
  </si>
  <si>
    <t>ცხრილი 2</t>
  </si>
  <si>
    <t>ადგილობრივი ტურიზმის დანახარჯები, მლნ. ლარი</t>
  </si>
  <si>
    <t>ცხრილი 3</t>
  </si>
  <si>
    <t>პროდუქტები</t>
  </si>
  <si>
    <t>გამყვანი ტურიზმის დანახარჯები</t>
  </si>
  <si>
    <t>ტურისტები
(ვიზიტორები ღამისთევით)
(3.1)</t>
  </si>
  <si>
    <t>ექსკურსანტები
(ვიზიტორები ღამისთევის გარეშე)
(3.2)</t>
  </si>
  <si>
    <t>ვიზიტორები
(3.3) = (3.1) + (3.2)</t>
  </si>
  <si>
    <t>შიდა ტურიზმის დანახარჯები</t>
  </si>
  <si>
    <t>უცხოელ ვიზიტორთა დანახარჯები
(1.3)</t>
  </si>
  <si>
    <t>ადგილობრივი ტურიზმის დანახარჯები
(2.9)</t>
  </si>
  <si>
    <t>შიდა ტურიზმის დანახარჯები
(4.1) = (1.3) + (2.9)</t>
  </si>
  <si>
    <r>
      <t xml:space="preserve">(**) </t>
    </r>
    <r>
      <rPr>
        <sz val="11"/>
        <color theme="1"/>
        <rFont val="Sylfaen"/>
        <family val="1"/>
      </rPr>
      <t>ადგილობრივი ტურიზმი მოიცავს მოცემულ ქვეყანაში რეზიდენტი ვიზიტორის აქტივობებს, ადგილობრივი ტურიზმის ან გამყვანი ტურიზმის ფარგლებში განხორციელებული ვიზიტებისას (იხილეთ ფიგურა 2.1).</t>
    </r>
  </si>
  <si>
    <t>X - არ შეესაბამება</t>
  </si>
  <si>
    <t>(**) მგზავრთა საავტომობილო გადაყვანის მომსახურება ამ ეტაპისთვის მოიცავს საწვავს. იგი გამოყოფილი იქნება მომავალში კითხვარების განახლების შემდეგ.</t>
  </si>
  <si>
    <t>(***) სპორტული და გამაჯანსაღებელი მომსახურება მოიცავს აზარტულ თამაშებს.</t>
  </si>
  <si>
    <t>(-)  უჯრისთვის მონაცემები არ გროვდება ან არ არის სტატისტიკურად სანდო</t>
  </si>
  <si>
    <t>(****) შედგება ქვეყნისთვის დამახასიათებელი ტურისტული საქონლისა და მომსახურებისგან და სხვა ხარჯებისგან, როგორიცაა შოპინგი (ძვირფასი ნივთების ჩათვლით), საკვები და სასმელები რესტორნების გარეთ და სხვა ტურისტული ხარჯები.</t>
  </si>
  <si>
    <t>(*****) შედგება ქვეყნისთვის დამახასიათებელი ტურისტული საქონლისა და მომსახურებისგან და სხვა ხარჯებისგან, როგორიცაა შოპინგი (ძვირფასი ნივთების ჩათვლით), საკვები და სასმელები რესტორნების გარეთ და სხვა ტურისტული ხარჯები.</t>
  </si>
  <si>
    <t>(***) მგზავრთა საავტომობილო გადაყვანის მომსახურება ამ ეტაპისთვის მოიცავს საწვავს. იგი გამოყოფილი იქნება მომავალში კითხვარების განახლების შემდეგ.</t>
  </si>
  <si>
    <t>(*) A. სამომხმარებლო პროდუქტები-ს მნიშვნელობა მოცემულია ტურისტული სააგენტოებისთვის, ტუროპერატორებისთვის და სხვა რეზერვაციის მომსახურებაში გადახდილი მთლიანი მომსახურების გადასახადების გამოკლებით.</t>
  </si>
  <si>
    <t>(****) შეფასებული ავტომობილების დაქირავების მომსახურების 5%-იანი წილი "დაქირავებული მანქანა/ტაქსი" კატეგორიიდან. დანახარჯების 95% გათვლილია ტაქსის მომსახურებაზე და შედის მგზავრთა საავტომობილო გადაყვანის მომსახურებაში</t>
  </si>
  <si>
    <t xml:space="preserve">    A.2 სხვა სამომხმარებლო პროდუქტები</t>
  </si>
  <si>
    <t>A. სამომხმარებლო პროდუქტები (**)</t>
  </si>
  <si>
    <r>
      <t xml:space="preserve">(**) </t>
    </r>
    <r>
      <rPr>
        <b/>
        <sz val="11"/>
        <color theme="1"/>
        <rFont val="Arial"/>
        <family val="2"/>
      </rPr>
      <t>A. სამომხმარებლო პროდუქტები</t>
    </r>
    <r>
      <rPr>
        <sz val="11"/>
        <color theme="1"/>
        <rFont val="Arial"/>
        <family val="2"/>
      </rPr>
      <t>-ს მნიშვნელობა მოცემულია ტურისტული სააგენტოებისთვის, ტუროპერატორებისთვის და სხვა რეზერვაციის მომსახურებაში გადახდილი მთლიანი მომსახურების გადასახადების გამოკლებით.</t>
    </r>
  </si>
  <si>
    <t>(*) ტურიზმის მოხმარების მაჩვენებლები  ამ ეტაპზე არ არის შესული საქართველოს ტურიზმის სატელიტურ ანგარიშებში. იგეგმება მისი გათვალისწინება ტურიზმის სატელიტური ანგარიშების გაანგარიშების შემდეგ ფაზაში</t>
  </si>
  <si>
    <t>ცხრილი 4 (*)</t>
  </si>
  <si>
    <t xml:space="preserve">1.ბ - ყველა ტიპის დასასვენებელი სახლის ფლობასთან დაკავშირებული განთავსების საშუალებით მომსახურება </t>
  </si>
  <si>
    <t>1.ა – განთავსების საშუალებით მომსახურება ვიზიტორებისათვის გარდა 1.ბ-ში განსაზღვრულისა</t>
  </si>
  <si>
    <r>
      <t xml:space="preserve">(*) </t>
    </r>
    <r>
      <rPr>
        <b/>
        <sz val="11"/>
        <color theme="1"/>
        <rFont val="Arial"/>
        <family val="2"/>
      </rPr>
      <t>A. სამომხმარებლო პროდუქტები</t>
    </r>
    <r>
      <rPr>
        <sz val="11"/>
        <color theme="1"/>
        <rFont val="Arial"/>
        <family val="2"/>
      </rPr>
      <t>-ს მნიშვნელობა მოცემულია ტურისტული სააგენტოებისთვის, ტუროპერატორებისთვის და სხვა რეზერვაციის მომსახურებაში გადახდილი მთლიანი მომსახურების გადასახადების გამოკლებით.</t>
    </r>
  </si>
  <si>
    <r>
      <t xml:space="preserve">(*) </t>
    </r>
    <r>
      <rPr>
        <b/>
        <sz val="11"/>
        <color theme="1"/>
        <rFont val="Arial"/>
        <family val="2"/>
      </rPr>
      <t>A. სამომხმარებლო პროდუქტები-</t>
    </r>
    <r>
      <rPr>
        <sz val="11"/>
        <color theme="1"/>
        <rFont val="Arial"/>
        <family val="2"/>
      </rPr>
      <t>ს მნიშვნელობა მოცემულია ტურისტული სააგენტოებისთვის, ტუროპერატორებისთვის და სხვა რეზერვაციის მომსახურებაში გადახდილი მთლიანი მომსახურების გადასახადების გამოკლებით.</t>
    </r>
  </si>
  <si>
    <t>ადგილობრივი ტურიზმის დანახარჯები პროდუქტების, ვიზიტორთა კლასებისა და ვიზიტის ტიპების მიხედვით, 2019 წელი</t>
  </si>
  <si>
    <t>გამყვანი ტურიზმის დანახარჯები პროდუქტებისა და ვიზიტორების კლასების მიხედვით, 2019 წელი</t>
  </si>
  <si>
    <t>შიდა ტურიზმის დანახარჯები პროდუქტების მიხედვით, 2019 წელი</t>
  </si>
  <si>
    <t>უცხოელ ვიზიტორთა დანახარჯები პროდუქტებისა და ვიზიტორების კლასების მიხედვით, 2019 წელი</t>
  </si>
  <si>
    <r>
      <rPr>
        <b/>
        <sz val="11"/>
        <color theme="1"/>
        <rFont val="Arial"/>
        <family val="2"/>
      </rPr>
      <t xml:space="preserve">შენიშვნა: </t>
    </r>
    <r>
      <rPr>
        <sz val="11"/>
        <color theme="1"/>
        <rFont val="Arial"/>
        <family val="2"/>
      </rPr>
      <t>ვიზიტორი მოიცავს 15 წლის და უფროსი ასაკის პირს</t>
    </r>
  </si>
  <si>
    <r>
      <t xml:space="preserve">შენიშვნა: </t>
    </r>
    <r>
      <rPr>
        <sz val="11"/>
        <color theme="1"/>
        <rFont val="Arial"/>
        <family val="2"/>
      </rPr>
      <t>შიდა ტურიზმის დანახარჯები მოიცავს: 
- საქართველოს არარეზიდენტი ვიზიტორების მიერ გაწეულ დანახარჯებს საქართველში;
- საქართველოს რეზიდენტი ვიზიტორების მიერ,  როგორც ადგილობრივი, ასევე გამყვანი ტურიზმის ფარგლებში საქართველოში გაწეულ დანახარჯებს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</si>
</sst>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.0_-;\-* #,##0.0_-;_-* &quot;-&quot;?_-;_-@_-"/>
    <numFmt numFmtId="167" formatCode="_-* #,##0.00\ _F_B_-;\-* #,##0.00\ _F_B_-;_-* &quot;-&quot;??\ _F_B_-;_-@_-"/>
    <numFmt numFmtId="168" formatCode="0_)"/>
    <numFmt numFmtId="169" formatCode="_-* #,##0_-;\-* #,##0_-;_-* &quot;-&quot;??_-;_-@_-"/>
    <numFmt numFmtId="170" formatCode="0.000"/>
    <numFmt numFmtId="171" formatCode="_(* #,##0_);_(* \(#,##0\);_(* &quot;-&quot;??_);_(@_)"/>
    <numFmt numFmtId="172" formatCode="_(* #,##0.0_);_(* \(#,##0.0\);_(* &quot;-&quot;??_);_(@_)"/>
  </numFmts>
  <fonts count="4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ZapfHumnst BT"/>
      <charset val="16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b/>
      <sz val="8"/>
      <color rgb="FF3F3F3F"/>
      <name val="Arial"/>
      <family val="2"/>
    </font>
    <font>
      <sz val="11"/>
      <color indexed="8"/>
      <name val="Calibri"/>
      <family val="2"/>
      <charset val="16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9"/>
      <name val="UniversCondLight"/>
      <charset val="162"/>
    </font>
    <font>
      <sz val="8"/>
      <color theme="1"/>
      <name val="Arial"/>
      <family val="2"/>
      <charset val="16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8"/>
      <color rgb="FF9C6500"/>
      <name val="Arial"/>
      <family val="2"/>
    </font>
    <font>
      <b/>
      <sz val="9"/>
      <color indexed="8"/>
      <name val="Tahoma"/>
      <family val="2"/>
    </font>
    <font>
      <sz val="9"/>
      <name val="UniversCond"/>
      <charset val="162"/>
    </font>
    <font>
      <sz val="8"/>
      <name val="UniversCondLight"/>
      <charset val="162"/>
    </font>
    <font>
      <b/>
      <sz val="8"/>
      <color theme="1"/>
      <name val="Arial"/>
      <family val="2"/>
    </font>
    <font>
      <sz val="14"/>
      <name val="ZapfHumnst BT"/>
      <charset val="162"/>
    </font>
    <font>
      <sz val="10"/>
      <name val="Arial Cyr"/>
      <charset val="204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Sylfaen"/>
      <family val="1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2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168" fontId="13" fillId="0" borderId="0" applyNumberFormat="0" applyFill="0" applyBorder="0" applyAlignment="0" applyProtection="0">
      <alignment horizontal="center" vertical="center"/>
    </xf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6" borderId="17" applyNumberFormat="0" applyAlignment="0" applyProtection="0"/>
    <xf numFmtId="0" fontId="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5" borderId="16" applyNumberFormat="0" applyAlignment="0" applyProtection="0"/>
    <xf numFmtId="0" fontId="19" fillId="6" borderId="16" applyNumberFormat="0" applyAlignment="0" applyProtection="0"/>
    <xf numFmtId="0" fontId="20" fillId="7" borderId="19" applyNumberFormat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3" applyNumberFormat="0" applyFont="0" applyFill="0" applyAlignment="0" applyProtection="0"/>
    <xf numFmtId="0" fontId="23" fillId="0" borderId="23" applyNumberFormat="0" applyFont="0" applyFill="0" applyAlignment="0" applyProtection="0"/>
    <xf numFmtId="0" fontId="23" fillId="0" borderId="23" applyNumberFormat="0" applyFont="0" applyFill="0" applyAlignment="0" applyProtection="0"/>
    <xf numFmtId="0" fontId="23" fillId="0" borderId="23" applyNumberFormat="0" applyFont="0" applyFill="0" applyAlignment="0" applyProtection="0"/>
    <xf numFmtId="0" fontId="23" fillId="0" borderId="23" applyNumberFormat="0" applyFont="0" applyFill="0" applyAlignment="0" applyProtection="0"/>
    <xf numFmtId="0" fontId="23" fillId="0" borderId="24" applyNumberFormat="0" applyFont="0" applyFill="0" applyAlignment="0" applyProtection="0"/>
    <xf numFmtId="0" fontId="23" fillId="0" borderId="24" applyNumberFormat="0" applyFont="0" applyFill="0" applyAlignment="0" applyProtection="0"/>
    <xf numFmtId="0" fontId="23" fillId="0" borderId="24" applyNumberFormat="0" applyFont="0" applyFill="0" applyAlignment="0" applyProtection="0"/>
    <xf numFmtId="0" fontId="23" fillId="0" borderId="24" applyNumberFormat="0" applyFont="0" applyFill="0" applyAlignment="0" applyProtection="0"/>
    <xf numFmtId="0" fontId="23" fillId="0" borderId="24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6" fillId="0" borderId="0"/>
    <xf numFmtId="0" fontId="24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27" fillId="4" borderId="0" applyNumberFormat="0" applyBorder="0" applyAlignment="0" applyProtection="0"/>
    <xf numFmtId="0" fontId="28" fillId="33" borderId="25">
      <alignment vertical="center"/>
    </xf>
    <xf numFmtId="0" fontId="2" fillId="0" borderId="0"/>
    <xf numFmtId="0" fontId="10" fillId="0" borderId="0"/>
    <xf numFmtId="0" fontId="2" fillId="0" borderId="0"/>
    <xf numFmtId="168" fontId="29" fillId="0" borderId="0">
      <alignment horizontal="left"/>
    </xf>
    <xf numFmtId="168" fontId="30" fillId="0" borderId="0">
      <alignment horizontal="left"/>
    </xf>
    <xf numFmtId="0" fontId="31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166" fontId="3" fillId="0" borderId="0" xfId="0" applyNumberFormat="1" applyFont="1" applyFill="1" applyBorder="1" applyProtection="1"/>
    <xf numFmtId="0" fontId="34" fillId="0" borderId="0" xfId="0" applyFont="1"/>
    <xf numFmtId="0" fontId="34" fillId="0" borderId="0" xfId="0" applyFont="1" applyAlignment="1"/>
    <xf numFmtId="0" fontId="3" fillId="34" borderId="41" xfId="0" applyFont="1" applyFill="1" applyBorder="1"/>
    <xf numFmtId="0" fontId="3" fillId="34" borderId="42" xfId="0" applyFont="1" applyFill="1" applyBorder="1"/>
    <xf numFmtId="0" fontId="3" fillId="0" borderId="42" xfId="0" applyFont="1" applyFill="1" applyBorder="1"/>
    <xf numFmtId="0" fontId="35" fillId="0" borderId="0" xfId="0" applyFont="1"/>
    <xf numFmtId="166" fontId="35" fillId="0" borderId="0" xfId="0" applyNumberFormat="1" applyFont="1"/>
    <xf numFmtId="0" fontId="34" fillId="0" borderId="0" xfId="0" applyFont="1" applyFill="1" applyBorder="1"/>
    <xf numFmtId="0" fontId="3" fillId="34" borderId="43" xfId="0" applyFont="1" applyFill="1" applyBorder="1"/>
    <xf numFmtId="169" fontId="34" fillId="0" borderId="0" xfId="0" applyNumberFormat="1" applyFont="1" applyFill="1" applyBorder="1"/>
    <xf numFmtId="170" fontId="34" fillId="0" borderId="0" xfId="0" applyNumberFormat="1" applyFont="1" applyFill="1" applyBorder="1"/>
    <xf numFmtId="171" fontId="34" fillId="0" borderId="0" xfId="0" applyNumberFormat="1" applyFont="1" applyFill="1" applyBorder="1"/>
    <xf numFmtId="0" fontId="34" fillId="0" borderId="0" xfId="0" applyFont="1" applyFill="1"/>
    <xf numFmtId="0" fontId="34" fillId="0" borderId="0" xfId="0" applyFont="1" applyFill="1" applyAlignment="1"/>
    <xf numFmtId="0" fontId="3" fillId="0" borderId="0" xfId="0" applyFont="1" applyFill="1" applyBorder="1"/>
    <xf numFmtId="1" fontId="34" fillId="0" borderId="0" xfId="0" applyNumberFormat="1" applyFont="1"/>
    <xf numFmtId="43" fontId="34" fillId="0" borderId="0" xfId="0" applyNumberFormat="1" applyFont="1" applyFill="1" applyBorder="1" applyAlignment="1"/>
    <xf numFmtId="165" fontId="3" fillId="34" borderId="39" xfId="1" applyNumberFormat="1" applyFont="1" applyFill="1" applyBorder="1" applyAlignment="1">
      <alignment vertical="center"/>
    </xf>
    <xf numFmtId="165" fontId="3" fillId="34" borderId="40" xfId="1" applyNumberFormat="1" applyFont="1" applyFill="1" applyBorder="1" applyAlignment="1">
      <alignment horizontal="center" vertical="center"/>
    </xf>
    <xf numFmtId="165" fontId="3" fillId="34" borderId="49" xfId="1" applyNumberFormat="1" applyFont="1" applyFill="1" applyBorder="1" applyAlignment="1">
      <alignment vertical="center"/>
    </xf>
    <xf numFmtId="165" fontId="3" fillId="34" borderId="6" xfId="1" applyNumberFormat="1" applyFont="1" applyFill="1" applyBorder="1" applyAlignment="1">
      <alignment vertical="center"/>
    </xf>
    <xf numFmtId="165" fontId="3" fillId="34" borderId="27" xfId="1" applyNumberFormat="1" applyFont="1" applyFill="1" applyBorder="1" applyAlignment="1">
      <alignment horizontal="center" vertical="center"/>
    </xf>
    <xf numFmtId="165" fontId="3" fillId="34" borderId="38" xfId="1" applyNumberFormat="1" applyFont="1" applyFill="1" applyBorder="1" applyAlignment="1">
      <alignment vertical="center"/>
    </xf>
    <xf numFmtId="165" fontId="3" fillId="34" borderId="35" xfId="1" applyNumberFormat="1" applyFont="1" applyFill="1" applyBorder="1" applyAlignment="1">
      <alignment horizontal="center"/>
    </xf>
    <xf numFmtId="165" fontId="3" fillId="34" borderId="48" xfId="1" applyNumberFormat="1" applyFont="1" applyFill="1" applyBorder="1" applyAlignment="1">
      <alignment vertical="center"/>
    </xf>
    <xf numFmtId="166" fontId="3" fillId="34" borderId="30" xfId="0" applyNumberFormat="1" applyFont="1" applyFill="1" applyBorder="1" applyAlignment="1" applyProtection="1">
      <alignment horizontal="right"/>
    </xf>
    <xf numFmtId="166" fontId="3" fillId="34" borderId="32" xfId="1" applyNumberFormat="1" applyFont="1" applyFill="1" applyBorder="1" applyAlignment="1" applyProtection="1">
      <alignment horizontal="right"/>
    </xf>
    <xf numFmtId="166" fontId="3" fillId="34" borderId="33" xfId="1" applyNumberFormat="1" applyFont="1" applyFill="1" applyBorder="1" applyAlignment="1" applyProtection="1">
      <alignment horizontal="right"/>
    </xf>
    <xf numFmtId="166" fontId="3" fillId="34" borderId="39" xfId="1" applyNumberFormat="1" applyFont="1" applyFill="1" applyBorder="1" applyAlignment="1">
      <alignment horizontal="right"/>
    </xf>
    <xf numFmtId="166" fontId="3" fillId="34" borderId="6" xfId="1" applyNumberFormat="1" applyFont="1" applyFill="1" applyBorder="1" applyAlignment="1">
      <alignment horizontal="right"/>
    </xf>
    <xf numFmtId="166" fontId="3" fillId="34" borderId="35" xfId="1" applyNumberFormat="1" applyFont="1" applyFill="1" applyBorder="1" applyAlignment="1">
      <alignment horizontal="right"/>
    </xf>
    <xf numFmtId="165" fontId="3" fillId="34" borderId="39" xfId="1" applyNumberFormat="1" applyFont="1" applyFill="1" applyBorder="1" applyAlignment="1">
      <alignment horizontal="right" vertical="center"/>
    </xf>
    <xf numFmtId="165" fontId="3" fillId="34" borderId="6" xfId="1" applyNumberFormat="1" applyFont="1" applyFill="1" applyBorder="1" applyAlignment="1">
      <alignment horizontal="right"/>
    </xf>
    <xf numFmtId="165" fontId="34" fillId="34" borderId="39" xfId="1" applyNumberFormat="1" applyFont="1" applyFill="1" applyBorder="1" applyAlignment="1">
      <alignment horizontal="right" vertical="center"/>
    </xf>
    <xf numFmtId="165" fontId="34" fillId="34" borderId="6" xfId="1" applyNumberFormat="1" applyFont="1" applyFill="1" applyBorder="1" applyAlignment="1">
      <alignment horizontal="right"/>
    </xf>
    <xf numFmtId="166" fontId="34" fillId="34" borderId="35" xfId="1" applyNumberFormat="1" applyFont="1" applyFill="1" applyBorder="1" applyAlignment="1">
      <alignment horizontal="right"/>
    </xf>
    <xf numFmtId="165" fontId="34" fillId="34" borderId="35" xfId="1" applyNumberFormat="1" applyFont="1" applyFill="1" applyBorder="1" applyAlignment="1">
      <alignment horizontal="right"/>
    </xf>
    <xf numFmtId="165" fontId="3" fillId="34" borderId="35" xfId="1" applyNumberFormat="1" applyFont="1" applyFill="1" applyBorder="1" applyAlignment="1">
      <alignment horizontal="right"/>
    </xf>
    <xf numFmtId="165" fontId="3" fillId="34" borderId="6" xfId="1" applyNumberFormat="1" applyFont="1" applyFill="1" applyBorder="1" applyAlignment="1">
      <alignment horizontal="right" vertical="center"/>
    </xf>
    <xf numFmtId="165" fontId="3" fillId="0" borderId="39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72" fontId="3" fillId="0" borderId="41" xfId="0" applyNumberFormat="1" applyFont="1" applyFill="1" applyBorder="1" applyAlignment="1" applyProtection="1">
      <alignment horizontal="right"/>
    </xf>
    <xf numFmtId="172" fontId="3" fillId="0" borderId="2" xfId="0" applyNumberFormat="1" applyFont="1" applyFill="1" applyBorder="1" applyAlignment="1" applyProtection="1">
      <alignment horizontal="right"/>
    </xf>
    <xf numFmtId="165" fontId="3" fillId="0" borderId="42" xfId="1" applyNumberFormat="1" applyFont="1" applyFill="1" applyBorder="1" applyAlignment="1">
      <alignment horizontal="right"/>
    </xf>
    <xf numFmtId="165" fontId="34" fillId="0" borderId="42" xfId="1" applyNumberFormat="1" applyFont="1" applyFill="1" applyBorder="1" applyAlignment="1">
      <alignment horizontal="right"/>
    </xf>
    <xf numFmtId="165" fontId="3" fillId="0" borderId="43" xfId="1" applyNumberFormat="1" applyFont="1" applyFill="1" applyBorder="1" applyAlignment="1">
      <alignment horizontal="right" vertical="center"/>
    </xf>
    <xf numFmtId="166" fontId="3" fillId="0" borderId="45" xfId="0" applyNumberFormat="1" applyFont="1" applyFill="1" applyBorder="1" applyProtection="1"/>
    <xf numFmtId="166" fontId="3" fillId="0" borderId="12" xfId="1" applyNumberFormat="1" applyFont="1" applyFill="1" applyBorder="1" applyProtection="1"/>
    <xf numFmtId="166" fontId="3" fillId="0" borderId="37" xfId="1" applyNumberFormat="1" applyFont="1" applyFill="1" applyBorder="1" applyProtection="1"/>
    <xf numFmtId="166" fontId="3" fillId="0" borderId="35" xfId="1" applyNumberFormat="1" applyFont="1" applyFill="1" applyBorder="1" applyAlignment="1">
      <alignment horizontal="center"/>
    </xf>
    <xf numFmtId="166" fontId="34" fillId="0" borderId="35" xfId="1" applyNumberFormat="1" applyFont="1" applyFill="1" applyBorder="1" applyAlignment="1">
      <alignment horizontal="center"/>
    </xf>
    <xf numFmtId="166" fontId="3" fillId="0" borderId="47" xfId="1" applyNumberFormat="1" applyFont="1" applyFill="1" applyBorder="1" applyAlignment="1">
      <alignment vertical="center"/>
    </xf>
    <xf numFmtId="166" fontId="3" fillId="0" borderId="38" xfId="1" applyNumberFormat="1" applyFont="1" applyFill="1" applyBorder="1" applyAlignment="1">
      <alignment vertical="center"/>
    </xf>
    <xf numFmtId="166" fontId="3" fillId="0" borderId="48" xfId="1" applyNumberFormat="1" applyFont="1" applyFill="1" applyBorder="1" applyAlignment="1">
      <alignment vertical="center"/>
    </xf>
    <xf numFmtId="172" fontId="3" fillId="0" borderId="50" xfId="0" applyNumberFormat="1" applyFont="1" applyFill="1" applyBorder="1" applyProtection="1"/>
    <xf numFmtId="172" fontId="3" fillId="0" borderId="32" xfId="0" applyNumberFormat="1" applyFont="1" applyFill="1" applyBorder="1" applyProtection="1"/>
    <xf numFmtId="172" fontId="3" fillId="0" borderId="33" xfId="0" applyNumberFormat="1" applyFont="1" applyFill="1" applyBorder="1" applyProtection="1"/>
    <xf numFmtId="172" fontId="3" fillId="0" borderId="34" xfId="0" applyNumberFormat="1" applyFont="1" applyFill="1" applyBorder="1" applyProtection="1"/>
    <xf numFmtId="172" fontId="3" fillId="0" borderId="6" xfId="0" applyNumberFormat="1" applyFont="1" applyFill="1" applyBorder="1" applyProtection="1"/>
    <xf numFmtId="172" fontId="3" fillId="0" borderId="35" xfId="0" applyNumberFormat="1" applyFont="1" applyFill="1" applyBorder="1" applyProtection="1"/>
    <xf numFmtId="172" fontId="3" fillId="0" borderId="6" xfId="1" applyNumberFormat="1" applyFont="1" applyFill="1" applyBorder="1" applyAlignment="1">
      <alignment horizontal="center"/>
    </xf>
    <xf numFmtId="172" fontId="34" fillId="0" borderId="6" xfId="1" applyNumberFormat="1" applyFont="1" applyFill="1" applyBorder="1" applyAlignment="1">
      <alignment horizontal="center"/>
    </xf>
    <xf numFmtId="172" fontId="34" fillId="0" borderId="34" xfId="1" applyNumberFormat="1" applyFont="1" applyFill="1" applyBorder="1" applyAlignment="1">
      <alignment horizontal="center"/>
    </xf>
    <xf numFmtId="172" fontId="34" fillId="0" borderId="35" xfId="1" applyNumberFormat="1" applyFont="1" applyFill="1" applyBorder="1" applyAlignment="1">
      <alignment horizontal="center"/>
    </xf>
    <xf numFmtId="172" fontId="3" fillId="0" borderId="47" xfId="1" applyNumberFormat="1" applyFont="1" applyFill="1" applyBorder="1" applyAlignment="1">
      <alignment vertical="center"/>
    </xf>
    <xf numFmtId="172" fontId="3" fillId="0" borderId="38" xfId="1" applyNumberFormat="1" applyFont="1" applyFill="1" applyBorder="1" applyAlignment="1">
      <alignment vertical="center"/>
    </xf>
    <xf numFmtId="172" fontId="3" fillId="0" borderId="48" xfId="1" applyNumberFormat="1" applyFont="1" applyFill="1" applyBorder="1" applyAlignment="1">
      <alignment vertical="center"/>
    </xf>
    <xf numFmtId="166" fontId="3" fillId="0" borderId="45" xfId="0" applyNumberFormat="1" applyFont="1" applyFill="1" applyBorder="1" applyAlignment="1" applyProtection="1">
      <alignment horizontal="right"/>
    </xf>
    <xf numFmtId="166" fontId="3" fillId="0" borderId="12" xfId="1" applyNumberFormat="1" applyFont="1" applyFill="1" applyBorder="1" applyAlignment="1" applyProtection="1">
      <alignment horizontal="right"/>
    </xf>
    <xf numFmtId="0" fontId="36" fillId="0" borderId="5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0" fillId="0" borderId="0" xfId="0" applyFont="1"/>
    <xf numFmtId="0" fontId="40" fillId="0" borderId="0" xfId="0" applyFont="1" applyAlignment="1">
      <alignment horizontal="left" vertical="center"/>
    </xf>
    <xf numFmtId="0" fontId="34" fillId="34" borderId="42" xfId="0" applyFont="1" applyFill="1" applyBorder="1" applyAlignment="1">
      <alignment horizontal="left" wrapText="1" indent="5"/>
    </xf>
    <xf numFmtId="0" fontId="34" fillId="34" borderId="42" xfId="0" applyFont="1" applyFill="1" applyBorder="1" applyAlignment="1">
      <alignment horizontal="left" vertical="top" wrapText="1" indent="5"/>
    </xf>
    <xf numFmtId="0" fontId="0" fillId="0" borderId="0" xfId="0" applyFont="1" applyFill="1" applyAlignment="1"/>
    <xf numFmtId="169" fontId="0" fillId="0" borderId="0" xfId="0" applyNumberFormat="1" applyFont="1"/>
    <xf numFmtId="166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2" fontId="0" fillId="0" borderId="0" xfId="0" applyNumberFormat="1" applyFont="1"/>
    <xf numFmtId="0" fontId="0" fillId="34" borderId="0" xfId="0" applyFont="1" applyFill="1"/>
    <xf numFmtId="171" fontId="0" fillId="34" borderId="0" xfId="0" applyNumberFormat="1" applyFont="1" applyFill="1"/>
    <xf numFmtId="0" fontId="0" fillId="0" borderId="0" xfId="0" applyFont="1" applyFill="1" applyAlignment="1">
      <alignment vertical="top"/>
    </xf>
    <xf numFmtId="169" fontId="0" fillId="34" borderId="0" xfId="1" applyNumberFormat="1" applyFont="1" applyFill="1" applyBorder="1" applyAlignment="1">
      <alignment horizontal="center" vertical="center"/>
    </xf>
    <xf numFmtId="171" fontId="0" fillId="0" borderId="0" xfId="0" applyNumberFormat="1" applyFont="1"/>
    <xf numFmtId="0" fontId="0" fillId="0" borderId="0" xfId="0" applyFont="1" applyAlignment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/>
    <xf numFmtId="0" fontId="36" fillId="0" borderId="0" xfId="0" applyFont="1" applyFill="1" applyAlignment="1">
      <alignment wrapText="1"/>
    </xf>
    <xf numFmtId="165" fontId="3" fillId="0" borderId="40" xfId="1" applyNumberFormat="1" applyFont="1" applyFill="1" applyBorder="1" applyAlignment="1">
      <alignment horizontal="center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27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44" xfId="1" applyNumberFormat="1" applyFont="1" applyFill="1" applyBorder="1" applyAlignment="1">
      <alignment horizontal="right" vertical="center"/>
    </xf>
    <xf numFmtId="172" fontId="3" fillId="0" borderId="11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37" fillId="0" borderId="8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4" fillId="0" borderId="0" xfId="0" applyNumberFormat="1" applyFont="1" applyAlignment="1">
      <alignment horizontal="center"/>
    </xf>
    <xf numFmtId="0" fontId="37" fillId="0" borderId="8" xfId="0" applyFont="1" applyBorder="1" applyAlignment="1">
      <alignment horizontal="center" vertical="top"/>
    </xf>
    <xf numFmtId="0" fontId="37" fillId="0" borderId="9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172" fontId="3" fillId="0" borderId="34" xfId="1" applyNumberFormat="1" applyFont="1" applyFill="1" applyBorder="1" applyAlignment="1">
      <alignment horizontal="center" vertical="center"/>
    </xf>
    <xf numFmtId="172" fontId="3" fillId="0" borderId="6" xfId="1" applyNumberFormat="1" applyFont="1" applyFill="1" applyBorder="1" applyAlignment="1">
      <alignment horizontal="center" vertical="center"/>
    </xf>
    <xf numFmtId="172" fontId="3" fillId="0" borderId="35" xfId="1" applyNumberFormat="1" applyFont="1" applyFill="1" applyBorder="1" applyAlignment="1">
      <alignment horizontal="center" vertical="center"/>
    </xf>
    <xf numFmtId="166" fontId="3" fillId="0" borderId="36" xfId="1" applyNumberFormat="1" applyFont="1" applyFill="1" applyBorder="1" applyAlignment="1">
      <alignment horizontal="center" vertical="center"/>
    </xf>
    <xf numFmtId="166" fontId="3" fillId="0" borderId="37" xfId="1" applyNumberFormat="1" applyFont="1" applyFill="1" applyBorder="1" applyAlignment="1">
      <alignment horizontal="center" vertical="center"/>
    </xf>
    <xf numFmtId="166" fontId="3" fillId="0" borderId="27" xfId="1" applyNumberFormat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/>
    </xf>
    <xf numFmtId="166" fontId="3" fillId="0" borderId="46" xfId="1" applyNumberFormat="1" applyFont="1" applyFill="1" applyBorder="1" applyAlignment="1">
      <alignment horizontal="center" vertical="center"/>
    </xf>
    <xf numFmtId="166" fontId="3" fillId="0" borderId="45" xfId="1" applyNumberFormat="1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top"/>
    </xf>
    <xf numFmtId="0" fontId="37" fillId="0" borderId="28" xfId="0" applyFont="1" applyBorder="1" applyAlignment="1">
      <alignment horizontal="center" vertical="top"/>
    </xf>
  </cellXfs>
  <cellStyles count="172">
    <cellStyle name="%20 - Vurgu1 2" xfId="4" xr:uid="{00000000-0005-0000-0000-000000000000}"/>
    <cellStyle name="%20 - Vurgu1 2 2" xfId="5" xr:uid="{00000000-0005-0000-0000-000001000000}"/>
    <cellStyle name="%20 - Vurgu2 2" xfId="6" xr:uid="{00000000-0005-0000-0000-000002000000}"/>
    <cellStyle name="%20 - Vurgu2 2 2" xfId="7" xr:uid="{00000000-0005-0000-0000-000003000000}"/>
    <cellStyle name="%20 - Vurgu3 2" xfId="8" xr:uid="{00000000-0005-0000-0000-000004000000}"/>
    <cellStyle name="%20 - Vurgu3 2 2" xfId="9" xr:uid="{00000000-0005-0000-0000-000005000000}"/>
    <cellStyle name="%20 - Vurgu4 2" xfId="10" xr:uid="{00000000-0005-0000-0000-000006000000}"/>
    <cellStyle name="%20 - Vurgu4 2 2" xfId="11" xr:uid="{00000000-0005-0000-0000-000007000000}"/>
    <cellStyle name="%20 - Vurgu5 2" xfId="12" xr:uid="{00000000-0005-0000-0000-000008000000}"/>
    <cellStyle name="%20 - Vurgu5 2 2" xfId="13" xr:uid="{00000000-0005-0000-0000-000009000000}"/>
    <cellStyle name="%20 - Vurgu6 2" xfId="14" xr:uid="{00000000-0005-0000-0000-00000A000000}"/>
    <cellStyle name="%20 - Vurgu6 2 2" xfId="15" xr:uid="{00000000-0005-0000-0000-00000B000000}"/>
    <cellStyle name="%40 - Vurgu1 2" xfId="16" xr:uid="{00000000-0005-0000-0000-00000C000000}"/>
    <cellStyle name="%40 - Vurgu1 2 2" xfId="17" xr:uid="{00000000-0005-0000-0000-00000D000000}"/>
    <cellStyle name="%40 - Vurgu2 2" xfId="18" xr:uid="{00000000-0005-0000-0000-00000E000000}"/>
    <cellStyle name="%40 - Vurgu2 2 2" xfId="19" xr:uid="{00000000-0005-0000-0000-00000F000000}"/>
    <cellStyle name="%40 - Vurgu3 2" xfId="20" xr:uid="{00000000-0005-0000-0000-000010000000}"/>
    <cellStyle name="%40 - Vurgu3 2 2" xfId="21" xr:uid="{00000000-0005-0000-0000-000011000000}"/>
    <cellStyle name="%40 - Vurgu4 2" xfId="22" xr:uid="{00000000-0005-0000-0000-000012000000}"/>
    <cellStyle name="%40 - Vurgu4 2 2" xfId="23" xr:uid="{00000000-0005-0000-0000-000013000000}"/>
    <cellStyle name="%40 - Vurgu5 2" xfId="24" xr:uid="{00000000-0005-0000-0000-000014000000}"/>
    <cellStyle name="%40 - Vurgu5 2 2" xfId="25" xr:uid="{00000000-0005-0000-0000-000015000000}"/>
    <cellStyle name="%40 - Vurgu6 2" xfId="26" xr:uid="{00000000-0005-0000-0000-000016000000}"/>
    <cellStyle name="%40 - Vurgu6 2 2" xfId="27" xr:uid="{00000000-0005-0000-0000-000017000000}"/>
    <cellStyle name="%60 - Vurgu1 2" xfId="28" xr:uid="{00000000-0005-0000-0000-000018000000}"/>
    <cellStyle name="%60 - Vurgu2 2" xfId="29" xr:uid="{00000000-0005-0000-0000-000019000000}"/>
    <cellStyle name="%60 - Vurgu3 2" xfId="30" xr:uid="{00000000-0005-0000-0000-00001A000000}"/>
    <cellStyle name="%60 - Vurgu4 2" xfId="31" xr:uid="{00000000-0005-0000-0000-00001B000000}"/>
    <cellStyle name="%60 - Vurgu5 2" xfId="32" xr:uid="{00000000-0005-0000-0000-00001C000000}"/>
    <cellStyle name="%60 - Vurgu6 2" xfId="33" xr:uid="{00000000-0005-0000-0000-00001D000000}"/>
    <cellStyle name="8pt" xfId="34" xr:uid="{00000000-0005-0000-0000-00001E000000}"/>
    <cellStyle name="Açıklama Metni 2" xfId="35" xr:uid="{00000000-0005-0000-0000-00001F000000}"/>
    <cellStyle name="Ana Başlık 2" xfId="36" xr:uid="{00000000-0005-0000-0000-000020000000}"/>
    <cellStyle name="Bağlı Hücre 2" xfId="37" xr:uid="{00000000-0005-0000-0000-000021000000}"/>
    <cellStyle name="Başlık 1 2" xfId="38" xr:uid="{00000000-0005-0000-0000-000022000000}"/>
    <cellStyle name="Başlık 2 2" xfId="39" xr:uid="{00000000-0005-0000-0000-000023000000}"/>
    <cellStyle name="Başlık 3 2" xfId="40" xr:uid="{00000000-0005-0000-0000-000024000000}"/>
    <cellStyle name="Başlık 4 2" xfId="41" xr:uid="{00000000-0005-0000-0000-000025000000}"/>
    <cellStyle name="Binlik Ayracı 2" xfId="3" xr:uid="{00000000-0005-0000-0000-000026000000}"/>
    <cellStyle name="Çıkış 2" xfId="42" xr:uid="{00000000-0005-0000-0000-000027000000}"/>
    <cellStyle name="Comma" xfId="1" builtinId="3"/>
    <cellStyle name="Comma 2" xfId="170" xr:uid="{00000000-0005-0000-0000-000029000000}"/>
    <cellStyle name="Comma 5" xfId="43" xr:uid="{00000000-0005-0000-0000-00002A000000}"/>
    <cellStyle name="Comma 6" xfId="44" xr:uid="{00000000-0005-0000-0000-00002B000000}"/>
    <cellStyle name="Giriş 2" xfId="45" xr:uid="{00000000-0005-0000-0000-00002C000000}"/>
    <cellStyle name="Hesaplama 2" xfId="46" xr:uid="{00000000-0005-0000-0000-00002D000000}"/>
    <cellStyle name="İşaretli Hücre 2" xfId="47" xr:uid="{00000000-0005-0000-0000-00002E000000}"/>
    <cellStyle name="İyi 2" xfId="48" xr:uid="{00000000-0005-0000-0000-00002F000000}"/>
    <cellStyle name="Kötü 2" xfId="49" xr:uid="{00000000-0005-0000-0000-000030000000}"/>
    <cellStyle name="LineBottom1" xfId="50" xr:uid="{00000000-0005-0000-0000-000031000000}"/>
    <cellStyle name="LineBottom1 2" xfId="51" xr:uid="{00000000-0005-0000-0000-000032000000}"/>
    <cellStyle name="LineBottom1 3" xfId="52" xr:uid="{00000000-0005-0000-0000-000033000000}"/>
    <cellStyle name="LineBottom1 4" xfId="53" xr:uid="{00000000-0005-0000-0000-000034000000}"/>
    <cellStyle name="LineBottom1 5" xfId="54" xr:uid="{00000000-0005-0000-0000-000035000000}"/>
    <cellStyle name="LineBottom2" xfId="55" xr:uid="{00000000-0005-0000-0000-000036000000}"/>
    <cellStyle name="LineBottom2 2" xfId="56" xr:uid="{00000000-0005-0000-0000-000037000000}"/>
    <cellStyle name="LineBottom2 3" xfId="57" xr:uid="{00000000-0005-0000-0000-000038000000}"/>
    <cellStyle name="LineBottom2 4" xfId="58" xr:uid="{00000000-0005-0000-0000-000039000000}"/>
    <cellStyle name="LineBottom2 5" xfId="59" xr:uid="{00000000-0005-0000-0000-00003A000000}"/>
    <cellStyle name="LineBottom3" xfId="60" xr:uid="{00000000-0005-0000-0000-00003B000000}"/>
    <cellStyle name="LineBottom3 2" xfId="61" xr:uid="{00000000-0005-0000-0000-00003C000000}"/>
    <cellStyle name="LineBottom3 3" xfId="62" xr:uid="{00000000-0005-0000-0000-00003D000000}"/>
    <cellStyle name="LineBottom3 4" xfId="63" xr:uid="{00000000-0005-0000-0000-00003E000000}"/>
    <cellStyle name="LineBottom3 5" xfId="64" xr:uid="{00000000-0005-0000-0000-00003F000000}"/>
    <cellStyle name="Motif" xfId="65" xr:uid="{00000000-0005-0000-0000-000040000000}"/>
    <cellStyle name="Normal" xfId="0" builtinId="0"/>
    <cellStyle name="Normal 10" xfId="2" xr:uid="{00000000-0005-0000-0000-000042000000}"/>
    <cellStyle name="Normal 11" xfId="66" xr:uid="{00000000-0005-0000-0000-000043000000}"/>
    <cellStyle name="Normal 12" xfId="67" xr:uid="{00000000-0005-0000-0000-000044000000}"/>
    <cellStyle name="Normal 13" xfId="168" xr:uid="{00000000-0005-0000-0000-000045000000}"/>
    <cellStyle name="Normal 13 2" xfId="68" xr:uid="{00000000-0005-0000-0000-000046000000}"/>
    <cellStyle name="Normal 13 3" xfId="69" xr:uid="{00000000-0005-0000-0000-000047000000}"/>
    <cellStyle name="Normal 13 4" xfId="70" xr:uid="{00000000-0005-0000-0000-000048000000}"/>
    <cellStyle name="Normal 14" xfId="71" xr:uid="{00000000-0005-0000-0000-000049000000}"/>
    <cellStyle name="Normal 17" xfId="72" xr:uid="{00000000-0005-0000-0000-00004A000000}"/>
    <cellStyle name="Normal 18" xfId="73" xr:uid="{00000000-0005-0000-0000-00004B000000}"/>
    <cellStyle name="Normal 2" xfId="74" xr:uid="{00000000-0005-0000-0000-00004C000000}"/>
    <cellStyle name="Normal 2 10" xfId="75" xr:uid="{00000000-0005-0000-0000-00004D000000}"/>
    <cellStyle name="Normal 2 11" xfId="76" xr:uid="{00000000-0005-0000-0000-00004E000000}"/>
    <cellStyle name="Normal 2 12" xfId="77" xr:uid="{00000000-0005-0000-0000-00004F000000}"/>
    <cellStyle name="Normal 2 13" xfId="78" xr:uid="{00000000-0005-0000-0000-000050000000}"/>
    <cellStyle name="Normal 2 2" xfId="79" xr:uid="{00000000-0005-0000-0000-000051000000}"/>
    <cellStyle name="Normal 2 2 2" xfId="80" xr:uid="{00000000-0005-0000-0000-000052000000}"/>
    <cellStyle name="Normal 2 2 2 2" xfId="81" xr:uid="{00000000-0005-0000-0000-000053000000}"/>
    <cellStyle name="Normal 2 2 2 2 2" xfId="82" xr:uid="{00000000-0005-0000-0000-000054000000}"/>
    <cellStyle name="Normal 2 2 2 2 2 2" xfId="83" xr:uid="{00000000-0005-0000-0000-000055000000}"/>
    <cellStyle name="Normal 2 2 2 2 2 2 2" xfId="84" xr:uid="{00000000-0005-0000-0000-000056000000}"/>
    <cellStyle name="Normal 2 2 2 2 3" xfId="85" xr:uid="{00000000-0005-0000-0000-000057000000}"/>
    <cellStyle name="Normal 2 2 2 2 4" xfId="86" xr:uid="{00000000-0005-0000-0000-000058000000}"/>
    <cellStyle name="Normal 2 2 2 2 5" xfId="87" xr:uid="{00000000-0005-0000-0000-000059000000}"/>
    <cellStyle name="Normal 2 2 2 3" xfId="88" xr:uid="{00000000-0005-0000-0000-00005A000000}"/>
    <cellStyle name="Normal 2 2 2 4" xfId="89" xr:uid="{00000000-0005-0000-0000-00005B000000}"/>
    <cellStyle name="Normal 2 2 2 5" xfId="90" xr:uid="{00000000-0005-0000-0000-00005C000000}"/>
    <cellStyle name="Normal 2 2 3" xfId="91" xr:uid="{00000000-0005-0000-0000-00005D000000}"/>
    <cellStyle name="Normal 2 2 4" xfId="92" xr:uid="{00000000-0005-0000-0000-00005E000000}"/>
    <cellStyle name="Normal 2 2 5" xfId="93" xr:uid="{00000000-0005-0000-0000-00005F000000}"/>
    <cellStyle name="Normal 2 2 6" xfId="94" xr:uid="{00000000-0005-0000-0000-000060000000}"/>
    <cellStyle name="Normal 2 2 7" xfId="95" xr:uid="{00000000-0005-0000-0000-000061000000}"/>
    <cellStyle name="Normal 2 3" xfId="96" xr:uid="{00000000-0005-0000-0000-000062000000}"/>
    <cellStyle name="Normal 2 3 2" xfId="97" xr:uid="{00000000-0005-0000-0000-000063000000}"/>
    <cellStyle name="Normal 2 3 2 2" xfId="98" xr:uid="{00000000-0005-0000-0000-000064000000}"/>
    <cellStyle name="Normal 2 3 2 3" xfId="99" xr:uid="{00000000-0005-0000-0000-000065000000}"/>
    <cellStyle name="Normal 2 3 2 4" xfId="100" xr:uid="{00000000-0005-0000-0000-000066000000}"/>
    <cellStyle name="Normal 2 3 3" xfId="101" xr:uid="{00000000-0005-0000-0000-000067000000}"/>
    <cellStyle name="Normal 2 3 4" xfId="102" xr:uid="{00000000-0005-0000-0000-000068000000}"/>
    <cellStyle name="Normal 2 4" xfId="103" xr:uid="{00000000-0005-0000-0000-000069000000}"/>
    <cellStyle name="Normal 2 4 2" xfId="104" xr:uid="{00000000-0005-0000-0000-00006A000000}"/>
    <cellStyle name="Normal 2 4 2 2" xfId="105" xr:uid="{00000000-0005-0000-0000-00006B000000}"/>
    <cellStyle name="Normal 2 4 2 3" xfId="106" xr:uid="{00000000-0005-0000-0000-00006C000000}"/>
    <cellStyle name="Normal 2 4 2 4" xfId="107" xr:uid="{00000000-0005-0000-0000-00006D000000}"/>
    <cellStyle name="Normal 2 4 3" xfId="108" xr:uid="{00000000-0005-0000-0000-00006E000000}"/>
    <cellStyle name="Normal 2 4 4" xfId="109" xr:uid="{00000000-0005-0000-0000-00006F000000}"/>
    <cellStyle name="Normal 2 5" xfId="110" xr:uid="{00000000-0005-0000-0000-000070000000}"/>
    <cellStyle name="Normal 2 5 2" xfId="111" xr:uid="{00000000-0005-0000-0000-000071000000}"/>
    <cellStyle name="Normal 2 5 2 2" xfId="112" xr:uid="{00000000-0005-0000-0000-000072000000}"/>
    <cellStyle name="Normal 2 5 2 3" xfId="113" xr:uid="{00000000-0005-0000-0000-000073000000}"/>
    <cellStyle name="Normal 2 5 2 4" xfId="114" xr:uid="{00000000-0005-0000-0000-000074000000}"/>
    <cellStyle name="Normal 2 5 3" xfId="115" xr:uid="{00000000-0005-0000-0000-000075000000}"/>
    <cellStyle name="Normal 2 5 4" xfId="116" xr:uid="{00000000-0005-0000-0000-000076000000}"/>
    <cellStyle name="Normal 2 6" xfId="117" xr:uid="{00000000-0005-0000-0000-000077000000}"/>
    <cellStyle name="Normal 2 7" xfId="118" xr:uid="{00000000-0005-0000-0000-000078000000}"/>
    <cellStyle name="Normal 2 8" xfId="119" xr:uid="{00000000-0005-0000-0000-000079000000}"/>
    <cellStyle name="Normal 2 9" xfId="120" xr:uid="{00000000-0005-0000-0000-00007A000000}"/>
    <cellStyle name="Normal 3" xfId="121" xr:uid="{00000000-0005-0000-0000-00007B000000}"/>
    <cellStyle name="Normal 3 2" xfId="122" xr:uid="{00000000-0005-0000-0000-00007C000000}"/>
    <cellStyle name="Normal 3 2 2" xfId="171" xr:uid="{00000000-0005-0000-0000-00007D000000}"/>
    <cellStyle name="Normal 4" xfId="123" xr:uid="{00000000-0005-0000-0000-00007E000000}"/>
    <cellStyle name="Normal 4 2" xfId="124" xr:uid="{00000000-0005-0000-0000-00007F000000}"/>
    <cellStyle name="Normal 5" xfId="169" xr:uid="{00000000-0005-0000-0000-000080000000}"/>
    <cellStyle name="Normal 5 2" xfId="125" xr:uid="{00000000-0005-0000-0000-000081000000}"/>
    <cellStyle name="Normal 5 2 2" xfId="126" xr:uid="{00000000-0005-0000-0000-000082000000}"/>
    <cellStyle name="Normal 5 2 3" xfId="127" xr:uid="{00000000-0005-0000-0000-000083000000}"/>
    <cellStyle name="Normal 5 2 4" xfId="128" xr:uid="{00000000-0005-0000-0000-000084000000}"/>
    <cellStyle name="Normal 5 2 5" xfId="129" xr:uid="{00000000-0005-0000-0000-000085000000}"/>
    <cellStyle name="Normal 5 3" xfId="130" xr:uid="{00000000-0005-0000-0000-000086000000}"/>
    <cellStyle name="Normal 5 3 2" xfId="131" xr:uid="{00000000-0005-0000-0000-000087000000}"/>
    <cellStyle name="Normal 5 4" xfId="132" xr:uid="{00000000-0005-0000-0000-000088000000}"/>
    <cellStyle name="Normal 5 4 2" xfId="133" xr:uid="{00000000-0005-0000-0000-000089000000}"/>
    <cellStyle name="Normal 6" xfId="134" xr:uid="{00000000-0005-0000-0000-00008A000000}"/>
    <cellStyle name="Normal 6 2" xfId="135" xr:uid="{00000000-0005-0000-0000-00008B000000}"/>
    <cellStyle name="Normal 6 2 2" xfId="136" xr:uid="{00000000-0005-0000-0000-00008C000000}"/>
    <cellStyle name="Normal 6 2 3" xfId="137" xr:uid="{00000000-0005-0000-0000-00008D000000}"/>
    <cellStyle name="Normal 6 2 4" xfId="138" xr:uid="{00000000-0005-0000-0000-00008E000000}"/>
    <cellStyle name="Normal 6 3" xfId="139" xr:uid="{00000000-0005-0000-0000-00008F000000}"/>
    <cellStyle name="Normal 6 4" xfId="140" xr:uid="{00000000-0005-0000-0000-000090000000}"/>
    <cellStyle name="Normal 7" xfId="141" xr:uid="{00000000-0005-0000-0000-000091000000}"/>
    <cellStyle name="Normal 8" xfId="142" xr:uid="{00000000-0005-0000-0000-000092000000}"/>
    <cellStyle name="Normal 9" xfId="143" xr:uid="{00000000-0005-0000-0000-000093000000}"/>
    <cellStyle name="Normal 9 2" xfId="144" xr:uid="{00000000-0005-0000-0000-000094000000}"/>
    <cellStyle name="Not 2" xfId="145" xr:uid="{00000000-0005-0000-0000-000095000000}"/>
    <cellStyle name="Not 2 2" xfId="146" xr:uid="{00000000-0005-0000-0000-000096000000}"/>
    <cellStyle name="Nötr 2" xfId="147" xr:uid="{00000000-0005-0000-0000-000097000000}"/>
    <cellStyle name="OBI_ColHeader" xfId="148" xr:uid="{00000000-0005-0000-0000-000098000000}"/>
    <cellStyle name="Standard 2" xfId="149" xr:uid="{00000000-0005-0000-0000-000099000000}"/>
    <cellStyle name="Standard 2 2" xfId="150" xr:uid="{00000000-0005-0000-0000-00009A000000}"/>
    <cellStyle name="Standard 2 2 2" xfId="151" xr:uid="{00000000-0005-0000-0000-00009B000000}"/>
    <cellStyle name="STYL1 - title" xfId="152" xr:uid="{00000000-0005-0000-0000-00009C000000}"/>
    <cellStyle name="STYL2 - subhead" xfId="153" xr:uid="{00000000-0005-0000-0000-00009D000000}"/>
    <cellStyle name="Toplam 2" xfId="154" xr:uid="{00000000-0005-0000-0000-00009E000000}"/>
    <cellStyle name="Uyarı Metni 2" xfId="155" xr:uid="{00000000-0005-0000-0000-00009F000000}"/>
    <cellStyle name="Vurgu1 2" xfId="156" xr:uid="{00000000-0005-0000-0000-0000A0000000}"/>
    <cellStyle name="Vurgu2 2" xfId="157" xr:uid="{00000000-0005-0000-0000-0000A1000000}"/>
    <cellStyle name="Vurgu3 2" xfId="158" xr:uid="{00000000-0005-0000-0000-0000A2000000}"/>
    <cellStyle name="Vurgu4 2" xfId="159" xr:uid="{00000000-0005-0000-0000-0000A3000000}"/>
    <cellStyle name="Vurgu5 2" xfId="160" xr:uid="{00000000-0005-0000-0000-0000A4000000}"/>
    <cellStyle name="Vurgu6 2" xfId="161" xr:uid="{00000000-0005-0000-0000-0000A5000000}"/>
    <cellStyle name="WithoutLine" xfId="162" xr:uid="{00000000-0005-0000-0000-0000A6000000}"/>
    <cellStyle name="WithoutLine 2" xfId="163" xr:uid="{00000000-0005-0000-0000-0000A7000000}"/>
    <cellStyle name="WithoutLine 3" xfId="164" xr:uid="{00000000-0005-0000-0000-0000A8000000}"/>
    <cellStyle name="WithoutLine 4" xfId="165" xr:uid="{00000000-0005-0000-0000-0000A9000000}"/>
    <cellStyle name="WithoutLine 5" xfId="166" xr:uid="{00000000-0005-0000-0000-0000AA000000}"/>
    <cellStyle name="Обычный_МОБ (без видов)" xfId="167" xr:uid="{00000000-0005-0000-0000-0000A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My%20Documents/work/gesmes/NewVersionOfMyMacro/QESA95A_modif_g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Controller"/>
      <sheetName val="Log"/>
      <sheetName val="AddInTemplate"/>
      <sheetName val="O"/>
      <sheetName val="O1"/>
      <sheetName val="0101ACU"/>
      <sheetName val="0101ACO"/>
      <sheetName val="0101QCU"/>
      <sheetName val="0101QCO"/>
      <sheetName val="0102QCU"/>
      <sheetName val="0102ACU"/>
      <sheetName val="0102QCO"/>
      <sheetName val="0102ACO"/>
      <sheetName val="0103QCU"/>
      <sheetName val="0103QCO"/>
      <sheetName val="0103ACU"/>
      <sheetName val="0103ACO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2"/>
      <sheetName val="O3"/>
      <sheetName val="3.1"/>
      <sheetName val="3.2"/>
      <sheetName val="3.3"/>
      <sheetName val="4.1"/>
      <sheetName val="4.2"/>
      <sheetName val="5.1"/>
      <sheetName val="5.2"/>
      <sheetName val="6.1"/>
      <sheetName val="6.2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ExecuteAll"/>
      <sheetName val="Main"/>
      <sheetName val="Tools"/>
      <sheetName val="QESA95A_modif_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C9" t="str">
            <v>TRB1*G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A32"/>
  <sheetViews>
    <sheetView tabSelected="1" zoomScale="90" zoomScaleNormal="90" workbookViewId="0">
      <selection activeCell="A2" sqref="A2:D2"/>
    </sheetView>
  </sheetViews>
  <sheetFormatPr defaultColWidth="8.94921875" defaultRowHeight="14.25"/>
  <cols>
    <col min="1" max="1" width="92.3125" style="2" customWidth="1"/>
    <col min="2" max="2" width="20.83984375" style="2" customWidth="1"/>
    <col min="3" max="3" width="20.59375" style="2" customWidth="1"/>
    <col min="4" max="4" width="23.66015625" style="2" customWidth="1"/>
    <col min="5" max="7" width="16.3046875" style="9" customWidth="1"/>
    <col min="8" max="8" width="15.19921875" style="9" bestFit="1" customWidth="1"/>
    <col min="9" max="9" width="16.671875" style="9" bestFit="1" customWidth="1"/>
    <col min="10" max="10" width="27.3359375" style="9" bestFit="1" customWidth="1"/>
    <col min="11" max="11" width="16.91796875" style="9" bestFit="1" customWidth="1"/>
    <col min="12" max="12" width="15.19921875" style="9" bestFit="1" customWidth="1"/>
    <col min="13" max="16384" width="8.94921875" style="9"/>
  </cols>
  <sheetData>
    <row r="1" spans="1:16355" ht="18.75" thickBot="1">
      <c r="A1" s="101" t="s">
        <v>2</v>
      </c>
      <c r="B1" s="102"/>
      <c r="C1" s="102"/>
      <c r="D1" s="103"/>
      <c r="E1" s="11"/>
      <c r="F1" s="11"/>
      <c r="G1" s="11"/>
      <c r="H1" s="12"/>
      <c r="I1" s="13"/>
      <c r="J1" s="13"/>
    </row>
    <row r="2" spans="1:16355" ht="18.75" thickBot="1">
      <c r="A2" s="104" t="s">
        <v>66</v>
      </c>
      <c r="B2" s="105"/>
      <c r="C2" s="105"/>
      <c r="D2" s="106"/>
      <c r="H2" s="12"/>
      <c r="I2" s="13"/>
      <c r="J2" s="13"/>
      <c r="L2" s="11"/>
    </row>
    <row r="3" spans="1:16355">
      <c r="A3" s="107" t="s">
        <v>3</v>
      </c>
      <c r="B3" s="109" t="s">
        <v>7</v>
      </c>
      <c r="C3" s="110"/>
      <c r="D3" s="111"/>
      <c r="G3" s="11"/>
      <c r="H3" s="12"/>
      <c r="I3" s="13"/>
      <c r="J3" s="13"/>
    </row>
    <row r="4" spans="1:16355" ht="57.75" thickBot="1">
      <c r="A4" s="108"/>
      <c r="B4" s="71" t="s">
        <v>4</v>
      </c>
      <c r="C4" s="72" t="s">
        <v>5</v>
      </c>
      <c r="D4" s="73" t="s">
        <v>6</v>
      </c>
      <c r="G4" s="11"/>
      <c r="H4" s="12"/>
      <c r="I4" s="1"/>
      <c r="J4" s="1"/>
      <c r="K4" s="13"/>
    </row>
    <row r="5" spans="1:16355">
      <c r="A5" s="4" t="s">
        <v>8</v>
      </c>
      <c r="B5" s="27">
        <f>B6+B19</f>
        <v>8081.3319203928804</v>
      </c>
      <c r="C5" s="28">
        <f>C6+C19</f>
        <v>881.26928374327349</v>
      </c>
      <c r="D5" s="29">
        <f>B5+C5</f>
        <v>8962.6012041361537</v>
      </c>
      <c r="K5" s="13"/>
      <c r="L5" s="12"/>
    </row>
    <row r="6" spans="1:16355">
      <c r="A6" s="5" t="s">
        <v>9</v>
      </c>
      <c r="B6" s="30">
        <f>B7+B10+B11+B12+B13+B14+B15+B16+B17</f>
        <v>6138.6971226593405</v>
      </c>
      <c r="C6" s="31">
        <f>C10+C11+C12+C13+C14+C15+C16+C17</f>
        <v>233.27444257119157</v>
      </c>
      <c r="D6" s="32">
        <f>B6+C6</f>
        <v>6371.9715652305322</v>
      </c>
      <c r="K6" s="13"/>
      <c r="L6" s="12"/>
    </row>
    <row r="7" spans="1:16355">
      <c r="A7" s="5" t="s">
        <v>10</v>
      </c>
      <c r="B7" s="33">
        <v>2021.2289539999999</v>
      </c>
      <c r="C7" s="34" t="s">
        <v>0</v>
      </c>
      <c r="D7" s="32">
        <f>B7</f>
        <v>2021.2289539999999</v>
      </c>
      <c r="E7" s="18"/>
      <c r="F7" s="18"/>
      <c r="G7" s="18"/>
      <c r="K7" s="13"/>
      <c r="L7" s="12"/>
    </row>
    <row r="8" spans="1:16355" ht="32.25">
      <c r="A8" s="78" t="s">
        <v>60</v>
      </c>
      <c r="B8" s="35">
        <v>2021.2289539999999</v>
      </c>
      <c r="C8" s="36" t="s">
        <v>0</v>
      </c>
      <c r="D8" s="37">
        <f>B8</f>
        <v>2021.2289539999999</v>
      </c>
      <c r="E8" s="18"/>
      <c r="F8" s="18"/>
      <c r="G8" s="18"/>
      <c r="K8" s="13"/>
      <c r="L8" s="12"/>
    </row>
    <row r="9" spans="1:16355" ht="32.25">
      <c r="A9" s="78" t="s">
        <v>59</v>
      </c>
      <c r="B9" s="35" t="s">
        <v>1</v>
      </c>
      <c r="C9" s="36" t="s">
        <v>0</v>
      </c>
      <c r="D9" s="38" t="s">
        <v>1</v>
      </c>
      <c r="E9" s="18"/>
      <c r="F9" s="18"/>
      <c r="G9" s="18"/>
    </row>
    <row r="10" spans="1:16355">
      <c r="A10" s="5" t="s">
        <v>11</v>
      </c>
      <c r="B10" s="33">
        <v>1662.2410818437795</v>
      </c>
      <c r="C10" s="34">
        <v>62.396506816173712</v>
      </c>
      <c r="D10" s="39">
        <f>B10+C10</f>
        <v>1724.6375886599533</v>
      </c>
      <c r="E10" s="18"/>
      <c r="F10" s="18"/>
      <c r="G10" s="18"/>
    </row>
    <row r="11" spans="1:16355" ht="15.6" customHeight="1">
      <c r="A11" s="5" t="s">
        <v>12</v>
      </c>
      <c r="B11" s="33">
        <v>2.3297225046445496</v>
      </c>
      <c r="C11" s="40">
        <v>0.15746213042975296</v>
      </c>
      <c r="D11" s="39">
        <f t="shared" ref="D11:D15" si="0">B11+C11</f>
        <v>2.4871846350743025</v>
      </c>
      <c r="E11" s="18"/>
      <c r="F11" s="18"/>
      <c r="G11" s="18"/>
    </row>
    <row r="12" spans="1:16355" ht="15.6" customHeight="1">
      <c r="A12" s="6" t="s">
        <v>13</v>
      </c>
      <c r="B12" s="41">
        <v>275.02530097759063</v>
      </c>
      <c r="C12" s="42">
        <v>18.588509888057562</v>
      </c>
      <c r="D12" s="39">
        <f t="shared" si="0"/>
        <v>293.61381086564819</v>
      </c>
      <c r="E12" s="18"/>
      <c r="F12" s="18"/>
      <c r="G12" s="18"/>
    </row>
    <row r="13" spans="1:16355" ht="15.6" customHeight="1">
      <c r="A13" s="5" t="s">
        <v>14</v>
      </c>
      <c r="B13" s="33">
        <v>4.2065289514193394</v>
      </c>
      <c r="C13" s="40">
        <v>0.28431240591290208</v>
      </c>
      <c r="D13" s="39">
        <f t="shared" si="0"/>
        <v>4.4908413573322417</v>
      </c>
      <c r="E13" s="18"/>
      <c r="F13" s="18"/>
      <c r="G13" s="18"/>
    </row>
    <row r="14" spans="1:16355" ht="15.6" customHeight="1">
      <c r="A14" s="5" t="s">
        <v>15</v>
      </c>
      <c r="B14" s="33">
        <v>666.08373152769991</v>
      </c>
      <c r="C14" s="40">
        <v>45.019509062498173</v>
      </c>
      <c r="D14" s="39">
        <f t="shared" si="0"/>
        <v>711.10324059019808</v>
      </c>
      <c r="E14" s="18"/>
      <c r="F14" s="18"/>
      <c r="G14" s="18"/>
    </row>
    <row r="15" spans="1:16355" ht="15.6" customHeight="1">
      <c r="A15" s="6" t="s">
        <v>16</v>
      </c>
      <c r="B15" s="19">
        <v>60.373909274330543</v>
      </c>
      <c r="C15" s="22">
        <v>4.0805736982650425</v>
      </c>
      <c r="D15" s="25">
        <f t="shared" si="0"/>
        <v>64.454482972595585</v>
      </c>
      <c r="E15" s="18"/>
      <c r="F15" s="18"/>
      <c r="G15" s="18"/>
    </row>
    <row r="16" spans="1:16355">
      <c r="A16" s="5" t="s">
        <v>17</v>
      </c>
      <c r="B16" s="20">
        <v>21.24530157987537</v>
      </c>
      <c r="C16" s="23">
        <v>4.2735698543979704E-3</v>
      </c>
      <c r="D16" s="25">
        <f>B16+C16</f>
        <v>21.249575149729768</v>
      </c>
      <c r="E16" s="18"/>
      <c r="F16" s="18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</row>
    <row r="17" spans="1:7">
      <c r="A17" s="6" t="s">
        <v>18</v>
      </c>
      <c r="B17" s="95">
        <v>1425.9625920000001</v>
      </c>
      <c r="C17" s="97">
        <v>102.743295</v>
      </c>
      <c r="D17" s="99">
        <f>B17+C17</f>
        <v>1528.7058870000001</v>
      </c>
      <c r="E17" s="18"/>
      <c r="F17" s="18"/>
      <c r="G17" s="18"/>
    </row>
    <row r="18" spans="1:7">
      <c r="A18" s="6" t="s">
        <v>19</v>
      </c>
      <c r="B18" s="96"/>
      <c r="C18" s="98"/>
      <c r="D18" s="100"/>
      <c r="E18" s="18"/>
      <c r="F18" s="18"/>
      <c r="G18" s="18"/>
    </row>
    <row r="19" spans="1:7" ht="15" thickBot="1">
      <c r="A19" s="10" t="s">
        <v>54</v>
      </c>
      <c r="B19" s="21">
        <v>1942.6347977335402</v>
      </c>
      <c r="C19" s="24">
        <v>647.99484117208192</v>
      </c>
      <c r="D19" s="26">
        <f>B19+C19</f>
        <v>2590.629638905622</v>
      </c>
      <c r="E19" s="18"/>
      <c r="F19" s="18"/>
      <c r="G19" s="18"/>
    </row>
    <row r="20" spans="1:7" s="84" customFormat="1" ht="13.5">
      <c r="A20" s="76"/>
      <c r="B20" s="76"/>
      <c r="C20" s="76"/>
      <c r="D20" s="90"/>
    </row>
    <row r="21" spans="1:7" s="84" customFormat="1" ht="13.5">
      <c r="A21" s="76" t="s">
        <v>45</v>
      </c>
      <c r="B21" s="85"/>
      <c r="C21" s="85"/>
      <c r="D21" s="81"/>
    </row>
    <row r="22" spans="1:7" s="84" customFormat="1" ht="13.5">
      <c r="A22" s="91"/>
      <c r="B22" s="76"/>
      <c r="C22" s="76"/>
      <c r="D22" s="76"/>
    </row>
    <row r="23" spans="1:7" s="84" customFormat="1" ht="13.5">
      <c r="A23" s="93" t="s">
        <v>67</v>
      </c>
      <c r="B23" s="76"/>
      <c r="C23" s="76"/>
      <c r="D23" s="76"/>
    </row>
    <row r="24" spans="1:7" s="84" customFormat="1" ht="13.5">
      <c r="A24" s="76" t="s">
        <v>52</v>
      </c>
      <c r="B24" s="76"/>
      <c r="C24" s="76"/>
      <c r="D24" s="76"/>
    </row>
    <row r="25" spans="1:7" s="84" customFormat="1" ht="13.5">
      <c r="A25" s="84" t="s">
        <v>46</v>
      </c>
    </row>
    <row r="26" spans="1:7" s="84" customFormat="1" ht="13.5">
      <c r="A26" s="84" t="s">
        <v>47</v>
      </c>
    </row>
    <row r="27" spans="1:7" s="84" customFormat="1" ht="13.5">
      <c r="A27" s="83" t="s">
        <v>49</v>
      </c>
      <c r="B27" s="92"/>
      <c r="C27" s="92"/>
      <c r="D27" s="92"/>
    </row>
    <row r="28" spans="1:7" s="84" customFormat="1" ht="13.5">
      <c r="A28" s="76"/>
      <c r="B28" s="76"/>
      <c r="C28" s="76"/>
      <c r="D28" s="76"/>
    </row>
    <row r="29" spans="1:7" s="84" customFormat="1" ht="13.5">
      <c r="A29" s="76" t="s">
        <v>48</v>
      </c>
      <c r="B29" s="76"/>
      <c r="C29" s="76"/>
      <c r="D29" s="76"/>
    </row>
    <row r="30" spans="1:7" s="84" customFormat="1" ht="13.5">
      <c r="A30" s="76"/>
      <c r="B30" s="76"/>
      <c r="C30" s="76"/>
      <c r="D30" s="76"/>
    </row>
    <row r="31" spans="1:7" s="84" customFormat="1" ht="13.5">
      <c r="A31" s="76"/>
      <c r="B31" s="76"/>
      <c r="C31" s="76"/>
      <c r="D31" s="76"/>
    </row>
    <row r="32" spans="1:7" s="84" customFormat="1" ht="15.75" customHeight="1">
      <c r="A32" s="76"/>
      <c r="B32" s="76"/>
      <c r="C32" s="76"/>
      <c r="D32" s="76"/>
    </row>
  </sheetData>
  <mergeCells count="7">
    <mergeCell ref="B17:B18"/>
    <mergeCell ref="C17:C18"/>
    <mergeCell ref="D17:D18"/>
    <mergeCell ref="A1:D1"/>
    <mergeCell ref="A2:D2"/>
    <mergeCell ref="A3:A4"/>
    <mergeCell ref="B3:D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topLeftCell="A2" zoomScale="90" zoomScaleNormal="90" workbookViewId="0">
      <selection activeCell="A2" sqref="A2:J2"/>
    </sheetView>
  </sheetViews>
  <sheetFormatPr defaultColWidth="11.03125" defaultRowHeight="14.25"/>
  <cols>
    <col min="1" max="1" width="90.10546875" style="2" customWidth="1"/>
    <col min="2" max="2" width="19.3671875" style="2" bestFit="1" customWidth="1"/>
    <col min="3" max="3" width="15.078125" style="2" bestFit="1" customWidth="1"/>
    <col min="4" max="4" width="19.24609375" style="2" bestFit="1" customWidth="1"/>
    <col min="5" max="5" width="15.19921875" style="2" bestFit="1" customWidth="1"/>
    <col min="6" max="6" width="15.56640625" style="2" customWidth="1"/>
    <col min="7" max="7" width="16.546875" style="2" bestFit="1" customWidth="1"/>
    <col min="8" max="8" width="15.19921875" style="2" bestFit="1" customWidth="1"/>
    <col min="9" max="9" width="16.79296875" style="2" customWidth="1"/>
    <col min="10" max="10" width="16.91796875" style="2" bestFit="1" customWidth="1"/>
    <col min="11" max="11" width="11.03125" style="2"/>
    <col min="12" max="13" width="18.6328125" style="2" customWidth="1"/>
    <col min="14" max="14" width="16.42578125" style="2" bestFit="1" customWidth="1"/>
    <col min="15" max="16384" width="11.03125" style="2"/>
  </cols>
  <sheetData>
    <row r="1" spans="1:10" ht="18.75" thickBo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8.75" thickBot="1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5" thickBot="1">
      <c r="A3" s="107" t="s">
        <v>3</v>
      </c>
      <c r="B3" s="115" t="s">
        <v>33</v>
      </c>
      <c r="C3" s="116"/>
      <c r="D3" s="116"/>
      <c r="E3" s="116"/>
      <c r="F3" s="116"/>
      <c r="G3" s="116"/>
      <c r="H3" s="116"/>
      <c r="I3" s="116"/>
      <c r="J3" s="117"/>
    </row>
    <row r="4" spans="1:10" ht="15" thickBot="1">
      <c r="A4" s="113"/>
      <c r="B4" s="115" t="s">
        <v>20</v>
      </c>
      <c r="C4" s="116"/>
      <c r="D4" s="117"/>
      <c r="E4" s="115" t="s">
        <v>24</v>
      </c>
      <c r="F4" s="116"/>
      <c r="G4" s="117"/>
      <c r="H4" s="115" t="s">
        <v>28</v>
      </c>
      <c r="I4" s="116"/>
      <c r="J4" s="117"/>
    </row>
    <row r="5" spans="1:10" ht="75.75" customHeight="1" thickBot="1">
      <c r="A5" s="114"/>
      <c r="B5" s="71" t="s">
        <v>21</v>
      </c>
      <c r="C5" s="74" t="s">
        <v>22</v>
      </c>
      <c r="D5" s="73" t="s">
        <v>23</v>
      </c>
      <c r="E5" s="71" t="s">
        <v>25</v>
      </c>
      <c r="F5" s="74" t="s">
        <v>26</v>
      </c>
      <c r="G5" s="73" t="s">
        <v>27</v>
      </c>
      <c r="H5" s="71" t="s">
        <v>29</v>
      </c>
      <c r="I5" s="74" t="s">
        <v>30</v>
      </c>
      <c r="J5" s="73" t="s">
        <v>31</v>
      </c>
    </row>
    <row r="6" spans="1:10">
      <c r="A6" s="4" t="s">
        <v>8</v>
      </c>
      <c r="B6" s="43">
        <v>1219.6752716793821</v>
      </c>
      <c r="C6" s="43">
        <v>623.07647270969699</v>
      </c>
      <c r="D6" s="43">
        <v>1842.751744389079</v>
      </c>
      <c r="E6" s="43">
        <v>243.67403439864722</v>
      </c>
      <c r="F6" s="43">
        <v>79.348005173849018</v>
      </c>
      <c r="G6" s="43">
        <v>323.02203957249623</v>
      </c>
      <c r="H6" s="43">
        <v>1463.3493060780295</v>
      </c>
      <c r="I6" s="43">
        <v>702.42447788354616</v>
      </c>
      <c r="J6" s="43">
        <v>2165.7737839615756</v>
      </c>
    </row>
    <row r="7" spans="1:10">
      <c r="A7" s="5" t="s">
        <v>9</v>
      </c>
      <c r="B7" s="44">
        <v>377.95080467938209</v>
      </c>
      <c r="C7" s="44">
        <v>140.87924050969698</v>
      </c>
      <c r="D7" s="44">
        <v>518.8300451890791</v>
      </c>
      <c r="E7" s="44">
        <v>78.775080049278202</v>
      </c>
      <c r="F7" s="44">
        <v>24.245384281852566</v>
      </c>
      <c r="G7" s="44">
        <v>103.02046433113077</v>
      </c>
      <c r="H7" s="44">
        <v>456.72588472866028</v>
      </c>
      <c r="I7" s="44">
        <v>165.12462479154956</v>
      </c>
      <c r="J7" s="44">
        <v>621.85050952020981</v>
      </c>
    </row>
    <row r="8" spans="1:10">
      <c r="A8" s="5" t="s">
        <v>10</v>
      </c>
      <c r="B8" s="44">
        <v>82.797116000000003</v>
      </c>
      <c r="C8" s="45" t="s">
        <v>0</v>
      </c>
      <c r="D8" s="44">
        <v>82.797116000000003</v>
      </c>
      <c r="E8" s="44" t="s">
        <v>1</v>
      </c>
      <c r="F8" s="45" t="s">
        <v>0</v>
      </c>
      <c r="G8" s="44" t="s">
        <v>1</v>
      </c>
      <c r="H8" s="44">
        <v>82.797116000000003</v>
      </c>
      <c r="I8" s="45" t="s">
        <v>0</v>
      </c>
      <c r="J8" s="44">
        <v>82.797116000000003</v>
      </c>
    </row>
    <row r="9" spans="1:10" ht="32.25">
      <c r="A9" s="79" t="s">
        <v>60</v>
      </c>
      <c r="B9" s="44">
        <v>82.797116000000003</v>
      </c>
      <c r="C9" s="46" t="s">
        <v>0</v>
      </c>
      <c r="D9" s="44">
        <v>82.797116000000003</v>
      </c>
      <c r="E9" s="44" t="s">
        <v>1</v>
      </c>
      <c r="F9" s="46" t="s">
        <v>0</v>
      </c>
      <c r="G9" s="44" t="s">
        <v>1</v>
      </c>
      <c r="H9" s="44">
        <v>82.797116000000003</v>
      </c>
      <c r="I9" s="46" t="s">
        <v>0</v>
      </c>
      <c r="J9" s="44">
        <v>82.797116000000003</v>
      </c>
    </row>
    <row r="10" spans="1:10" ht="32.25">
      <c r="A10" s="79" t="s">
        <v>59</v>
      </c>
      <c r="B10" s="44" t="s">
        <v>1</v>
      </c>
      <c r="C10" s="46" t="s">
        <v>0</v>
      </c>
      <c r="D10" s="44" t="s">
        <v>1</v>
      </c>
      <c r="E10" s="44" t="s">
        <v>1</v>
      </c>
      <c r="F10" s="46" t="s">
        <v>0</v>
      </c>
      <c r="G10" s="44" t="s">
        <v>1</v>
      </c>
      <c r="H10" s="44" t="s">
        <v>1</v>
      </c>
      <c r="I10" s="46" t="s">
        <v>0</v>
      </c>
      <c r="J10" s="44" t="s">
        <v>1</v>
      </c>
    </row>
    <row r="11" spans="1:10">
      <c r="A11" s="5" t="s">
        <v>11</v>
      </c>
      <c r="B11" s="44">
        <v>52.346679000000002</v>
      </c>
      <c r="C11" s="44">
        <v>17.929165999999999</v>
      </c>
      <c r="D11" s="44">
        <v>70.275845000000004</v>
      </c>
      <c r="E11" s="44">
        <v>6.5555573967362477</v>
      </c>
      <c r="F11" s="44">
        <v>2.1906045153127609</v>
      </c>
      <c r="G11" s="44">
        <v>8.7461619120490077</v>
      </c>
      <c r="H11" s="44">
        <v>58.902236396736249</v>
      </c>
      <c r="I11" s="44">
        <v>20.119770515312762</v>
      </c>
      <c r="J11" s="44">
        <v>79.022006912049008</v>
      </c>
    </row>
    <row r="12" spans="1:10">
      <c r="A12" s="5" t="s">
        <v>12</v>
      </c>
      <c r="B12" s="44">
        <v>8.7012382039999991</v>
      </c>
      <c r="C12" s="44">
        <v>4.7342216080000012</v>
      </c>
      <c r="D12" s="44">
        <v>13.435459812000001</v>
      </c>
      <c r="E12" s="44">
        <v>0.16160504376698032</v>
      </c>
      <c r="F12" s="44">
        <v>5.4001928005315371E-2</v>
      </c>
      <c r="G12" s="44">
        <v>0.21560697177229568</v>
      </c>
      <c r="H12" s="44">
        <v>8.8628432477669801</v>
      </c>
      <c r="I12" s="44">
        <v>4.788223536005316</v>
      </c>
      <c r="J12" s="44">
        <v>13.651066783772297</v>
      </c>
    </row>
    <row r="13" spans="1:10">
      <c r="A13" s="6" t="s">
        <v>13</v>
      </c>
      <c r="B13" s="44">
        <v>208.3946549858</v>
      </c>
      <c r="C13" s="44">
        <v>113.38460751160004</v>
      </c>
      <c r="D13" s="44">
        <v>321.77926249740005</v>
      </c>
      <c r="E13" s="44">
        <v>21.915077455369172</v>
      </c>
      <c r="F13" s="44">
        <v>7.3231404626342709</v>
      </c>
      <c r="G13" s="44">
        <v>29.238217918003439</v>
      </c>
      <c r="H13" s="44">
        <v>230.30973244116916</v>
      </c>
      <c r="I13" s="44">
        <v>120.70774797423429</v>
      </c>
      <c r="J13" s="44">
        <v>351.0174804154035</v>
      </c>
    </row>
    <row r="14" spans="1:10">
      <c r="A14" s="5" t="s">
        <v>14</v>
      </c>
      <c r="B14" s="44" t="s">
        <v>1</v>
      </c>
      <c r="C14" s="44" t="s">
        <v>1</v>
      </c>
      <c r="D14" s="44" t="s">
        <v>1</v>
      </c>
      <c r="E14" s="44">
        <v>5.2493928978295391E-2</v>
      </c>
      <c r="F14" s="44">
        <v>1.7541366948234174E-2</v>
      </c>
      <c r="G14" s="44">
        <v>7.0035295926529559E-2</v>
      </c>
      <c r="H14" s="44">
        <v>5.2493928978295391E-2</v>
      </c>
      <c r="I14" s="44">
        <v>1.7541366948234174E-2</v>
      </c>
      <c r="J14" s="44">
        <v>7.0035295926529559E-2</v>
      </c>
    </row>
    <row r="15" spans="1:10">
      <c r="A15" s="5" t="s">
        <v>15</v>
      </c>
      <c r="B15" s="44" t="s">
        <v>1</v>
      </c>
      <c r="C15" s="44" t="s">
        <v>1</v>
      </c>
      <c r="D15" s="44" t="s">
        <v>1</v>
      </c>
      <c r="E15" s="44">
        <v>39.231142086623862</v>
      </c>
      <c r="F15" s="44">
        <v>13.109475181869481</v>
      </c>
      <c r="G15" s="44">
        <v>52.34061726849334</v>
      </c>
      <c r="H15" s="44">
        <v>39.231142086623862</v>
      </c>
      <c r="I15" s="44">
        <v>13.109475181869481</v>
      </c>
      <c r="J15" s="44">
        <v>52.34061726849334</v>
      </c>
    </row>
    <row r="16" spans="1:10">
      <c r="A16" s="6" t="s">
        <v>16</v>
      </c>
      <c r="B16" s="44">
        <v>0.43506191020000073</v>
      </c>
      <c r="C16" s="44">
        <v>0.23671108040000033</v>
      </c>
      <c r="D16" s="44">
        <v>0.67177299060000106</v>
      </c>
      <c r="E16" s="44">
        <v>0.65668591231085327</v>
      </c>
      <c r="F16" s="44">
        <v>0.21943810992588161</v>
      </c>
      <c r="G16" s="44">
        <v>0.87612402223673491</v>
      </c>
      <c r="H16" s="44">
        <v>1.0917478225108539</v>
      </c>
      <c r="I16" s="44">
        <v>0.45614919032588191</v>
      </c>
      <c r="J16" s="44">
        <v>1.547897012836736</v>
      </c>
    </row>
    <row r="17" spans="1:10">
      <c r="A17" s="5" t="s">
        <v>17</v>
      </c>
      <c r="B17" s="44">
        <v>0.19468057938208688</v>
      </c>
      <c r="C17" s="44">
        <v>3.9731309696986808E-2</v>
      </c>
      <c r="D17" s="44">
        <v>0.23441188907907368</v>
      </c>
      <c r="E17" s="44">
        <v>6.2188485823132034</v>
      </c>
      <c r="F17" s="44" t="s">
        <v>1</v>
      </c>
      <c r="G17" s="44">
        <v>6.2188485823132034</v>
      </c>
      <c r="H17" s="44">
        <v>6.4135291616952905</v>
      </c>
      <c r="I17" s="44">
        <v>3.9731309696986808E-2</v>
      </c>
      <c r="J17" s="44">
        <v>6.4532604713922765</v>
      </c>
    </row>
    <row r="18" spans="1:10">
      <c r="A18" s="6" t="s">
        <v>18</v>
      </c>
      <c r="B18" s="118">
        <v>25.081374</v>
      </c>
      <c r="C18" s="118">
        <v>4.5548029999999997</v>
      </c>
      <c r="D18" s="118">
        <v>29.636177</v>
      </c>
      <c r="E18" s="118">
        <v>3.9836696431795762</v>
      </c>
      <c r="F18" s="118">
        <v>1.3311827171566231</v>
      </c>
      <c r="G18" s="118">
        <v>5.3148523603361992</v>
      </c>
      <c r="H18" s="118">
        <v>29.065043643179578</v>
      </c>
      <c r="I18" s="118">
        <v>5.8859857171566228</v>
      </c>
      <c r="J18" s="118">
        <v>34.9510293603362</v>
      </c>
    </row>
    <row r="19" spans="1:10">
      <c r="A19" s="6" t="s">
        <v>19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15" thickBot="1">
      <c r="A20" s="10" t="s">
        <v>54</v>
      </c>
      <c r="B20" s="47">
        <v>841.724467</v>
      </c>
      <c r="C20" s="47">
        <v>482.19723220000003</v>
      </c>
      <c r="D20" s="47">
        <v>1323.9216992000001</v>
      </c>
      <c r="E20" s="47">
        <v>164.89895434936901</v>
      </c>
      <c r="F20" s="47">
        <v>55.102620891996459</v>
      </c>
      <c r="G20" s="47">
        <v>220.00157524136549</v>
      </c>
      <c r="H20" s="47">
        <v>1006.6234213493691</v>
      </c>
      <c r="I20" s="47">
        <v>537.29985309199651</v>
      </c>
      <c r="J20" s="47">
        <v>1543.9232744413655</v>
      </c>
    </row>
    <row r="21" spans="1:10" s="76" customFormat="1" ht="13.5"/>
    <row r="22" spans="1:10" s="76" customFormat="1" ht="13.5">
      <c r="A22" s="76" t="s">
        <v>45</v>
      </c>
      <c r="D22" s="85"/>
      <c r="E22" s="86"/>
      <c r="F22" s="86"/>
      <c r="G22" s="87"/>
    </row>
    <row r="23" spans="1:10" s="76" customFormat="1" ht="13.5"/>
    <row r="24" spans="1:10" s="84" customFormat="1" ht="13.5">
      <c r="A24" s="93" t="s">
        <v>67</v>
      </c>
      <c r="B24" s="76"/>
      <c r="C24" s="76"/>
      <c r="D24" s="76"/>
    </row>
    <row r="25" spans="1:10" s="76" customFormat="1" ht="13.5">
      <c r="A25" s="76" t="s">
        <v>62</v>
      </c>
      <c r="J25" s="81"/>
    </row>
    <row r="26" spans="1:10" s="76" customFormat="1" ht="15.75">
      <c r="A26" s="77" t="s">
        <v>44</v>
      </c>
    </row>
    <row r="27" spans="1:10" s="76" customFormat="1" ht="13.5">
      <c r="A27" s="84" t="s">
        <v>51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 s="76" customFormat="1" ht="13.5">
      <c r="A28" s="83" t="s">
        <v>53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s="76" customFormat="1" ht="13.5">
      <c r="A29" s="83" t="s">
        <v>50</v>
      </c>
      <c r="B29" s="88"/>
      <c r="C29" s="88"/>
      <c r="D29" s="88"/>
      <c r="E29" s="88"/>
      <c r="F29" s="88"/>
      <c r="G29" s="88"/>
      <c r="H29" s="88"/>
      <c r="I29" s="88"/>
      <c r="J29" s="88"/>
    </row>
    <row r="30" spans="1:10" s="76" customFormat="1" ht="13.5">
      <c r="A30" s="120"/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s="76" customFormat="1" ht="13.5">
      <c r="A31" s="76" t="s">
        <v>48</v>
      </c>
      <c r="B31" s="89"/>
    </row>
    <row r="32" spans="1:10" s="76" customFormat="1" ht="13.5"/>
    <row r="33" spans="1:10" s="76" customFormat="1" ht="13.5"/>
    <row r="34" spans="1:10" s="76" customFormat="1" ht="13.5"/>
    <row r="35" spans="1:10" s="76" customFormat="1" ht="13.5"/>
    <row r="36" spans="1:10" s="76" customFormat="1" ht="13.5"/>
    <row r="37" spans="1:10" s="76" customFormat="1" ht="13.5"/>
    <row r="38" spans="1:10" ht="15">
      <c r="A38" s="75"/>
      <c r="B38"/>
      <c r="C38"/>
      <c r="D38"/>
      <c r="E38"/>
      <c r="F38"/>
      <c r="G38"/>
      <c r="H38"/>
      <c r="I38"/>
      <c r="J38"/>
    </row>
    <row r="39" spans="1:10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1" spans="1:10">
      <c r="A41"/>
    </row>
    <row r="42" spans="1:10">
      <c r="A42" s="3"/>
    </row>
    <row r="43" spans="1:10">
      <c r="A43" s="3"/>
    </row>
    <row r="44" spans="1:10">
      <c r="A44" s="9"/>
    </row>
    <row r="45" spans="1:10">
      <c r="A45" s="9"/>
    </row>
    <row r="46" spans="1:10">
      <c r="A46" s="14"/>
    </row>
  </sheetData>
  <mergeCells count="18">
    <mergeCell ref="F18:F19"/>
    <mergeCell ref="A1:J1"/>
    <mergeCell ref="A39:J39"/>
    <mergeCell ref="A2:J2"/>
    <mergeCell ref="A3:A5"/>
    <mergeCell ref="B3:J3"/>
    <mergeCell ref="B4:D4"/>
    <mergeCell ref="E4:G4"/>
    <mergeCell ref="H4:J4"/>
    <mergeCell ref="G18:G19"/>
    <mergeCell ref="H18:H19"/>
    <mergeCell ref="I18:I19"/>
    <mergeCell ref="J18:J19"/>
    <mergeCell ref="A30:J30"/>
    <mergeCell ref="B18:B19"/>
    <mergeCell ref="C18:C19"/>
    <mergeCell ref="D18:D19"/>
    <mergeCell ref="E18:E19"/>
  </mergeCells>
  <pageMargins left="0.2" right="0.19" top="0.21" bottom="0.23" header="0.17" footer="0.16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showGridLines="0" zoomScale="90" zoomScaleNormal="90" workbookViewId="0">
      <selection sqref="A1:D1"/>
    </sheetView>
  </sheetViews>
  <sheetFormatPr defaultColWidth="11.03125" defaultRowHeight="14.25"/>
  <cols>
    <col min="1" max="1" width="90.2265625" style="2" customWidth="1"/>
    <col min="2" max="2" width="21.57421875" style="2" customWidth="1"/>
    <col min="3" max="3" width="18.75390625" style="2" customWidth="1"/>
    <col min="4" max="4" width="20.71484375" style="2" customWidth="1"/>
    <col min="5" max="7" width="14.09765625" style="2" bestFit="1" customWidth="1"/>
    <col min="8" max="16384" width="11.03125" style="2"/>
  </cols>
  <sheetData>
    <row r="1" spans="1:7" ht="18.75" thickBot="1">
      <c r="A1" s="125" t="s">
        <v>34</v>
      </c>
      <c r="B1" s="126"/>
      <c r="C1" s="126"/>
      <c r="D1" s="127"/>
      <c r="E1" s="17"/>
      <c r="F1" s="17"/>
      <c r="G1" s="17"/>
    </row>
    <row r="2" spans="1:7" ht="18.75" thickBot="1">
      <c r="A2" s="101" t="s">
        <v>64</v>
      </c>
      <c r="B2" s="102"/>
      <c r="C2" s="102"/>
      <c r="D2" s="103"/>
      <c r="E2" s="17"/>
      <c r="F2" s="17"/>
      <c r="G2" s="17"/>
    </row>
    <row r="3" spans="1:7">
      <c r="A3" s="107" t="s">
        <v>35</v>
      </c>
      <c r="B3" s="109" t="s">
        <v>36</v>
      </c>
      <c r="C3" s="110"/>
      <c r="D3" s="111"/>
      <c r="E3" s="17"/>
      <c r="F3" s="17"/>
      <c r="G3" s="17"/>
    </row>
    <row r="4" spans="1:7" ht="57.75" thickBot="1">
      <c r="A4" s="108"/>
      <c r="B4" s="71" t="s">
        <v>37</v>
      </c>
      <c r="C4" s="72" t="s">
        <v>38</v>
      </c>
      <c r="D4" s="73" t="s">
        <v>39</v>
      </c>
      <c r="E4" s="17"/>
      <c r="F4" s="17"/>
      <c r="G4" s="17"/>
    </row>
    <row r="5" spans="1:7">
      <c r="A5" s="4" t="s">
        <v>8</v>
      </c>
      <c r="B5" s="56">
        <v>2104.2862578388199</v>
      </c>
      <c r="C5" s="57">
        <v>296.71716030076266</v>
      </c>
      <c r="D5" s="58">
        <v>2401.0034181395827</v>
      </c>
      <c r="E5" s="17"/>
      <c r="F5" s="17"/>
      <c r="G5" s="17"/>
    </row>
    <row r="6" spans="1:7">
      <c r="A6" s="5" t="s">
        <v>9</v>
      </c>
      <c r="B6" s="59">
        <v>1556.5380694978937</v>
      </c>
      <c r="C6" s="60">
        <v>60.146007317747753</v>
      </c>
      <c r="D6" s="61">
        <v>1616.6840768156417</v>
      </c>
      <c r="E6" s="17"/>
      <c r="F6" s="17"/>
      <c r="G6" s="17"/>
    </row>
    <row r="7" spans="1:7">
      <c r="A7" s="5" t="s">
        <v>10</v>
      </c>
      <c r="B7" s="59">
        <v>418.53709853999987</v>
      </c>
      <c r="C7" s="62" t="s">
        <v>0</v>
      </c>
      <c r="D7" s="61">
        <v>418.53709853999987</v>
      </c>
      <c r="E7" s="17"/>
      <c r="F7" s="17"/>
      <c r="G7" s="17"/>
    </row>
    <row r="8" spans="1:7" ht="32.25">
      <c r="A8" s="79" t="s">
        <v>60</v>
      </c>
      <c r="B8" s="59">
        <v>418.53709853999987</v>
      </c>
      <c r="C8" s="63" t="s">
        <v>0</v>
      </c>
      <c r="D8" s="61">
        <v>418.53709853999987</v>
      </c>
      <c r="E8" s="124"/>
      <c r="F8" s="124"/>
      <c r="G8" s="124"/>
    </row>
    <row r="9" spans="1:7" ht="32.25">
      <c r="A9" s="79" t="s">
        <v>59</v>
      </c>
      <c r="B9" s="64" t="s">
        <v>1</v>
      </c>
      <c r="C9" s="63" t="s">
        <v>0</v>
      </c>
      <c r="D9" s="65" t="s">
        <v>1</v>
      </c>
      <c r="E9" s="124"/>
      <c r="F9" s="124"/>
      <c r="G9" s="124"/>
    </row>
    <row r="10" spans="1:7">
      <c r="A10" s="5" t="s">
        <v>11</v>
      </c>
      <c r="B10" s="59">
        <v>515.53436828525264</v>
      </c>
      <c r="C10" s="60">
        <v>14.536050626807928</v>
      </c>
      <c r="D10" s="61">
        <v>530.07041891206063</v>
      </c>
      <c r="E10" s="17"/>
      <c r="F10" s="17"/>
      <c r="G10" s="17"/>
    </row>
    <row r="11" spans="1:7">
      <c r="A11" s="5" t="s">
        <v>12</v>
      </c>
      <c r="B11" s="59">
        <v>1.1969447753039892</v>
      </c>
      <c r="C11" s="60">
        <v>0.10976414452810619</v>
      </c>
      <c r="D11" s="61">
        <v>1.3067089198320954</v>
      </c>
      <c r="E11" s="17"/>
      <c r="F11" s="17"/>
      <c r="G11" s="17"/>
    </row>
    <row r="12" spans="1:7">
      <c r="A12" s="6" t="s">
        <v>13</v>
      </c>
      <c r="B12" s="59">
        <v>162.31632905226192</v>
      </c>
      <c r="C12" s="60">
        <v>14.884991662910467</v>
      </c>
      <c r="D12" s="61">
        <v>177.20132071517239</v>
      </c>
    </row>
    <row r="13" spans="1:7">
      <c r="A13" s="5" t="s">
        <v>14</v>
      </c>
      <c r="B13" s="59">
        <v>0.38880181311882689</v>
      </c>
      <c r="C13" s="60">
        <v>3.5654525829837115E-2</v>
      </c>
      <c r="D13" s="61">
        <v>0.42445633894866402</v>
      </c>
    </row>
    <row r="14" spans="1:7">
      <c r="A14" s="5" t="s">
        <v>15</v>
      </c>
      <c r="B14" s="59">
        <v>290.56958530020444</v>
      </c>
      <c r="C14" s="60">
        <v>26.646276933088533</v>
      </c>
      <c r="D14" s="61">
        <v>317.21586223329302</v>
      </c>
    </row>
    <row r="15" spans="1:7">
      <c r="A15" s="6" t="s">
        <v>16</v>
      </c>
      <c r="B15" s="59">
        <v>9.7276267303831592</v>
      </c>
      <c r="C15" s="60">
        <v>0.89205838763786827</v>
      </c>
      <c r="D15" s="61">
        <v>10.619685118021028</v>
      </c>
    </row>
    <row r="16" spans="1:7">
      <c r="A16" s="5" t="s">
        <v>17</v>
      </c>
      <c r="B16" s="59">
        <v>0.25124160486891978</v>
      </c>
      <c r="C16" s="60">
        <v>1.1523020450176222E-3</v>
      </c>
      <c r="D16" s="61">
        <v>0.25239390691393743</v>
      </c>
    </row>
    <row r="17" spans="1:4">
      <c r="A17" s="6" t="s">
        <v>18</v>
      </c>
      <c r="B17" s="128">
        <v>158.01607339649999</v>
      </c>
      <c r="C17" s="129">
        <v>3.0400587348999877</v>
      </c>
      <c r="D17" s="130">
        <v>161.05613213139998</v>
      </c>
    </row>
    <row r="18" spans="1:4">
      <c r="A18" s="6" t="s">
        <v>19</v>
      </c>
      <c r="B18" s="128"/>
      <c r="C18" s="129"/>
      <c r="D18" s="130"/>
    </row>
    <row r="19" spans="1:4" ht="15" thickBot="1">
      <c r="A19" s="10" t="s">
        <v>54</v>
      </c>
      <c r="B19" s="66">
        <v>547.74818834092628</v>
      </c>
      <c r="C19" s="67">
        <v>236.57115298301488</v>
      </c>
      <c r="D19" s="68">
        <v>784.31934132394122</v>
      </c>
    </row>
    <row r="20" spans="1:4">
      <c r="A20" s="7"/>
      <c r="B20" s="8"/>
      <c r="C20" s="8"/>
      <c r="D20" s="8"/>
    </row>
    <row r="21" spans="1:4" s="76" customFormat="1" ht="13.5">
      <c r="A21" s="76" t="s">
        <v>45</v>
      </c>
      <c r="B21" s="81"/>
      <c r="C21" s="81"/>
      <c r="D21" s="82"/>
    </row>
    <row r="22" spans="1:4" s="76" customFormat="1" ht="13.5"/>
    <row r="23" spans="1:4" s="84" customFormat="1" ht="13.5">
      <c r="A23" s="93" t="s">
        <v>67</v>
      </c>
      <c r="B23" s="76"/>
      <c r="C23" s="76"/>
      <c r="D23" s="76"/>
    </row>
    <row r="24" spans="1:4" s="76" customFormat="1" ht="13.5">
      <c r="A24" s="76" t="s">
        <v>61</v>
      </c>
      <c r="B24" s="83"/>
      <c r="C24" s="83"/>
      <c r="D24" s="83"/>
    </row>
    <row r="25" spans="1:4" s="76" customFormat="1" ht="13.5">
      <c r="A25" s="84" t="s">
        <v>46</v>
      </c>
      <c r="B25" s="83"/>
      <c r="C25" s="83"/>
      <c r="D25" s="83"/>
    </row>
    <row r="26" spans="1:4" s="76" customFormat="1" ht="13.5">
      <c r="A26" s="84" t="s">
        <v>47</v>
      </c>
      <c r="B26" s="83"/>
      <c r="C26" s="83"/>
      <c r="D26" s="83"/>
    </row>
    <row r="27" spans="1:4" s="76" customFormat="1" ht="13.5">
      <c r="A27" s="83" t="s">
        <v>49</v>
      </c>
      <c r="B27" s="80"/>
      <c r="C27" s="80"/>
      <c r="D27" s="80"/>
    </row>
    <row r="28" spans="1:4" s="76" customFormat="1" ht="13.5">
      <c r="A28" s="83"/>
      <c r="B28" s="83"/>
      <c r="C28" s="83"/>
      <c r="D28" s="83"/>
    </row>
    <row r="29" spans="1:4" s="76" customFormat="1" ht="13.5">
      <c r="A29" s="76" t="s">
        <v>48</v>
      </c>
      <c r="B29" s="83"/>
      <c r="C29" s="83"/>
      <c r="D29" s="83"/>
    </row>
    <row r="30" spans="1:4" s="76" customFormat="1" ht="13.5"/>
    <row r="32" spans="1:4">
      <c r="A32"/>
    </row>
  </sheetData>
  <mergeCells count="10">
    <mergeCell ref="B17:B18"/>
    <mergeCell ref="C17:C18"/>
    <mergeCell ref="D17:D18"/>
    <mergeCell ref="G8:G9"/>
    <mergeCell ref="E8:E9"/>
    <mergeCell ref="F8:F9"/>
    <mergeCell ref="A1:D1"/>
    <mergeCell ref="A2:D2"/>
    <mergeCell ref="A3:A4"/>
    <mergeCell ref="B3:D3"/>
  </mergeCells>
  <pageMargins left="0.2" right="0.19" top="0.21" bottom="0.23" header="0.17" footer="0.16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5"/>
  <sheetViews>
    <sheetView showGridLines="0" zoomScale="90" zoomScaleNormal="90" workbookViewId="0">
      <selection sqref="A1:D1"/>
    </sheetView>
  </sheetViews>
  <sheetFormatPr defaultColWidth="11.03125" defaultRowHeight="14.25"/>
  <cols>
    <col min="1" max="1" width="89.37109375" style="14" customWidth="1"/>
    <col min="2" max="2" width="18.51171875" style="14" bestFit="1" customWidth="1"/>
    <col min="3" max="3" width="20.47265625" style="14" bestFit="1" customWidth="1"/>
    <col min="4" max="4" width="19.859375" style="14" bestFit="1" customWidth="1"/>
    <col min="5" max="5" width="1.46875" style="14" customWidth="1"/>
    <col min="6" max="16384" width="11.03125" style="14"/>
  </cols>
  <sheetData>
    <row r="1" spans="1:4" s="2" customFormat="1" ht="18.75" thickBot="1">
      <c r="A1" s="125" t="s">
        <v>58</v>
      </c>
      <c r="B1" s="126"/>
      <c r="C1" s="126"/>
      <c r="D1" s="126"/>
    </row>
    <row r="2" spans="1:4" s="2" customFormat="1" ht="18.75" thickBot="1">
      <c r="A2" s="137" t="s">
        <v>65</v>
      </c>
      <c r="B2" s="138"/>
      <c r="C2" s="138"/>
      <c r="D2" s="138"/>
    </row>
    <row r="3" spans="1:4" s="2" customFormat="1" ht="15.75" customHeight="1">
      <c r="A3" s="107" t="s">
        <v>35</v>
      </c>
      <c r="B3" s="109" t="s">
        <v>40</v>
      </c>
      <c r="C3" s="110"/>
      <c r="D3" s="111"/>
    </row>
    <row r="4" spans="1:4" s="2" customFormat="1" ht="57.75" thickBot="1">
      <c r="A4" s="108"/>
      <c r="B4" s="71" t="s">
        <v>41</v>
      </c>
      <c r="C4" s="72" t="s">
        <v>42</v>
      </c>
      <c r="D4" s="73" t="s">
        <v>43</v>
      </c>
    </row>
    <row r="5" spans="1:4" s="2" customFormat="1">
      <c r="A5" s="4" t="s">
        <v>55</v>
      </c>
      <c r="B5" s="48">
        <v>8962.6012041361537</v>
      </c>
      <c r="C5" s="49">
        <v>2165.7737839615756</v>
      </c>
      <c r="D5" s="50">
        <v>11128.37498809773</v>
      </c>
    </row>
    <row r="6" spans="1:4" s="2" customFormat="1">
      <c r="A6" s="5" t="s">
        <v>9</v>
      </c>
      <c r="B6" s="48">
        <v>6371.9715652305322</v>
      </c>
      <c r="C6" s="49">
        <v>621.85050952020981</v>
      </c>
      <c r="D6" s="51">
        <v>6993.8220747507421</v>
      </c>
    </row>
    <row r="7" spans="1:4" s="2" customFormat="1">
      <c r="A7" s="5" t="s">
        <v>10</v>
      </c>
      <c r="B7" s="48">
        <v>2021.2289539999999</v>
      </c>
      <c r="C7" s="49">
        <v>82.797116000000003</v>
      </c>
      <c r="D7" s="51">
        <v>2104.0260699999999</v>
      </c>
    </row>
    <row r="8" spans="1:4" s="2" customFormat="1" ht="32.25">
      <c r="A8" s="78" t="s">
        <v>60</v>
      </c>
      <c r="B8" s="48">
        <v>2021.2289539999999</v>
      </c>
      <c r="C8" s="49">
        <v>82.797116000000003</v>
      </c>
      <c r="D8" s="52">
        <v>2104.0260699999999</v>
      </c>
    </row>
    <row r="9" spans="1:4" s="2" customFormat="1" ht="32.25">
      <c r="A9" s="78" t="s">
        <v>59</v>
      </c>
      <c r="B9" s="69" t="s">
        <v>1</v>
      </c>
      <c r="C9" s="70" t="s">
        <v>1</v>
      </c>
      <c r="D9" s="70">
        <v>0</v>
      </c>
    </row>
    <row r="10" spans="1:4" s="2" customFormat="1">
      <c r="A10" s="5" t="s">
        <v>11</v>
      </c>
      <c r="B10" s="48">
        <v>1724.6375886599533</v>
      </c>
      <c r="C10" s="49">
        <v>79.022006912049008</v>
      </c>
      <c r="D10" s="51">
        <v>1803.6595955720022</v>
      </c>
    </row>
    <row r="11" spans="1:4" s="2" customFormat="1">
      <c r="A11" s="5" t="s">
        <v>12</v>
      </c>
      <c r="B11" s="48">
        <v>2.4871846350743025</v>
      </c>
      <c r="C11" s="49">
        <v>13.651066783772297</v>
      </c>
      <c r="D11" s="51">
        <v>16.1382514188466</v>
      </c>
    </row>
    <row r="12" spans="1:4" s="2" customFormat="1">
      <c r="A12" s="6" t="s">
        <v>13</v>
      </c>
      <c r="B12" s="48">
        <v>293.61381086564819</v>
      </c>
      <c r="C12" s="49">
        <v>351.0174804154035</v>
      </c>
      <c r="D12" s="51">
        <v>644.63129128105174</v>
      </c>
    </row>
    <row r="13" spans="1:4" s="2" customFormat="1">
      <c r="A13" s="5" t="s">
        <v>14</v>
      </c>
      <c r="B13" s="48">
        <v>4.4908413573322417</v>
      </c>
      <c r="C13" s="49">
        <v>7.0035295926529559E-2</v>
      </c>
      <c r="D13" s="51">
        <v>4.560876653258771</v>
      </c>
    </row>
    <row r="14" spans="1:4" s="2" customFormat="1">
      <c r="A14" s="5" t="s">
        <v>15</v>
      </c>
      <c r="B14" s="48">
        <v>711.10324059019808</v>
      </c>
      <c r="C14" s="49">
        <v>52.34061726849334</v>
      </c>
      <c r="D14" s="51">
        <v>763.44385785869144</v>
      </c>
    </row>
    <row r="15" spans="1:4" s="2" customFormat="1">
      <c r="A15" s="6" t="s">
        <v>16</v>
      </c>
      <c r="B15" s="48">
        <v>64.454482972595585</v>
      </c>
      <c r="C15" s="49">
        <v>1.547897012836736</v>
      </c>
      <c r="D15" s="51">
        <v>66.002379985432327</v>
      </c>
    </row>
    <row r="16" spans="1:4" s="2" customFormat="1">
      <c r="A16" s="5" t="s">
        <v>17</v>
      </c>
      <c r="B16" s="48">
        <v>21.249575149729768</v>
      </c>
      <c r="C16" s="49">
        <v>6.4532604713922765</v>
      </c>
      <c r="D16" s="51">
        <v>27.702835621122045</v>
      </c>
    </row>
    <row r="17" spans="1:4" s="2" customFormat="1">
      <c r="A17" s="6" t="s">
        <v>18</v>
      </c>
      <c r="B17" s="135">
        <v>1528.7058870000001</v>
      </c>
      <c r="C17" s="133">
        <v>34.9510293603362</v>
      </c>
      <c r="D17" s="131">
        <v>1563.6569163603363</v>
      </c>
    </row>
    <row r="18" spans="1:4" s="2" customFormat="1">
      <c r="A18" s="6" t="s">
        <v>19</v>
      </c>
      <c r="B18" s="136"/>
      <c r="C18" s="134"/>
      <c r="D18" s="132"/>
    </row>
    <row r="19" spans="1:4" s="2" customFormat="1" ht="15" thickBot="1">
      <c r="A19" s="10" t="s">
        <v>54</v>
      </c>
      <c r="B19" s="53">
        <v>2590.629638905622</v>
      </c>
      <c r="C19" s="54">
        <v>1543.9232744413655</v>
      </c>
      <c r="D19" s="55">
        <v>4134.5529133469872</v>
      </c>
    </row>
    <row r="21" spans="1:4" ht="57.75" customHeight="1">
      <c r="A21" s="94" t="s">
        <v>68</v>
      </c>
    </row>
    <row r="22" spans="1:4">
      <c r="A22" s="80" t="s">
        <v>57</v>
      </c>
      <c r="B22" s="15"/>
      <c r="C22" s="15"/>
      <c r="D22" s="15"/>
    </row>
    <row r="23" spans="1:4">
      <c r="A23" t="s">
        <v>56</v>
      </c>
    </row>
    <row r="25" spans="1:4">
      <c r="A25" s="16"/>
    </row>
  </sheetData>
  <mergeCells count="7">
    <mergeCell ref="D17:D18"/>
    <mergeCell ref="C17:C18"/>
    <mergeCell ref="B17:B18"/>
    <mergeCell ref="A1:D1"/>
    <mergeCell ref="A3:A4"/>
    <mergeCell ref="B3:D3"/>
    <mergeCell ref="A2:D2"/>
  </mergeCells>
  <pageMargins left="0.2" right="0.19" top="0.21" bottom="0.23" header="0.17" footer="0.1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ტსა - ცხრილი 1</vt:lpstr>
      <vt:lpstr>ტსა - ცხრილი 2</vt:lpstr>
      <vt:lpstr>ტსა - ცხრილი 3</vt:lpstr>
      <vt:lpstr>ტსა - ცხრილი 4</vt:lpstr>
    </vt:vector>
  </TitlesOfParts>
  <Company>Statistics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TSA-Tables 1,2,4</dc:title>
  <dc:subject>Improving TSA in Turkey</dc:subject>
  <dc:creator>LAIMER Peter</dc:creator>
  <cp:lastModifiedBy>Badri Kvachadze</cp:lastModifiedBy>
  <cp:lastPrinted>2019-06-05T12:35:44Z</cp:lastPrinted>
  <dcterms:created xsi:type="dcterms:W3CDTF">2013-09-23T09:03:43Z</dcterms:created>
  <dcterms:modified xsi:type="dcterms:W3CDTF">2021-12-22T20:16:35Z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721f1928-ea64-4b39-90b6-dfe99cfbd606</vt:lpwstr>
  </property>
</Properties>
</file>