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დაცული ტერიტორიები" sheetId="3" r:id="rId1"/>
    <sheet name=" ქართ. უცხ." sheetId="4" r:id="rId2"/>
    <sheet name=" 2019-2020" sheetId="1" r:id="rId3"/>
    <sheet name=" 2019-2020 (ქართ. უცხ.)" sheetId="2" r:id="rId4"/>
  </sheets>
  <definedNames>
    <definedName name="_xlnm._FilterDatabase" localSheetId="2" hidden="1">' 2019-2020'!#REF!</definedName>
    <definedName name="_xlnm._FilterDatabase" localSheetId="0" hidden="1">'დაცული ტერიტორიები'!#REF!</definedName>
  </definedNames>
  <calcPr calcId="152511"/>
</workbook>
</file>

<file path=xl/calcChain.xml><?xml version="1.0" encoding="utf-8"?>
<calcChain xmlns="http://schemas.openxmlformats.org/spreadsheetml/2006/main">
  <c r="D35" i="4" l="1"/>
  <c r="F35" i="4" l="1"/>
  <c r="E35" i="4"/>
  <c r="C35" i="4"/>
  <c r="D5" i="4"/>
  <c r="E5" i="4"/>
  <c r="F5" i="4"/>
  <c r="C5" i="4"/>
  <c r="F54" i="3"/>
  <c r="G53" i="3"/>
  <c r="F55" i="3"/>
  <c r="E53" i="3"/>
  <c r="E54" i="3"/>
  <c r="E55" i="3"/>
  <c r="D32" i="3"/>
  <c r="C32" i="3"/>
  <c r="E27" i="3"/>
  <c r="E26" i="3"/>
  <c r="E25" i="3"/>
  <c r="F23" i="3"/>
  <c r="D4" i="3"/>
  <c r="G25" i="3" s="1"/>
  <c r="C4" i="3"/>
  <c r="F4" i="3" s="1"/>
  <c r="G26" i="3"/>
  <c r="F26" i="3"/>
  <c r="F27" i="3"/>
  <c r="G54" i="3" l="1"/>
  <c r="G52" i="3"/>
  <c r="G55" i="3"/>
  <c r="G27" i="3"/>
  <c r="E52" i="3" l="1"/>
  <c r="F51" i="3"/>
  <c r="E51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G32" i="3"/>
  <c r="E32" i="3" l="1"/>
  <c r="F32" i="3"/>
  <c r="E24" i="3" l="1"/>
  <c r="E23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G24" i="3" l="1"/>
  <c r="G51" i="3"/>
  <c r="G47" i="3"/>
  <c r="G43" i="3"/>
  <c r="G39" i="3"/>
  <c r="G35" i="3"/>
  <c r="G49" i="3"/>
  <c r="G45" i="3"/>
  <c r="G37" i="3"/>
  <c r="G48" i="3"/>
  <c r="G44" i="3"/>
  <c r="G40" i="3"/>
  <c r="G36" i="3"/>
  <c r="G41" i="3"/>
  <c r="G33" i="3"/>
  <c r="G50" i="3"/>
  <c r="G46" i="3"/>
  <c r="G42" i="3"/>
  <c r="G38" i="3"/>
  <c r="G34" i="3"/>
  <c r="G7" i="3"/>
  <c r="G11" i="3"/>
  <c r="G15" i="3"/>
  <c r="E4" i="3"/>
  <c r="G6" i="3"/>
  <c r="G10" i="3"/>
  <c r="G14" i="3"/>
  <c r="G18" i="3"/>
  <c r="G22" i="3"/>
  <c r="G5" i="3"/>
  <c r="G9" i="3"/>
  <c r="G13" i="3"/>
  <c r="G17" i="3"/>
  <c r="G21" i="3"/>
  <c r="G4" i="3"/>
  <c r="G8" i="3"/>
  <c r="G12" i="3"/>
  <c r="G16" i="3"/>
  <c r="G20" i="3"/>
  <c r="G19" i="3"/>
  <c r="G23" i="3"/>
  <c r="F23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D4" i="1"/>
  <c r="G7" i="1" s="1"/>
  <c r="C4" i="1"/>
  <c r="G5" i="1" l="1"/>
  <c r="G22" i="1"/>
  <c r="G18" i="1"/>
  <c r="G14" i="1"/>
  <c r="G10" i="1"/>
  <c r="G6" i="1"/>
  <c r="G25" i="1"/>
  <c r="G21" i="1"/>
  <c r="G17" i="1"/>
  <c r="G13" i="1"/>
  <c r="G9" i="1"/>
  <c r="E4" i="1"/>
  <c r="F4" i="1"/>
  <c r="G24" i="1"/>
  <c r="G20" i="1"/>
  <c r="G16" i="1"/>
  <c r="G12" i="1"/>
  <c r="G8" i="1"/>
  <c r="G4" i="1"/>
  <c r="G23" i="1"/>
  <c r="G19" i="1"/>
  <c r="G15" i="1"/>
  <c r="G11" i="1"/>
  <c r="E5" i="2"/>
  <c r="D5" i="2"/>
  <c r="F5" i="2"/>
  <c r="C5" i="2"/>
</calcChain>
</file>

<file path=xl/sharedStrings.xml><?xml version="1.0" encoding="utf-8"?>
<sst xmlns="http://schemas.openxmlformats.org/spreadsheetml/2006/main" count="184" uniqueCount="37">
  <si>
    <t>ცვლილება</t>
  </si>
  <si>
    <t>წილი %</t>
  </si>
  <si>
    <t>ცვლილება %</t>
  </si>
  <si>
    <t>დაცული ტერიტორიები</t>
  </si>
  <si>
    <t>მაჭახელას ეროვნული პარკი</t>
  </si>
  <si>
    <t>კინტრიშის დაცული ტერიტორიები</t>
  </si>
  <si>
    <t>ჯავახეთის დაცული ტერიტორიები</t>
  </si>
  <si>
    <t>ქობულეთის დაცული ტერიტორიები</t>
  </si>
  <si>
    <t>ვაშლოვანის დაცული ტერიტორიები</t>
  </si>
  <si>
    <t>თუშეთის დაცული ტერიტორიები</t>
  </si>
  <si>
    <t>ალგეთის ეროვნული პარკი</t>
  </si>
  <si>
    <t>კოლხეთის ეროვნული პარკი</t>
  </si>
  <si>
    <t>მტირალას ეროვნული პარკი</t>
  </si>
  <si>
    <t>ლაგოდეხის დაცული ტერიტორიები</t>
  </si>
  <si>
    <t>თბილისის ეროვნული პარკი</t>
  </si>
  <si>
    <t>ბორჯომ-ხარაგაულის ეროვნული პარკი</t>
  </si>
  <si>
    <t>ოკაცეს კანიონი</t>
  </si>
  <si>
    <t>სათაფლია</t>
  </si>
  <si>
    <t>ყაზბეგის ეროვნული პარკი</t>
  </si>
  <si>
    <t>მარტვილის კანიონი</t>
  </si>
  <si>
    <t>სულ</t>
  </si>
  <si>
    <t>ვიზიტორების რაოდენობა დაცულ ტერიტორიებზე</t>
  </si>
  <si>
    <t>ქართველი</t>
  </si>
  <si>
    <t>უცხოელი</t>
  </si>
  <si>
    <t>წყარო: საქართველოს დაცული ტერიტორიების სააგენტო</t>
  </si>
  <si>
    <t>პრომეთე</t>
  </si>
  <si>
    <t>ნავენახევის მღვიმე</t>
  </si>
  <si>
    <t>კინჩხას ჩანჩქერი</t>
  </si>
  <si>
    <t>ჭაჭუნას აღკვეთლი</t>
  </si>
  <si>
    <t>მარიამჯვარის დაცული ტერიტორიები</t>
  </si>
  <si>
    <t>2020 ოქტომბერი</t>
  </si>
  <si>
    <t>2021 ოქტომბერი</t>
  </si>
  <si>
    <t>2020 10 თვე</t>
  </si>
  <si>
    <t>2021 10 თვე</t>
  </si>
  <si>
    <t>თეთრა მღვიმე</t>
  </si>
  <si>
    <t>წალკის კანიონი</t>
  </si>
  <si>
    <t>აჯამეთის აღკვეთილი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</si>
</sst>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Merriweather"/>
    </font>
    <font>
      <sz val="11"/>
      <color rgb="FF000000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/>
    </xf>
    <xf numFmtId="0" fontId="3" fillId="6" borderId="8" xfId="2" applyNumberFormat="1" applyFon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9" xfId="2" applyNumberFormat="1" applyFont="1" applyFill="1" applyBorder="1" applyAlignment="1">
      <alignment horizontal="center" vertical="center"/>
    </xf>
    <xf numFmtId="0" fontId="5" fillId="8" borderId="8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9" fontId="5" fillId="8" borderId="2" xfId="1" applyFont="1" applyFill="1" applyBorder="1" applyAlignment="1">
      <alignment horizontal="center" vertical="center"/>
    </xf>
    <xf numFmtId="9" fontId="5" fillId="8" borderId="9" xfId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0" fontId="5" fillId="9" borderId="2" xfId="3" applyNumberFormat="1" applyFont="1" applyFill="1" applyBorder="1" applyAlignment="1">
      <alignment horizontal="center" vertical="center"/>
    </xf>
    <xf numFmtId="3" fontId="5" fillId="9" borderId="2" xfId="3" applyNumberFormat="1" applyFont="1" applyFill="1" applyBorder="1" applyAlignment="1">
      <alignment horizontal="center" vertical="center"/>
    </xf>
    <xf numFmtId="0" fontId="5" fillId="7" borderId="5" xfId="4" applyNumberFormat="1" applyFont="1" applyFill="1" applyBorder="1" applyAlignment="1">
      <alignment horizontal="center" vertical="center" wrapText="1"/>
    </xf>
    <xf numFmtId="0" fontId="5" fillId="7" borderId="6" xfId="4" applyNumberFormat="1" applyFont="1" applyFill="1" applyBorder="1" applyAlignment="1">
      <alignment horizontal="center" vertical="center" wrapText="1"/>
    </xf>
    <xf numFmtId="0" fontId="5" fillId="7" borderId="7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6" borderId="3" xfId="2" applyNumberFormat="1" applyFont="1" applyFill="1" applyBorder="1" applyAlignment="1">
      <alignment horizontal="center" vertical="center"/>
    </xf>
    <xf numFmtId="0" fontId="3" fillId="6" borderId="4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20.28515625" customWidth="1"/>
    <col min="4" max="4" width="18.5703125" customWidth="1"/>
    <col min="5" max="5" width="17.42578125" customWidth="1"/>
    <col min="6" max="6" width="17.7109375" customWidth="1"/>
    <col min="7" max="7" width="13.42578125" customWidth="1"/>
  </cols>
  <sheetData>
    <row r="1" spans="2:7" ht="15.75" thickBot="1"/>
    <row r="2" spans="2:7" ht="25.5" customHeight="1">
      <c r="B2" s="38" t="s">
        <v>21</v>
      </c>
      <c r="C2" s="39"/>
      <c r="D2" s="39"/>
      <c r="E2" s="39"/>
      <c r="F2" s="39"/>
      <c r="G2" s="40"/>
    </row>
    <row r="3" spans="2:7" ht="21.75" customHeight="1">
      <c r="B3" s="27" t="s">
        <v>3</v>
      </c>
      <c r="C3" s="28" t="s">
        <v>32</v>
      </c>
      <c r="D3" s="28" t="s">
        <v>33</v>
      </c>
      <c r="E3" s="29" t="s">
        <v>0</v>
      </c>
      <c r="F3" s="29" t="s">
        <v>2</v>
      </c>
      <c r="G3" s="30" t="s">
        <v>1</v>
      </c>
    </row>
    <row r="4" spans="2:7" ht="16.5" customHeight="1">
      <c r="B4" s="31" t="s">
        <v>20</v>
      </c>
      <c r="C4" s="32">
        <f>SUM(C5:C27)</f>
        <v>223458</v>
      </c>
      <c r="D4" s="32">
        <f>SUM(D5:D27)</f>
        <v>548014</v>
      </c>
      <c r="E4" s="32">
        <f>D4-C4</f>
        <v>324556</v>
      </c>
      <c r="F4" s="33">
        <f>D4/C4-1</f>
        <v>1.4524250642178842</v>
      </c>
      <c r="G4" s="34">
        <f>D4/D4</f>
        <v>1</v>
      </c>
    </row>
    <row r="5" spans="2:7">
      <c r="B5" s="19" t="s">
        <v>10</v>
      </c>
      <c r="C5" s="2">
        <v>15481</v>
      </c>
      <c r="D5" s="2">
        <v>19983</v>
      </c>
      <c r="E5" s="1">
        <f>D5-C5</f>
        <v>4502</v>
      </c>
      <c r="F5" s="7">
        <f>D5/C5-1</f>
        <v>0.29080808733285957</v>
      </c>
      <c r="G5" s="20">
        <f>D5/D$4</f>
        <v>3.6464396894969837E-2</v>
      </c>
    </row>
    <row r="6" spans="2:7">
      <c r="B6" s="19" t="s">
        <v>15</v>
      </c>
      <c r="C6" s="2">
        <v>11954</v>
      </c>
      <c r="D6" s="2">
        <v>17576</v>
      </c>
      <c r="E6" s="1">
        <f t="shared" ref="E6:E26" si="0">D6-C6</f>
        <v>5622</v>
      </c>
      <c r="F6" s="7">
        <f t="shared" ref="F6:F27" si="1">D6/C6-1</f>
        <v>0.4703028275054375</v>
      </c>
      <c r="G6" s="20">
        <f t="shared" ref="G6:G27" si="2">D6/D$4</f>
        <v>3.2072173338637336E-2</v>
      </c>
    </row>
    <row r="7" spans="2:7">
      <c r="B7" s="21" t="s">
        <v>8</v>
      </c>
      <c r="C7" s="2">
        <v>1753</v>
      </c>
      <c r="D7" s="2">
        <v>3531</v>
      </c>
      <c r="E7" s="1">
        <f t="shared" si="0"/>
        <v>1778</v>
      </c>
      <c r="F7" s="7">
        <f t="shared" si="1"/>
        <v>1.0142612664004562</v>
      </c>
      <c r="G7" s="20">
        <f t="shared" si="2"/>
        <v>6.4432660479476801E-3</v>
      </c>
    </row>
    <row r="8" spans="2:7">
      <c r="B8" s="19" t="s">
        <v>14</v>
      </c>
      <c r="C8" s="12">
        <v>51590</v>
      </c>
      <c r="D8" s="2">
        <v>41820</v>
      </c>
      <c r="E8" s="1">
        <f t="shared" si="0"/>
        <v>-9770</v>
      </c>
      <c r="F8" s="7">
        <f t="shared" si="1"/>
        <v>-0.18937778639271174</v>
      </c>
      <c r="G8" s="20">
        <f t="shared" si="2"/>
        <v>7.6311919038564713E-2</v>
      </c>
    </row>
    <row r="9" spans="2:7">
      <c r="B9" s="19" t="s">
        <v>9</v>
      </c>
      <c r="C9" s="2">
        <v>7055</v>
      </c>
      <c r="D9" s="2">
        <v>12197</v>
      </c>
      <c r="E9" s="1">
        <f t="shared" si="0"/>
        <v>5142</v>
      </c>
      <c r="F9" s="7">
        <f t="shared" si="1"/>
        <v>0.72884479092841947</v>
      </c>
      <c r="G9" s="20">
        <f t="shared" si="2"/>
        <v>2.22567306674647E-2</v>
      </c>
    </row>
    <row r="10" spans="2:7">
      <c r="B10" s="19" t="s">
        <v>5</v>
      </c>
      <c r="C10" s="2">
        <v>1214</v>
      </c>
      <c r="D10" s="2">
        <v>1835</v>
      </c>
      <c r="E10" s="1">
        <f t="shared" si="0"/>
        <v>621</v>
      </c>
      <c r="F10" s="7">
        <f t="shared" si="1"/>
        <v>0.51153212520593083</v>
      </c>
      <c r="G10" s="20">
        <f t="shared" si="2"/>
        <v>3.3484546015247786E-3</v>
      </c>
    </row>
    <row r="11" spans="2:7">
      <c r="B11" s="19" t="s">
        <v>11</v>
      </c>
      <c r="C11" s="2">
        <v>8009</v>
      </c>
      <c r="D11" s="2">
        <v>10044</v>
      </c>
      <c r="E11" s="1">
        <f t="shared" si="0"/>
        <v>2035</v>
      </c>
      <c r="F11" s="7">
        <f t="shared" si="1"/>
        <v>0.25408914970658003</v>
      </c>
      <c r="G11" s="20">
        <f t="shared" si="2"/>
        <v>1.8327998919735626E-2</v>
      </c>
    </row>
    <row r="12" spans="2:7">
      <c r="B12" s="19" t="s">
        <v>13</v>
      </c>
      <c r="C12" s="2">
        <v>6079</v>
      </c>
      <c r="D12" s="2">
        <v>6844</v>
      </c>
      <c r="E12" s="1">
        <f t="shared" si="0"/>
        <v>765</v>
      </c>
      <c r="F12" s="7">
        <f t="shared" si="1"/>
        <v>0.12584306629379838</v>
      </c>
      <c r="G12" s="20">
        <f t="shared" si="2"/>
        <v>1.2488732039692417E-2</v>
      </c>
    </row>
    <row r="13" spans="2:7">
      <c r="B13" s="19" t="s">
        <v>12</v>
      </c>
      <c r="C13" s="2">
        <v>14921</v>
      </c>
      <c r="D13" s="2">
        <v>46266</v>
      </c>
      <c r="E13" s="1">
        <f t="shared" si="0"/>
        <v>31345</v>
      </c>
      <c r="F13" s="7">
        <f t="shared" si="1"/>
        <v>2.1007305140406141</v>
      </c>
      <c r="G13" s="20">
        <f t="shared" si="2"/>
        <v>8.442485046002475E-2</v>
      </c>
    </row>
    <row r="14" spans="2:7">
      <c r="B14" s="19" t="s">
        <v>16</v>
      </c>
      <c r="C14" s="2">
        <v>10588</v>
      </c>
      <c r="D14" s="2">
        <v>48795</v>
      </c>
      <c r="E14" s="1">
        <f t="shared" si="0"/>
        <v>38207</v>
      </c>
      <c r="F14" s="7">
        <f t="shared" si="1"/>
        <v>3.6085190782017378</v>
      </c>
      <c r="G14" s="20">
        <f t="shared" si="2"/>
        <v>8.9039696066158899E-2</v>
      </c>
    </row>
    <row r="15" spans="2:7">
      <c r="B15" s="19" t="s">
        <v>25</v>
      </c>
      <c r="C15" s="2">
        <v>19306</v>
      </c>
      <c r="D15" s="2">
        <v>96612</v>
      </c>
      <c r="E15" s="1">
        <f t="shared" si="0"/>
        <v>77306</v>
      </c>
      <c r="F15" s="7">
        <f t="shared" si="1"/>
        <v>4.0042473842328814</v>
      </c>
      <c r="G15" s="20">
        <f t="shared" si="2"/>
        <v>0.17629476619210457</v>
      </c>
    </row>
    <row r="16" spans="2:7">
      <c r="B16" s="19" t="s">
        <v>17</v>
      </c>
      <c r="C16" s="2">
        <v>13715</v>
      </c>
      <c r="D16" s="2">
        <v>33110</v>
      </c>
      <c r="E16" s="1">
        <f t="shared" si="0"/>
        <v>19395</v>
      </c>
      <c r="F16" s="7">
        <f t="shared" si="1"/>
        <v>1.4141450966095515</v>
      </c>
      <c r="G16" s="20">
        <f t="shared" si="2"/>
        <v>6.0418164499447091E-2</v>
      </c>
    </row>
    <row r="17" spans="2:7">
      <c r="B17" s="19" t="s">
        <v>7</v>
      </c>
      <c r="C17" s="2">
        <v>2811</v>
      </c>
      <c r="D17" s="2">
        <v>2578</v>
      </c>
      <c r="E17" s="1">
        <f t="shared" si="0"/>
        <v>-233</v>
      </c>
      <c r="F17" s="7">
        <f t="shared" si="1"/>
        <v>-8.2888651725364637E-2</v>
      </c>
      <c r="G17" s="20">
        <f t="shared" si="2"/>
        <v>4.7042593802348112E-3</v>
      </c>
    </row>
    <row r="18" spans="2:7">
      <c r="B18" s="19" t="s">
        <v>18</v>
      </c>
      <c r="C18" s="2">
        <v>25439</v>
      </c>
      <c r="D18" s="2">
        <v>60297</v>
      </c>
      <c r="E18" s="1">
        <f t="shared" si="0"/>
        <v>34858</v>
      </c>
      <c r="F18" s="7">
        <f t="shared" si="1"/>
        <v>1.3702582648689021</v>
      </c>
      <c r="G18" s="20">
        <f t="shared" si="2"/>
        <v>0.11002821095811421</v>
      </c>
    </row>
    <row r="19" spans="2:7">
      <c r="B19" s="19" t="s">
        <v>28</v>
      </c>
      <c r="C19" s="2">
        <v>864</v>
      </c>
      <c r="D19" s="2">
        <v>1639</v>
      </c>
      <c r="E19" s="1">
        <f t="shared" si="0"/>
        <v>775</v>
      </c>
      <c r="F19" s="7">
        <f t="shared" si="1"/>
        <v>0.8969907407407407</v>
      </c>
      <c r="G19" s="20">
        <f t="shared" si="2"/>
        <v>2.9907995051221318E-3</v>
      </c>
    </row>
    <row r="20" spans="2:7">
      <c r="B20" s="19" t="s">
        <v>6</v>
      </c>
      <c r="C20" s="2">
        <v>5508</v>
      </c>
      <c r="D20" s="2">
        <v>6160</v>
      </c>
      <c r="E20" s="1">
        <f t="shared" si="0"/>
        <v>652</v>
      </c>
      <c r="F20" s="7">
        <f t="shared" si="1"/>
        <v>0.11837327523602026</v>
      </c>
      <c r="G20" s="20">
        <f t="shared" si="2"/>
        <v>1.124058874408318E-2</v>
      </c>
    </row>
    <row r="21" spans="2:7">
      <c r="B21" s="19" t="s">
        <v>4</v>
      </c>
      <c r="C21" s="2">
        <v>741</v>
      </c>
      <c r="D21" s="2">
        <v>476</v>
      </c>
      <c r="E21" s="1">
        <f t="shared" si="0"/>
        <v>-265</v>
      </c>
      <c r="F21" s="7">
        <f t="shared" si="1"/>
        <v>-0.35762483130904188</v>
      </c>
      <c r="G21" s="20">
        <f t="shared" si="2"/>
        <v>8.6859094840642753E-4</v>
      </c>
    </row>
    <row r="22" spans="2:7">
      <c r="B22" s="19" t="s">
        <v>34</v>
      </c>
      <c r="C22" s="2">
        <v>0</v>
      </c>
      <c r="D22" s="2">
        <v>2134</v>
      </c>
      <c r="E22" s="1">
        <f t="shared" si="0"/>
        <v>2134</v>
      </c>
      <c r="F22" s="7"/>
      <c r="G22" s="20">
        <f t="shared" si="2"/>
        <v>3.8940611006288159E-3</v>
      </c>
    </row>
    <row r="23" spans="2:7">
      <c r="B23" s="19" t="s">
        <v>19</v>
      </c>
      <c r="C23" s="2">
        <v>21439</v>
      </c>
      <c r="D23" s="2">
        <v>110822</v>
      </c>
      <c r="E23" s="1">
        <f t="shared" si="0"/>
        <v>89383</v>
      </c>
      <c r="F23" s="7">
        <f t="shared" si="1"/>
        <v>4.1691776668687908</v>
      </c>
      <c r="G23" s="20">
        <f t="shared" si="2"/>
        <v>0.20222476068129647</v>
      </c>
    </row>
    <row r="24" spans="2:7">
      <c r="B24" s="19" t="s">
        <v>35</v>
      </c>
      <c r="C24" s="2">
        <v>0</v>
      </c>
      <c r="D24" s="2">
        <v>8635</v>
      </c>
      <c r="E24" s="1">
        <f t="shared" si="0"/>
        <v>8635</v>
      </c>
      <c r="F24" s="7"/>
      <c r="G24" s="20">
        <f t="shared" si="2"/>
        <v>1.5756896721616603E-2</v>
      </c>
    </row>
    <row r="25" spans="2:7">
      <c r="B25" s="19" t="s">
        <v>36</v>
      </c>
      <c r="C25" s="2">
        <v>0</v>
      </c>
      <c r="D25" s="2">
        <v>46</v>
      </c>
      <c r="E25" s="1">
        <f t="shared" si="0"/>
        <v>46</v>
      </c>
      <c r="F25" s="7"/>
      <c r="G25" s="20">
        <f t="shared" si="2"/>
        <v>8.3939461400621158E-5</v>
      </c>
    </row>
    <row r="26" spans="2:7">
      <c r="B26" s="19" t="s">
        <v>29</v>
      </c>
      <c r="C26" s="2">
        <v>90</v>
      </c>
      <c r="D26" s="2">
        <v>148</v>
      </c>
      <c r="E26" s="1">
        <f t="shared" si="0"/>
        <v>58</v>
      </c>
      <c r="F26" s="7">
        <f t="shared" si="1"/>
        <v>0.64444444444444438</v>
      </c>
      <c r="G26" s="20">
        <f t="shared" si="2"/>
        <v>2.7006609320199849E-4</v>
      </c>
    </row>
    <row r="27" spans="2:7" ht="15.75" thickBot="1">
      <c r="B27" s="22" t="s">
        <v>27</v>
      </c>
      <c r="C27" s="23">
        <v>4901</v>
      </c>
      <c r="D27" s="23">
        <v>16466</v>
      </c>
      <c r="E27" s="24">
        <f>D27-C27</f>
        <v>11565</v>
      </c>
      <c r="F27" s="25">
        <f t="shared" si="1"/>
        <v>2.3597225056110998</v>
      </c>
      <c r="G27" s="26">
        <f t="shared" si="2"/>
        <v>3.0046677639622345E-2</v>
      </c>
    </row>
    <row r="28" spans="2:7">
      <c r="B28" s="14"/>
      <c r="C28" s="15"/>
      <c r="D28" s="15"/>
      <c r="E28" s="16"/>
      <c r="F28" s="17"/>
      <c r="G28" s="18"/>
    </row>
    <row r="29" spans="2:7" ht="15.75" thickBot="1">
      <c r="B29" s="14"/>
      <c r="C29" s="15"/>
      <c r="D29" s="15"/>
      <c r="E29" s="16"/>
      <c r="F29" s="17"/>
      <c r="G29" s="18"/>
    </row>
    <row r="30" spans="2:7" ht="24.75" customHeight="1">
      <c r="B30" s="38" t="s">
        <v>21</v>
      </c>
      <c r="C30" s="39"/>
      <c r="D30" s="39"/>
      <c r="E30" s="39"/>
      <c r="F30" s="39"/>
      <c r="G30" s="40"/>
    </row>
    <row r="31" spans="2:7" ht="16.5" customHeight="1">
      <c r="B31" s="27" t="s">
        <v>3</v>
      </c>
      <c r="C31" s="28" t="s">
        <v>30</v>
      </c>
      <c r="D31" s="28" t="s">
        <v>31</v>
      </c>
      <c r="E31" s="29" t="s">
        <v>0</v>
      </c>
      <c r="F31" s="29" t="s">
        <v>2</v>
      </c>
      <c r="G31" s="30" t="s">
        <v>1</v>
      </c>
    </row>
    <row r="32" spans="2:7" ht="15.75" customHeight="1">
      <c r="B32" s="31" t="s">
        <v>20</v>
      </c>
      <c r="C32" s="32">
        <f>SUM(C33:C55)</f>
        <v>17862</v>
      </c>
      <c r="D32" s="32">
        <f>SUM(D33:D55)</f>
        <v>46215</v>
      </c>
      <c r="E32" s="32">
        <f>D32-C32</f>
        <v>28353</v>
      </c>
      <c r="F32" s="33">
        <f>D32/C32-1</f>
        <v>1.5873362445414849</v>
      </c>
      <c r="G32" s="34">
        <f>D32/D32</f>
        <v>1</v>
      </c>
    </row>
    <row r="33" spans="2:7">
      <c r="B33" s="6" t="s">
        <v>10</v>
      </c>
      <c r="C33" s="2">
        <v>2160</v>
      </c>
      <c r="D33" s="2">
        <v>875</v>
      </c>
      <c r="E33" s="1">
        <f>D33-C33</f>
        <v>-1285</v>
      </c>
      <c r="F33" s="7">
        <f>D33/C33-1</f>
        <v>-0.59490740740740744</v>
      </c>
      <c r="G33" s="9">
        <f>D33/D$4</f>
        <v>1.5966745375118154E-3</v>
      </c>
    </row>
    <row r="34" spans="2:7">
      <c r="B34" s="6" t="s">
        <v>15</v>
      </c>
      <c r="C34" s="2">
        <v>508</v>
      </c>
      <c r="D34" s="2">
        <v>751</v>
      </c>
      <c r="E34" s="1">
        <f t="shared" ref="E34:E55" si="3">D34-C34</f>
        <v>243</v>
      </c>
      <c r="F34" s="7">
        <f t="shared" ref="F34:F55" si="4">D34/C34-1</f>
        <v>0.47834645669291342</v>
      </c>
      <c r="G34" s="9">
        <f t="shared" ref="G34:G55" si="5">D34/D$4</f>
        <v>1.370402945910141E-3</v>
      </c>
    </row>
    <row r="35" spans="2:7">
      <c r="B35" s="11" t="s">
        <v>8</v>
      </c>
      <c r="C35" s="2">
        <v>693</v>
      </c>
      <c r="D35" s="2">
        <v>391</v>
      </c>
      <c r="E35" s="1">
        <f t="shared" si="3"/>
        <v>-302</v>
      </c>
      <c r="F35" s="7">
        <f t="shared" si="4"/>
        <v>-0.43578643578643583</v>
      </c>
      <c r="G35" s="9">
        <f t="shared" si="5"/>
        <v>7.1348542190527984E-4</v>
      </c>
    </row>
    <row r="36" spans="2:7">
      <c r="B36" s="6" t="s">
        <v>14</v>
      </c>
      <c r="C36" s="12">
        <v>5820</v>
      </c>
      <c r="D36" s="2">
        <v>3000</v>
      </c>
      <c r="E36" s="1">
        <f t="shared" si="3"/>
        <v>-2820</v>
      </c>
      <c r="F36" s="7">
        <f t="shared" si="4"/>
        <v>-0.48453608247422686</v>
      </c>
      <c r="G36" s="9">
        <f t="shared" si="5"/>
        <v>5.4743127000405102E-3</v>
      </c>
    </row>
    <row r="37" spans="2:7">
      <c r="B37" s="6" t="s">
        <v>9</v>
      </c>
      <c r="C37" s="2">
        <v>266</v>
      </c>
      <c r="D37" s="2">
        <v>0</v>
      </c>
      <c r="E37" s="1">
        <f t="shared" si="3"/>
        <v>-266</v>
      </c>
      <c r="F37" s="7">
        <f t="shared" si="4"/>
        <v>-1</v>
      </c>
      <c r="G37" s="9">
        <f t="shared" si="5"/>
        <v>0</v>
      </c>
    </row>
    <row r="38" spans="2:7">
      <c r="B38" s="6" t="s">
        <v>5</v>
      </c>
      <c r="C38" s="2">
        <v>16</v>
      </c>
      <c r="D38" s="2">
        <v>49</v>
      </c>
      <c r="E38" s="1">
        <f t="shared" si="3"/>
        <v>33</v>
      </c>
      <c r="F38" s="7">
        <f t="shared" si="4"/>
        <v>2.0625</v>
      </c>
      <c r="G38" s="9">
        <f t="shared" si="5"/>
        <v>8.9413774100661656E-5</v>
      </c>
    </row>
    <row r="39" spans="2:7">
      <c r="B39" s="6" t="s">
        <v>11</v>
      </c>
      <c r="C39" s="2">
        <v>401</v>
      </c>
      <c r="D39" s="2">
        <v>404</v>
      </c>
      <c r="E39" s="1">
        <f t="shared" si="3"/>
        <v>3</v>
      </c>
      <c r="F39" s="7">
        <f t="shared" si="4"/>
        <v>7.4812967581048273E-3</v>
      </c>
      <c r="G39" s="9">
        <f t="shared" si="5"/>
        <v>7.3720744360545535E-4</v>
      </c>
    </row>
    <row r="40" spans="2:7">
      <c r="B40" s="6" t="s">
        <v>13</v>
      </c>
      <c r="C40" s="2">
        <v>230</v>
      </c>
      <c r="D40" s="2">
        <v>1111</v>
      </c>
      <c r="E40" s="1">
        <f t="shared" si="3"/>
        <v>881</v>
      </c>
      <c r="F40" s="7">
        <f t="shared" si="4"/>
        <v>3.8304347826086955</v>
      </c>
      <c r="G40" s="9">
        <f t="shared" si="5"/>
        <v>2.0273204699150023E-3</v>
      </c>
    </row>
    <row r="41" spans="2:7">
      <c r="B41" s="6" t="s">
        <v>12</v>
      </c>
      <c r="C41" s="2">
        <v>618</v>
      </c>
      <c r="D41" s="2">
        <v>4287</v>
      </c>
      <c r="E41" s="1">
        <f t="shared" si="3"/>
        <v>3669</v>
      </c>
      <c r="F41" s="7">
        <f t="shared" si="4"/>
        <v>5.9368932038834954</v>
      </c>
      <c r="G41" s="9">
        <f t="shared" si="5"/>
        <v>7.8227928483578894E-3</v>
      </c>
    </row>
    <row r="42" spans="2:7">
      <c r="B42" s="6" t="s">
        <v>16</v>
      </c>
      <c r="C42" s="2">
        <v>386</v>
      </c>
      <c r="D42" s="2">
        <v>4724</v>
      </c>
      <c r="E42" s="1">
        <f t="shared" si="3"/>
        <v>4338</v>
      </c>
      <c r="F42" s="7">
        <f t="shared" si="4"/>
        <v>11.238341968911918</v>
      </c>
      <c r="G42" s="9">
        <f t="shared" si="5"/>
        <v>8.6202177316637898E-3</v>
      </c>
    </row>
    <row r="43" spans="2:7">
      <c r="B43" s="6" t="s">
        <v>25</v>
      </c>
      <c r="C43" s="2">
        <v>603</v>
      </c>
      <c r="D43" s="2">
        <v>9995</v>
      </c>
      <c r="E43" s="1">
        <f t="shared" si="3"/>
        <v>9392</v>
      </c>
      <c r="F43" s="7">
        <f t="shared" si="4"/>
        <v>15.575456053067992</v>
      </c>
      <c r="G43" s="9">
        <f t="shared" si="5"/>
        <v>1.8238585145634964E-2</v>
      </c>
    </row>
    <row r="44" spans="2:7">
      <c r="B44" s="6" t="s">
        <v>17</v>
      </c>
      <c r="C44" s="2">
        <v>748</v>
      </c>
      <c r="D44" s="2">
        <v>3517</v>
      </c>
      <c r="E44" s="1">
        <f t="shared" si="3"/>
        <v>2769</v>
      </c>
      <c r="F44" s="7">
        <f t="shared" si="4"/>
        <v>3.7018716577540109</v>
      </c>
      <c r="G44" s="9">
        <f t="shared" si="5"/>
        <v>6.4177192553474911E-3</v>
      </c>
    </row>
    <row r="45" spans="2:7">
      <c r="B45" s="6" t="s">
        <v>7</v>
      </c>
      <c r="C45" s="2">
        <v>169</v>
      </c>
      <c r="D45" s="2">
        <v>171</v>
      </c>
      <c r="E45" s="1">
        <f t="shared" si="3"/>
        <v>2</v>
      </c>
      <c r="F45" s="7">
        <f t="shared" si="4"/>
        <v>1.1834319526627279E-2</v>
      </c>
      <c r="G45" s="9">
        <f t="shared" si="5"/>
        <v>3.1203582390230907E-4</v>
      </c>
    </row>
    <row r="46" spans="2:7">
      <c r="B46" s="6" t="s">
        <v>18</v>
      </c>
      <c r="C46" s="2">
        <v>3483</v>
      </c>
      <c r="D46" s="2">
        <v>4188</v>
      </c>
      <c r="E46" s="1">
        <f t="shared" si="3"/>
        <v>705</v>
      </c>
      <c r="F46" s="7">
        <f t="shared" si="4"/>
        <v>0.2024117140396211</v>
      </c>
      <c r="G46" s="9">
        <f t="shared" si="5"/>
        <v>7.6421405292565522E-3</v>
      </c>
    </row>
    <row r="47" spans="2:7">
      <c r="B47" s="6" t="s">
        <v>28</v>
      </c>
      <c r="C47" s="2">
        <v>279</v>
      </c>
      <c r="D47" s="2">
        <v>210</v>
      </c>
      <c r="E47" s="1">
        <f t="shared" si="3"/>
        <v>-69</v>
      </c>
      <c r="F47" s="7">
        <f t="shared" si="4"/>
        <v>-0.24731182795698925</v>
      </c>
      <c r="G47" s="9">
        <f t="shared" si="5"/>
        <v>3.8320188900283571E-4</v>
      </c>
    </row>
    <row r="48" spans="2:7">
      <c r="B48" s="6" t="s">
        <v>6</v>
      </c>
      <c r="C48" s="2">
        <v>548</v>
      </c>
      <c r="D48" s="2">
        <v>295</v>
      </c>
      <c r="E48" s="1">
        <f t="shared" si="3"/>
        <v>-253</v>
      </c>
      <c r="F48" s="7">
        <f t="shared" si="4"/>
        <v>-0.46167883211678828</v>
      </c>
      <c r="G48" s="9">
        <f t="shared" si="5"/>
        <v>5.3830741550398345E-4</v>
      </c>
    </row>
    <row r="49" spans="2:7">
      <c r="B49" s="6" t="s">
        <v>4</v>
      </c>
      <c r="C49" s="2">
        <v>29</v>
      </c>
      <c r="D49" s="2">
        <v>15</v>
      </c>
      <c r="E49" s="1">
        <f t="shared" si="3"/>
        <v>-14</v>
      </c>
      <c r="F49" s="7">
        <f t="shared" si="4"/>
        <v>-0.48275862068965514</v>
      </c>
      <c r="G49" s="9">
        <f t="shared" si="5"/>
        <v>2.737156350020255E-5</v>
      </c>
    </row>
    <row r="50" spans="2:7">
      <c r="B50" s="6" t="s">
        <v>34</v>
      </c>
      <c r="C50" s="2">
        <v>0</v>
      </c>
      <c r="D50" s="2">
        <v>396</v>
      </c>
      <c r="E50" s="1">
        <f t="shared" si="3"/>
        <v>396</v>
      </c>
      <c r="F50" s="7"/>
      <c r="G50" s="9">
        <f t="shared" si="5"/>
        <v>7.2260927640534732E-4</v>
      </c>
    </row>
    <row r="51" spans="2:7">
      <c r="B51" s="6" t="s">
        <v>19</v>
      </c>
      <c r="C51" s="2">
        <v>708</v>
      </c>
      <c r="D51" s="2">
        <v>8986</v>
      </c>
      <c r="E51" s="1">
        <f t="shared" si="3"/>
        <v>8278</v>
      </c>
      <c r="F51" s="7">
        <f t="shared" si="4"/>
        <v>11.692090395480227</v>
      </c>
      <c r="G51" s="9">
        <f t="shared" si="5"/>
        <v>1.6397391307521339E-2</v>
      </c>
    </row>
    <row r="52" spans="2:7">
      <c r="B52" s="6" t="s">
        <v>35</v>
      </c>
      <c r="C52" s="2">
        <v>0</v>
      </c>
      <c r="D52" s="2">
        <v>1101</v>
      </c>
      <c r="E52" s="1">
        <f t="shared" si="3"/>
        <v>1101</v>
      </c>
      <c r="F52" s="7"/>
      <c r="G52" s="9">
        <f>D52/D$4</f>
        <v>2.0090727609148673E-3</v>
      </c>
    </row>
    <row r="53" spans="2:7">
      <c r="B53" s="6" t="s">
        <v>36</v>
      </c>
      <c r="C53" s="2">
        <v>0</v>
      </c>
      <c r="D53" s="2">
        <v>0</v>
      </c>
      <c r="E53" s="1">
        <f t="shared" si="3"/>
        <v>0</v>
      </c>
      <c r="F53" s="7"/>
      <c r="G53" s="9">
        <f t="shared" si="5"/>
        <v>0</v>
      </c>
    </row>
    <row r="54" spans="2:7">
      <c r="B54" s="6" t="s">
        <v>29</v>
      </c>
      <c r="C54" s="2">
        <v>12</v>
      </c>
      <c r="D54" s="2">
        <v>11</v>
      </c>
      <c r="E54" s="1">
        <f t="shared" si="3"/>
        <v>-1</v>
      </c>
      <c r="F54" s="7">
        <f t="shared" si="4"/>
        <v>-8.333333333333337E-2</v>
      </c>
      <c r="G54" s="9">
        <f t="shared" si="5"/>
        <v>2.0072479900148537E-5</v>
      </c>
    </row>
    <row r="55" spans="2:7">
      <c r="B55" s="6" t="s">
        <v>27</v>
      </c>
      <c r="C55" s="2">
        <v>185</v>
      </c>
      <c r="D55" s="2">
        <v>1738</v>
      </c>
      <c r="E55" s="1">
        <f t="shared" si="3"/>
        <v>1553</v>
      </c>
      <c r="F55" s="7">
        <f t="shared" si="4"/>
        <v>8.3945945945945954</v>
      </c>
      <c r="G55" s="9">
        <f t="shared" si="5"/>
        <v>3.1714518242234686E-3</v>
      </c>
    </row>
    <row r="58" spans="2:7">
      <c r="B58" s="41" t="s">
        <v>24</v>
      </c>
      <c r="C58" s="41"/>
      <c r="D58" s="41"/>
      <c r="E58" s="41"/>
      <c r="F58" s="41"/>
      <c r="G58" s="41"/>
    </row>
    <row r="59" spans="2:7">
      <c r="B59" s="3"/>
      <c r="C59" s="3"/>
      <c r="D59" s="3"/>
      <c r="E59" s="3"/>
      <c r="F59" s="3"/>
      <c r="G59" s="3"/>
    </row>
  </sheetData>
  <mergeCells count="3">
    <mergeCell ref="B2:G2"/>
    <mergeCell ref="B58:G58"/>
    <mergeCell ref="B30:G3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workbookViewId="0">
      <selection activeCell="B2" sqref="B2:F2"/>
    </sheetView>
  </sheetViews>
  <sheetFormatPr defaultRowHeight="15"/>
  <cols>
    <col min="2" max="2" width="47.28515625" customWidth="1"/>
    <col min="3" max="3" width="18" customWidth="1"/>
    <col min="4" max="4" width="16.7109375" customWidth="1"/>
    <col min="5" max="5" width="17.28515625" customWidth="1"/>
    <col min="6" max="6" width="16.85546875" customWidth="1"/>
  </cols>
  <sheetData>
    <row r="1" spans="2:6" ht="15.75" thickBot="1"/>
    <row r="2" spans="2:6" ht="24" customHeight="1">
      <c r="B2" s="38" t="s">
        <v>21</v>
      </c>
      <c r="C2" s="39"/>
      <c r="D2" s="39"/>
      <c r="E2" s="39"/>
      <c r="F2" s="39"/>
    </row>
    <row r="3" spans="2:6" ht="22.5" customHeight="1">
      <c r="B3" s="29" t="s">
        <v>3</v>
      </c>
      <c r="C3" s="42" t="s">
        <v>32</v>
      </c>
      <c r="D3" s="43"/>
      <c r="E3" s="42" t="s">
        <v>33</v>
      </c>
      <c r="F3" s="43"/>
    </row>
    <row r="4" spans="2:6" ht="18.75" customHeight="1">
      <c r="B4" s="36"/>
      <c r="C4" s="37" t="s">
        <v>22</v>
      </c>
      <c r="D4" s="37" t="s">
        <v>23</v>
      </c>
      <c r="E4" s="37" t="s">
        <v>22</v>
      </c>
      <c r="F4" s="37" t="s">
        <v>23</v>
      </c>
    </row>
    <row r="5" spans="2:6" ht="15.75" customHeight="1">
      <c r="B5" s="35" t="s">
        <v>20</v>
      </c>
      <c r="C5" s="32">
        <f>SUM(C6:C28)</f>
        <v>197384</v>
      </c>
      <c r="D5" s="32">
        <f t="shared" ref="D5:F5" si="0">SUM(D6:D28)</f>
        <v>26074</v>
      </c>
      <c r="E5" s="32">
        <f t="shared" si="0"/>
        <v>259224</v>
      </c>
      <c r="F5" s="32">
        <f t="shared" si="0"/>
        <v>288790</v>
      </c>
    </row>
    <row r="6" spans="2:6">
      <c r="B6" s="4" t="s">
        <v>10</v>
      </c>
      <c r="C6" s="1">
        <v>15276</v>
      </c>
      <c r="D6" s="1">
        <v>205</v>
      </c>
      <c r="E6" s="1">
        <v>19597</v>
      </c>
      <c r="F6" s="1">
        <v>386</v>
      </c>
    </row>
    <row r="7" spans="2:6">
      <c r="B7" s="4" t="s">
        <v>15</v>
      </c>
      <c r="C7" s="1">
        <v>10891</v>
      </c>
      <c r="D7" s="1">
        <v>1063</v>
      </c>
      <c r="E7" s="1">
        <v>13909</v>
      </c>
      <c r="F7" s="1">
        <v>3667</v>
      </c>
    </row>
    <row r="8" spans="2:6">
      <c r="B8" s="4" t="s">
        <v>8</v>
      </c>
      <c r="C8" s="1">
        <v>1487</v>
      </c>
      <c r="D8" s="1">
        <v>266</v>
      </c>
      <c r="E8" s="1">
        <v>2559</v>
      </c>
      <c r="F8" s="1">
        <v>972</v>
      </c>
    </row>
    <row r="9" spans="2:6">
      <c r="B9" s="4" t="s">
        <v>14</v>
      </c>
      <c r="C9" s="1">
        <v>49655</v>
      </c>
      <c r="D9" s="1">
        <v>1935</v>
      </c>
      <c r="E9" s="1">
        <v>40810</v>
      </c>
      <c r="F9" s="1">
        <v>1010</v>
      </c>
    </row>
    <row r="10" spans="2:6">
      <c r="B10" s="4" t="s">
        <v>9</v>
      </c>
      <c r="C10" s="1">
        <v>6698</v>
      </c>
      <c r="D10" s="1">
        <v>357</v>
      </c>
      <c r="E10" s="1">
        <v>6940</v>
      </c>
      <c r="F10" s="1">
        <v>5257</v>
      </c>
    </row>
    <row r="11" spans="2:6">
      <c r="B11" s="4" t="s">
        <v>5</v>
      </c>
      <c r="C11" s="1">
        <v>1172</v>
      </c>
      <c r="D11" s="1">
        <v>42</v>
      </c>
      <c r="E11" s="1">
        <v>1452</v>
      </c>
      <c r="F11" s="1">
        <v>383</v>
      </c>
    </row>
    <row r="12" spans="2:6">
      <c r="B12" s="4" t="s">
        <v>11</v>
      </c>
      <c r="C12" s="1">
        <v>7643</v>
      </c>
      <c r="D12" s="1">
        <v>366</v>
      </c>
      <c r="E12" s="1">
        <v>8596</v>
      </c>
      <c r="F12" s="1">
        <v>1448</v>
      </c>
    </row>
    <row r="13" spans="2:6">
      <c r="B13" s="4" t="s">
        <v>13</v>
      </c>
      <c r="C13" s="1">
        <v>5567</v>
      </c>
      <c r="D13" s="1">
        <v>512</v>
      </c>
      <c r="E13" s="1">
        <v>5564</v>
      </c>
      <c r="F13" s="1">
        <v>1280</v>
      </c>
    </row>
    <row r="14" spans="2:6">
      <c r="B14" s="4" t="s">
        <v>12</v>
      </c>
      <c r="C14" s="1">
        <v>12736</v>
      </c>
      <c r="D14" s="1">
        <v>2185</v>
      </c>
      <c r="E14" s="1">
        <v>14417</v>
      </c>
      <c r="F14" s="1">
        <v>31849</v>
      </c>
    </row>
    <row r="15" spans="2:6">
      <c r="B15" s="4" t="s">
        <v>16</v>
      </c>
      <c r="C15" s="1">
        <v>8314</v>
      </c>
      <c r="D15" s="1">
        <v>2274</v>
      </c>
      <c r="E15" s="1">
        <v>11857</v>
      </c>
      <c r="F15" s="1">
        <v>36938</v>
      </c>
    </row>
    <row r="16" spans="2:6">
      <c r="B16" s="4" t="s">
        <v>25</v>
      </c>
      <c r="C16" s="1">
        <v>12229</v>
      </c>
      <c r="D16" s="1">
        <v>7077</v>
      </c>
      <c r="E16" s="1">
        <v>20261</v>
      </c>
      <c r="F16" s="1">
        <v>76351</v>
      </c>
    </row>
    <row r="17" spans="2:6">
      <c r="B17" s="4" t="s">
        <v>17</v>
      </c>
      <c r="C17" s="1">
        <v>11858</v>
      </c>
      <c r="D17" s="1">
        <v>1857</v>
      </c>
      <c r="E17" s="1">
        <v>20392</v>
      </c>
      <c r="F17" s="1">
        <v>12718</v>
      </c>
    </row>
    <row r="18" spans="2:6">
      <c r="B18" s="4" t="s">
        <v>7</v>
      </c>
      <c r="C18" s="1">
        <v>2551</v>
      </c>
      <c r="D18" s="1">
        <v>260</v>
      </c>
      <c r="E18" s="1">
        <v>2297</v>
      </c>
      <c r="F18" s="1">
        <v>281</v>
      </c>
    </row>
    <row r="19" spans="2:6">
      <c r="B19" s="4" t="s">
        <v>18</v>
      </c>
      <c r="C19" s="1">
        <v>22160</v>
      </c>
      <c r="D19" s="1">
        <v>3279</v>
      </c>
      <c r="E19" s="1">
        <v>34447</v>
      </c>
      <c r="F19" s="1">
        <v>25850</v>
      </c>
    </row>
    <row r="20" spans="2:6">
      <c r="B20" s="5" t="s">
        <v>28</v>
      </c>
      <c r="C20" s="1">
        <v>633</v>
      </c>
      <c r="D20" s="1">
        <v>231</v>
      </c>
      <c r="E20" s="1">
        <v>1020</v>
      </c>
      <c r="F20" s="1">
        <v>619</v>
      </c>
    </row>
    <row r="21" spans="2:6">
      <c r="B21" s="4" t="s">
        <v>6</v>
      </c>
      <c r="C21" s="1">
        <v>5476</v>
      </c>
      <c r="D21" s="1">
        <v>32</v>
      </c>
      <c r="E21" s="1">
        <v>5531</v>
      </c>
      <c r="F21" s="1">
        <v>629</v>
      </c>
    </row>
    <row r="22" spans="2:6">
      <c r="B22" s="4" t="s">
        <v>4</v>
      </c>
      <c r="C22" s="1">
        <v>605</v>
      </c>
      <c r="D22" s="1">
        <v>136</v>
      </c>
      <c r="E22" s="1">
        <v>285</v>
      </c>
      <c r="F22" s="1">
        <v>191</v>
      </c>
    </row>
    <row r="23" spans="2:6">
      <c r="B23" s="4" t="s">
        <v>34</v>
      </c>
      <c r="C23" s="1">
        <v>0</v>
      </c>
      <c r="D23" s="1">
        <v>0</v>
      </c>
      <c r="E23" s="1">
        <v>1452</v>
      </c>
      <c r="F23" s="1">
        <v>682</v>
      </c>
    </row>
    <row r="24" spans="2:6">
      <c r="B24" s="4" t="s">
        <v>19</v>
      </c>
      <c r="C24" s="1">
        <v>18047</v>
      </c>
      <c r="D24" s="1">
        <v>3392</v>
      </c>
      <c r="E24" s="1">
        <v>33950</v>
      </c>
      <c r="F24" s="1">
        <v>76872</v>
      </c>
    </row>
    <row r="25" spans="2:6">
      <c r="B25" s="4" t="s">
        <v>35</v>
      </c>
      <c r="C25" s="1">
        <v>0</v>
      </c>
      <c r="D25" s="1">
        <v>0</v>
      </c>
      <c r="E25" s="1">
        <v>7069</v>
      </c>
      <c r="F25" s="1">
        <v>1566</v>
      </c>
    </row>
    <row r="26" spans="2:6">
      <c r="B26" s="4" t="s">
        <v>36</v>
      </c>
      <c r="C26" s="1">
        <v>0</v>
      </c>
      <c r="D26" s="1">
        <v>0</v>
      </c>
      <c r="E26" s="1">
        <v>46</v>
      </c>
      <c r="F26" s="1">
        <v>0</v>
      </c>
    </row>
    <row r="27" spans="2:6">
      <c r="B27" s="4" t="s">
        <v>29</v>
      </c>
      <c r="C27" s="1">
        <v>90</v>
      </c>
      <c r="D27" s="1">
        <v>0</v>
      </c>
      <c r="E27" s="1">
        <v>148</v>
      </c>
      <c r="F27" s="1">
        <v>0</v>
      </c>
    </row>
    <row r="28" spans="2:6">
      <c r="B28" s="4" t="s">
        <v>27</v>
      </c>
      <c r="C28" s="1">
        <v>4296</v>
      </c>
      <c r="D28" s="1">
        <v>605</v>
      </c>
      <c r="E28" s="1">
        <v>6625</v>
      </c>
      <c r="F28" s="1">
        <v>9841</v>
      </c>
    </row>
    <row r="29" spans="2:6">
      <c r="B29" s="13"/>
    </row>
    <row r="31" spans="2:6" ht="15.75" thickBot="1"/>
    <row r="32" spans="2:6" ht="23.25" customHeight="1">
      <c r="B32" s="38" t="s">
        <v>21</v>
      </c>
      <c r="C32" s="39"/>
      <c r="D32" s="39"/>
      <c r="E32" s="39"/>
      <c r="F32" s="39"/>
    </row>
    <row r="33" spans="2:6" ht="21.75" customHeight="1">
      <c r="B33" s="29" t="s">
        <v>3</v>
      </c>
      <c r="C33" s="42" t="s">
        <v>30</v>
      </c>
      <c r="D33" s="43"/>
      <c r="E33" s="42" t="s">
        <v>31</v>
      </c>
      <c r="F33" s="43"/>
    </row>
    <row r="34" spans="2:6">
      <c r="B34" s="36"/>
      <c r="C34" s="37" t="s">
        <v>22</v>
      </c>
      <c r="D34" s="37" t="s">
        <v>23</v>
      </c>
      <c r="E34" s="37" t="s">
        <v>22</v>
      </c>
      <c r="F34" s="37" t="s">
        <v>23</v>
      </c>
    </row>
    <row r="35" spans="2:6">
      <c r="B35" s="35" t="s">
        <v>20</v>
      </c>
      <c r="C35" s="32">
        <f>SUM(C36:C57)</f>
        <v>16508</v>
      </c>
      <c r="D35" s="32">
        <f>SUM(D36:D57)</f>
        <v>1354</v>
      </c>
      <c r="E35" s="32">
        <f>SUM(E36:E57)</f>
        <v>15677</v>
      </c>
      <c r="F35" s="32">
        <f>SUM(F36:F57)</f>
        <v>30538</v>
      </c>
    </row>
    <row r="36" spans="2:6">
      <c r="B36" s="4" t="s">
        <v>10</v>
      </c>
      <c r="C36" s="1">
        <v>2150</v>
      </c>
      <c r="D36" s="1">
        <v>10</v>
      </c>
      <c r="E36" s="1">
        <v>850</v>
      </c>
      <c r="F36" s="1">
        <v>25</v>
      </c>
    </row>
    <row r="37" spans="2:6">
      <c r="B37" s="4" t="s">
        <v>15</v>
      </c>
      <c r="C37" s="1">
        <v>346</v>
      </c>
      <c r="D37" s="1">
        <v>162</v>
      </c>
      <c r="E37" s="1">
        <v>222</v>
      </c>
      <c r="F37" s="1">
        <v>529</v>
      </c>
    </row>
    <row r="38" spans="2:6">
      <c r="B38" s="4" t="s">
        <v>8</v>
      </c>
      <c r="C38" s="1">
        <v>595</v>
      </c>
      <c r="D38" s="1">
        <v>98</v>
      </c>
      <c r="E38" s="1">
        <v>213</v>
      </c>
      <c r="F38" s="1">
        <v>178</v>
      </c>
    </row>
    <row r="39" spans="2:6">
      <c r="B39" s="4" t="s">
        <v>14</v>
      </c>
      <c r="C39" s="1">
        <v>5710</v>
      </c>
      <c r="D39" s="1">
        <v>110</v>
      </c>
      <c r="E39" s="1">
        <v>2940</v>
      </c>
      <c r="F39" s="1">
        <v>60</v>
      </c>
    </row>
    <row r="40" spans="2:6">
      <c r="B40" s="4" t="s">
        <v>9</v>
      </c>
      <c r="C40" s="1">
        <v>248</v>
      </c>
      <c r="D40" s="1">
        <v>18</v>
      </c>
      <c r="E40" s="1">
        <v>0</v>
      </c>
      <c r="F40" s="1">
        <v>0</v>
      </c>
    </row>
    <row r="41" spans="2:6">
      <c r="B41" s="4" t="s">
        <v>5</v>
      </c>
      <c r="C41" s="1">
        <v>13</v>
      </c>
      <c r="D41" s="1">
        <v>3</v>
      </c>
      <c r="E41" s="1">
        <v>32</v>
      </c>
      <c r="F41" s="1">
        <v>17</v>
      </c>
    </row>
    <row r="42" spans="2:6">
      <c r="B42" s="4" t="s">
        <v>11</v>
      </c>
      <c r="C42" s="1">
        <v>368</v>
      </c>
      <c r="D42" s="1">
        <v>33</v>
      </c>
      <c r="E42" s="1">
        <v>350</v>
      </c>
      <c r="F42" s="1">
        <v>54</v>
      </c>
    </row>
    <row r="43" spans="2:6">
      <c r="B43" s="4" t="s">
        <v>13</v>
      </c>
      <c r="C43" s="1">
        <v>200</v>
      </c>
      <c r="D43" s="1">
        <v>30</v>
      </c>
      <c r="E43" s="1">
        <v>973</v>
      </c>
      <c r="F43" s="1">
        <v>138</v>
      </c>
    </row>
    <row r="44" spans="2:6">
      <c r="B44" s="4" t="s">
        <v>12</v>
      </c>
      <c r="C44" s="1">
        <v>575</v>
      </c>
      <c r="D44" s="1">
        <v>43</v>
      </c>
      <c r="E44" s="1">
        <v>887</v>
      </c>
      <c r="F44" s="1">
        <v>3400</v>
      </c>
    </row>
    <row r="45" spans="2:6">
      <c r="B45" s="4" t="s">
        <v>16</v>
      </c>
      <c r="C45" s="1">
        <v>268</v>
      </c>
      <c r="D45" s="1">
        <v>118</v>
      </c>
      <c r="E45" s="1">
        <v>816</v>
      </c>
      <c r="F45" s="1">
        <v>3908</v>
      </c>
    </row>
    <row r="46" spans="2:6">
      <c r="B46" s="4" t="s">
        <v>25</v>
      </c>
      <c r="C46" s="1">
        <v>403</v>
      </c>
      <c r="D46" s="1">
        <v>200</v>
      </c>
      <c r="E46" s="1">
        <v>1344</v>
      </c>
      <c r="F46" s="1">
        <v>8651</v>
      </c>
    </row>
    <row r="47" spans="2:6">
      <c r="B47" s="4" t="s">
        <v>17</v>
      </c>
      <c r="C47" s="1">
        <v>703</v>
      </c>
      <c r="D47" s="1">
        <v>45</v>
      </c>
      <c r="E47" s="1">
        <v>1589</v>
      </c>
      <c r="F47" s="1">
        <v>1928</v>
      </c>
    </row>
    <row r="48" spans="2:6">
      <c r="B48" s="4" t="s">
        <v>7</v>
      </c>
      <c r="C48" s="1">
        <v>164</v>
      </c>
      <c r="D48" s="1">
        <v>5</v>
      </c>
      <c r="E48" s="1">
        <v>160</v>
      </c>
      <c r="F48" s="1">
        <v>11</v>
      </c>
    </row>
    <row r="49" spans="2:7">
      <c r="B49" s="4" t="s">
        <v>18</v>
      </c>
      <c r="C49" s="1">
        <v>3250</v>
      </c>
      <c r="D49" s="1">
        <v>233</v>
      </c>
      <c r="E49" s="1">
        <v>2220</v>
      </c>
      <c r="F49" s="1">
        <v>1968</v>
      </c>
    </row>
    <row r="50" spans="2:7">
      <c r="B50" s="5" t="s">
        <v>28</v>
      </c>
      <c r="C50" s="1">
        <v>238</v>
      </c>
      <c r="D50" s="1">
        <v>41</v>
      </c>
      <c r="E50" s="1">
        <v>180</v>
      </c>
      <c r="F50" s="1">
        <v>30</v>
      </c>
    </row>
    <row r="51" spans="2:7">
      <c r="B51" s="4" t="s">
        <v>6</v>
      </c>
      <c r="C51" s="1">
        <v>544</v>
      </c>
      <c r="D51" s="1">
        <v>4</v>
      </c>
      <c r="E51" s="1">
        <v>261</v>
      </c>
      <c r="F51" s="1">
        <v>34</v>
      </c>
    </row>
    <row r="52" spans="2:7">
      <c r="B52" s="4" t="s">
        <v>4</v>
      </c>
      <c r="C52" s="1">
        <v>22</v>
      </c>
      <c r="D52" s="1">
        <v>7</v>
      </c>
      <c r="E52" s="1">
        <v>6</v>
      </c>
      <c r="F52" s="1">
        <v>9</v>
      </c>
    </row>
    <row r="53" spans="2:7">
      <c r="B53" s="4" t="s">
        <v>34</v>
      </c>
      <c r="C53" s="1">
        <v>0</v>
      </c>
      <c r="D53" s="1">
        <v>0</v>
      </c>
      <c r="E53" s="1">
        <v>222</v>
      </c>
      <c r="F53" s="1">
        <v>174</v>
      </c>
    </row>
    <row r="54" spans="2:7">
      <c r="B54" s="4" t="s">
        <v>19</v>
      </c>
      <c r="C54" s="1">
        <v>538</v>
      </c>
      <c r="D54" s="1">
        <v>170</v>
      </c>
      <c r="E54" s="1">
        <v>1363</v>
      </c>
      <c r="F54" s="1">
        <v>7623</v>
      </c>
    </row>
    <row r="55" spans="2:7">
      <c r="B55" s="4" t="s">
        <v>35</v>
      </c>
      <c r="C55" s="1">
        <v>0</v>
      </c>
      <c r="D55" s="1">
        <v>0</v>
      </c>
      <c r="E55" s="1">
        <v>663</v>
      </c>
      <c r="F55" s="1">
        <v>438</v>
      </c>
    </row>
    <row r="56" spans="2:7">
      <c r="B56" s="4" t="s">
        <v>29</v>
      </c>
      <c r="C56" s="1">
        <v>12</v>
      </c>
      <c r="D56" s="1">
        <v>0</v>
      </c>
      <c r="E56" s="1">
        <v>11</v>
      </c>
      <c r="F56" s="1">
        <v>0</v>
      </c>
    </row>
    <row r="57" spans="2:7">
      <c r="B57" s="4" t="s">
        <v>27</v>
      </c>
      <c r="C57" s="1">
        <v>161</v>
      </c>
      <c r="D57" s="1">
        <v>24</v>
      </c>
      <c r="E57" s="1">
        <v>375</v>
      </c>
      <c r="F57" s="1">
        <v>1363</v>
      </c>
    </row>
    <row r="61" spans="2:7">
      <c r="B61" s="41" t="s">
        <v>24</v>
      </c>
      <c r="C61" s="41"/>
      <c r="D61" s="41"/>
      <c r="E61" s="41"/>
      <c r="F61" s="41"/>
      <c r="G61" s="41"/>
    </row>
  </sheetData>
  <mergeCells count="7">
    <mergeCell ref="B61:G61"/>
    <mergeCell ref="B2:F2"/>
    <mergeCell ref="C3:D3"/>
    <mergeCell ref="E3:F3"/>
    <mergeCell ref="B32:F32"/>
    <mergeCell ref="C33:D33"/>
    <mergeCell ref="E33:F3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B2" sqref="B2:G2"/>
    </sheetView>
  </sheetViews>
  <sheetFormatPr defaultRowHeight="15"/>
  <cols>
    <col min="2" max="2" width="45.28515625" customWidth="1"/>
    <col min="3" max="3" width="20.28515625" customWidth="1"/>
    <col min="4" max="4" width="18.5703125" customWidth="1"/>
    <col min="5" max="5" width="17.42578125" customWidth="1"/>
    <col min="6" max="6" width="15.5703125" customWidth="1"/>
    <col min="7" max="7" width="13.42578125" customWidth="1"/>
  </cols>
  <sheetData>
    <row r="1" spans="2:7" ht="15.75" thickBot="1"/>
    <row r="2" spans="2:7" ht="24" customHeight="1">
      <c r="B2" s="38" t="s">
        <v>21</v>
      </c>
      <c r="C2" s="39"/>
      <c r="D2" s="39"/>
      <c r="E2" s="39"/>
      <c r="F2" s="39"/>
      <c r="G2" s="40"/>
    </row>
    <row r="3" spans="2:7" ht="15.75" customHeight="1">
      <c r="B3" s="27" t="s">
        <v>3</v>
      </c>
      <c r="C3" s="28">
        <v>2019</v>
      </c>
      <c r="D3" s="28">
        <v>2020</v>
      </c>
      <c r="E3" s="29" t="s">
        <v>0</v>
      </c>
      <c r="F3" s="29" t="s">
        <v>2</v>
      </c>
      <c r="G3" s="30" t="s">
        <v>1</v>
      </c>
    </row>
    <row r="4" spans="2:7" ht="18.75" customHeight="1">
      <c r="B4" s="31" t="s">
        <v>20</v>
      </c>
      <c r="C4" s="32">
        <f>SUM(C5:C25)</f>
        <v>1199011</v>
      </c>
      <c r="D4" s="32">
        <f>SUM(D5:D25)</f>
        <v>240268</v>
      </c>
      <c r="E4" s="32">
        <f>D4-C4</f>
        <v>-958743</v>
      </c>
      <c r="F4" s="33">
        <f>D4/C4-1</f>
        <v>-0.79961151315542556</v>
      </c>
      <c r="G4" s="34">
        <f>D4/D4</f>
        <v>1</v>
      </c>
    </row>
    <row r="5" spans="2:7">
      <c r="B5" s="6" t="s">
        <v>10</v>
      </c>
      <c r="C5" s="2">
        <v>37758</v>
      </c>
      <c r="D5" s="2">
        <v>17110</v>
      </c>
      <c r="E5" s="1">
        <f>D5-C5</f>
        <v>-20648</v>
      </c>
      <c r="F5" s="7">
        <f>D5/C5-1</f>
        <v>-0.54685099846390162</v>
      </c>
      <c r="G5" s="9">
        <f>D5/D$4</f>
        <v>7.1212146436479259E-2</v>
      </c>
    </row>
    <row r="6" spans="2:7">
      <c r="B6" s="6" t="s">
        <v>15</v>
      </c>
      <c r="C6" s="2">
        <v>64357</v>
      </c>
      <c r="D6" s="2">
        <v>12112</v>
      </c>
      <c r="E6" s="1">
        <f t="shared" ref="E6:E25" si="0">D6-C6</f>
        <v>-52245</v>
      </c>
      <c r="F6" s="7">
        <f t="shared" ref="F6:F23" si="1">D6/C6-1</f>
        <v>-0.81179980421710152</v>
      </c>
      <c r="G6" s="9">
        <f t="shared" ref="G6:G25" si="2">D6/D$4</f>
        <v>5.0410375081159371E-2</v>
      </c>
    </row>
    <row r="7" spans="2:7">
      <c r="B7" s="11" t="s">
        <v>8</v>
      </c>
      <c r="C7" s="2">
        <v>10511</v>
      </c>
      <c r="D7" s="2">
        <v>1852</v>
      </c>
      <c r="E7" s="1">
        <f t="shared" si="0"/>
        <v>-8659</v>
      </c>
      <c r="F7" s="7">
        <f t="shared" si="1"/>
        <v>-0.82380363428788894</v>
      </c>
      <c r="G7" s="9">
        <f t="shared" si="2"/>
        <v>7.7080593337439862E-3</v>
      </c>
    </row>
    <row r="8" spans="2:7">
      <c r="B8" s="6" t="s">
        <v>14</v>
      </c>
      <c r="C8" s="12">
        <v>102104</v>
      </c>
      <c r="D8" s="2">
        <v>61890</v>
      </c>
      <c r="E8" s="1">
        <f t="shared" si="0"/>
        <v>-40214</v>
      </c>
      <c r="F8" s="7">
        <f t="shared" si="1"/>
        <v>-0.39385332602052814</v>
      </c>
      <c r="G8" s="9">
        <f t="shared" si="2"/>
        <v>0.25758736078046179</v>
      </c>
    </row>
    <row r="9" spans="2:7">
      <c r="B9" s="6" t="s">
        <v>9</v>
      </c>
      <c r="C9" s="2">
        <v>16427</v>
      </c>
      <c r="D9" s="2">
        <v>7055</v>
      </c>
      <c r="E9" s="1">
        <f t="shared" si="0"/>
        <v>-9372</v>
      </c>
      <c r="F9" s="7">
        <f t="shared" si="1"/>
        <v>-0.57052413709137395</v>
      </c>
      <c r="G9" s="9">
        <f t="shared" si="2"/>
        <v>2.9363044600196446E-2</v>
      </c>
    </row>
    <row r="10" spans="2:7">
      <c r="B10" s="6" t="s">
        <v>5</v>
      </c>
      <c r="C10" s="2">
        <v>7005</v>
      </c>
      <c r="D10" s="2">
        <v>1214</v>
      </c>
      <c r="E10" s="1">
        <f t="shared" si="0"/>
        <v>-5791</v>
      </c>
      <c r="F10" s="7">
        <f t="shared" si="1"/>
        <v>-0.82669521770164167</v>
      </c>
      <c r="G10" s="9">
        <f t="shared" si="2"/>
        <v>5.0526911615362841E-3</v>
      </c>
    </row>
    <row r="11" spans="2:7">
      <c r="B11" s="6" t="s">
        <v>27</v>
      </c>
      <c r="C11" s="2">
        <v>22130</v>
      </c>
      <c r="D11" s="2">
        <v>4914</v>
      </c>
      <c r="E11" s="1">
        <f t="shared" si="0"/>
        <v>-17216</v>
      </c>
      <c r="F11" s="7">
        <f t="shared" si="1"/>
        <v>-0.77794848621780388</v>
      </c>
      <c r="G11" s="9">
        <f t="shared" si="2"/>
        <v>2.0452161752709475E-2</v>
      </c>
    </row>
    <row r="12" spans="2:7">
      <c r="B12" s="6" t="s">
        <v>11</v>
      </c>
      <c r="C12" s="2">
        <v>27300</v>
      </c>
      <c r="D12" s="2">
        <v>8120</v>
      </c>
      <c r="E12" s="1">
        <f t="shared" si="0"/>
        <v>-19180</v>
      </c>
      <c r="F12" s="7">
        <f t="shared" si="1"/>
        <v>-0.70256410256410251</v>
      </c>
      <c r="G12" s="9">
        <f t="shared" si="2"/>
        <v>3.3795594919007112E-2</v>
      </c>
    </row>
    <row r="13" spans="2:7">
      <c r="B13" s="6" t="s">
        <v>13</v>
      </c>
      <c r="C13" s="2">
        <v>59761</v>
      </c>
      <c r="D13" s="2">
        <v>6079</v>
      </c>
      <c r="E13" s="1">
        <f t="shared" si="0"/>
        <v>-53682</v>
      </c>
      <c r="F13" s="7">
        <f t="shared" si="1"/>
        <v>-0.89827814126269645</v>
      </c>
      <c r="G13" s="9">
        <f t="shared" si="2"/>
        <v>2.5300913979389682E-2</v>
      </c>
    </row>
    <row r="14" spans="2:7">
      <c r="B14" s="6" t="s">
        <v>29</v>
      </c>
      <c r="C14" s="2">
        <v>22</v>
      </c>
      <c r="D14" s="2">
        <v>94</v>
      </c>
      <c r="E14" s="1">
        <f t="shared" si="0"/>
        <v>72</v>
      </c>
      <c r="F14" s="7">
        <f t="shared" si="1"/>
        <v>3.2727272727272725</v>
      </c>
      <c r="G14" s="9">
        <f t="shared" si="2"/>
        <v>3.9122979339737291E-4</v>
      </c>
    </row>
    <row r="15" spans="2:7">
      <c r="B15" s="6" t="s">
        <v>19</v>
      </c>
      <c r="C15" s="2">
        <v>189894</v>
      </c>
      <c r="D15" s="2">
        <v>21489</v>
      </c>
      <c r="E15" s="1">
        <f t="shared" si="0"/>
        <v>-168405</v>
      </c>
      <c r="F15" s="7">
        <f t="shared" si="1"/>
        <v>-0.88683686688362984</v>
      </c>
      <c r="G15" s="9">
        <f t="shared" si="2"/>
        <v>8.9437627982086668E-2</v>
      </c>
    </row>
    <row r="16" spans="2:7">
      <c r="B16" s="6" t="s">
        <v>4</v>
      </c>
      <c r="C16" s="2">
        <v>11303</v>
      </c>
      <c r="D16" s="2">
        <v>800</v>
      </c>
      <c r="E16" s="1">
        <f t="shared" si="0"/>
        <v>-10503</v>
      </c>
      <c r="F16" s="7">
        <f t="shared" si="1"/>
        <v>-0.92922233035477309</v>
      </c>
      <c r="G16" s="9">
        <f t="shared" si="2"/>
        <v>3.3296152629563652E-3</v>
      </c>
    </row>
    <row r="17" spans="2:7">
      <c r="B17" s="6" t="s">
        <v>12</v>
      </c>
      <c r="C17" s="2">
        <v>77264</v>
      </c>
      <c r="D17" s="2">
        <v>15424</v>
      </c>
      <c r="E17" s="1">
        <f t="shared" si="0"/>
        <v>-61840</v>
      </c>
      <c r="F17" s="7">
        <f t="shared" si="1"/>
        <v>-0.80037274798094837</v>
      </c>
      <c r="G17" s="9">
        <f t="shared" si="2"/>
        <v>6.4194982269798723E-2</v>
      </c>
    </row>
    <row r="18" spans="2:7">
      <c r="B18" s="6" t="s">
        <v>26</v>
      </c>
      <c r="C18" s="2">
        <v>2943</v>
      </c>
      <c r="D18" s="2">
        <v>0</v>
      </c>
      <c r="E18" s="1">
        <f t="shared" si="0"/>
        <v>-2943</v>
      </c>
      <c r="F18" s="7">
        <f t="shared" si="1"/>
        <v>-1</v>
      </c>
      <c r="G18" s="9">
        <f t="shared" si="2"/>
        <v>0</v>
      </c>
    </row>
    <row r="19" spans="2:7">
      <c r="B19" s="6" t="s">
        <v>16</v>
      </c>
      <c r="C19" s="2">
        <v>92872</v>
      </c>
      <c r="D19" s="2">
        <v>10609</v>
      </c>
      <c r="E19" s="1">
        <f t="shared" si="0"/>
        <v>-82263</v>
      </c>
      <c r="F19" s="7">
        <f t="shared" si="1"/>
        <v>-0.88576750796795589</v>
      </c>
      <c r="G19" s="9">
        <f t="shared" si="2"/>
        <v>4.4154860405880098E-2</v>
      </c>
    </row>
    <row r="20" spans="2:7">
      <c r="B20" s="6" t="s">
        <v>25</v>
      </c>
      <c r="C20" s="2">
        <v>184264</v>
      </c>
      <c r="D20" s="2">
        <v>19345</v>
      </c>
      <c r="E20" s="1">
        <f t="shared" si="0"/>
        <v>-164919</v>
      </c>
      <c r="F20" s="7">
        <f t="shared" si="1"/>
        <v>-0.89501476142925362</v>
      </c>
      <c r="G20" s="9">
        <f t="shared" si="2"/>
        <v>8.0514259077363606E-2</v>
      </c>
    </row>
    <row r="21" spans="2:7">
      <c r="B21" s="6" t="s">
        <v>17</v>
      </c>
      <c r="C21" s="2">
        <v>74198</v>
      </c>
      <c r="D21" s="2">
        <v>13805</v>
      </c>
      <c r="E21" s="1">
        <f t="shared" si="0"/>
        <v>-60393</v>
      </c>
      <c r="F21" s="7">
        <f t="shared" si="1"/>
        <v>-0.813943772069328</v>
      </c>
      <c r="G21" s="9">
        <f t="shared" si="2"/>
        <v>5.745667338139078E-2</v>
      </c>
    </row>
    <row r="22" spans="2:7">
      <c r="B22" s="6" t="s">
        <v>7</v>
      </c>
      <c r="C22" s="2">
        <v>14185</v>
      </c>
      <c r="D22" s="2">
        <v>2811</v>
      </c>
      <c r="E22" s="1">
        <f t="shared" si="0"/>
        <v>-11374</v>
      </c>
      <c r="F22" s="7">
        <f t="shared" si="1"/>
        <v>-0.8018329221008107</v>
      </c>
      <c r="G22" s="9">
        <f t="shared" si="2"/>
        <v>1.1699435630212928E-2</v>
      </c>
    </row>
    <row r="23" spans="2:7">
      <c r="B23" s="6" t="s">
        <v>18</v>
      </c>
      <c r="C23" s="2">
        <v>195228</v>
      </c>
      <c r="D23" s="2">
        <v>28515</v>
      </c>
      <c r="E23" s="1">
        <f t="shared" si="0"/>
        <v>-166713</v>
      </c>
      <c r="F23" s="7">
        <f t="shared" si="1"/>
        <v>-0.85394000860532304</v>
      </c>
      <c r="G23" s="9">
        <f t="shared" si="2"/>
        <v>0.11867997402900095</v>
      </c>
    </row>
    <row r="24" spans="2:7">
      <c r="B24" s="6" t="s">
        <v>28</v>
      </c>
      <c r="C24" s="2">
        <v>3060</v>
      </c>
      <c r="D24" s="2">
        <v>1063</v>
      </c>
      <c r="E24" s="1">
        <f t="shared" si="0"/>
        <v>-1997</v>
      </c>
      <c r="F24" s="7"/>
      <c r="G24" s="9">
        <f t="shared" si="2"/>
        <v>4.4242262806532704E-3</v>
      </c>
    </row>
    <row r="25" spans="2:7">
      <c r="B25" s="6" t="s">
        <v>6</v>
      </c>
      <c r="C25" s="2">
        <v>6425</v>
      </c>
      <c r="D25" s="2">
        <v>5967</v>
      </c>
      <c r="E25" s="1">
        <f t="shared" si="0"/>
        <v>-458</v>
      </c>
      <c r="F25" s="7"/>
      <c r="G25" s="9">
        <f t="shared" si="2"/>
        <v>2.4834767842575791E-2</v>
      </c>
    </row>
    <row r="26" spans="2:7">
      <c r="B26" s="14"/>
      <c r="C26" s="15"/>
      <c r="D26" s="15"/>
      <c r="E26" s="16"/>
      <c r="F26" s="17"/>
      <c r="G26" s="18"/>
    </row>
    <row r="30" spans="2:7">
      <c r="B30" s="41" t="s">
        <v>24</v>
      </c>
      <c r="C30" s="41"/>
      <c r="D30" s="41"/>
      <c r="E30" s="41"/>
      <c r="F30" s="41"/>
      <c r="G30" s="41"/>
    </row>
    <row r="31" spans="2:7">
      <c r="B31" s="3"/>
      <c r="C31" s="3"/>
      <c r="D31" s="3"/>
      <c r="E31" s="3"/>
      <c r="F31" s="3"/>
      <c r="G31" s="3"/>
    </row>
  </sheetData>
  <sortState ref="B6:G23">
    <sortCondition descending="1" ref="D6"/>
  </sortState>
  <mergeCells count="2">
    <mergeCell ref="B30:G30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B2" sqref="B2:F2"/>
    </sheetView>
  </sheetViews>
  <sheetFormatPr defaultRowHeight="15"/>
  <cols>
    <col min="2" max="2" width="47.28515625" customWidth="1"/>
    <col min="3" max="3" width="18" customWidth="1"/>
    <col min="4" max="4" width="16.7109375" customWidth="1"/>
    <col min="5" max="5" width="17.28515625" customWidth="1"/>
    <col min="6" max="6" width="16.85546875" customWidth="1"/>
  </cols>
  <sheetData>
    <row r="1" spans="2:6" ht="15.75" thickBot="1"/>
    <row r="2" spans="2:6" ht="27" customHeight="1">
      <c r="B2" s="38" t="s">
        <v>21</v>
      </c>
      <c r="C2" s="39"/>
      <c r="D2" s="39"/>
      <c r="E2" s="39"/>
      <c r="F2" s="39"/>
    </row>
    <row r="3" spans="2:6" ht="15" customHeight="1">
      <c r="B3" s="29" t="s">
        <v>3</v>
      </c>
      <c r="C3" s="42">
        <v>2019</v>
      </c>
      <c r="D3" s="43"/>
      <c r="E3" s="42">
        <v>2020</v>
      </c>
      <c r="F3" s="43"/>
    </row>
    <row r="4" spans="2:6" ht="16.5" customHeight="1">
      <c r="B4" s="36"/>
      <c r="C4" s="37" t="s">
        <v>22</v>
      </c>
      <c r="D4" s="37" t="s">
        <v>23</v>
      </c>
      <c r="E4" s="37" t="s">
        <v>22</v>
      </c>
      <c r="F4" s="37" t="s">
        <v>23</v>
      </c>
    </row>
    <row r="5" spans="2:6" ht="15" customHeight="1">
      <c r="B5" s="35" t="s">
        <v>20</v>
      </c>
      <c r="C5" s="32">
        <f>SUM(C6:C26)</f>
        <v>587022</v>
      </c>
      <c r="D5" s="32">
        <f t="shared" ref="D5:F5" si="0">SUM(D6:D26)</f>
        <v>611989</v>
      </c>
      <c r="E5" s="32">
        <f>SUM(E6:E26)</f>
        <v>213836</v>
      </c>
      <c r="F5" s="32">
        <f t="shared" si="0"/>
        <v>26432</v>
      </c>
    </row>
    <row r="6" spans="2:6">
      <c r="B6" s="4" t="s">
        <v>10</v>
      </c>
      <c r="C6" s="1">
        <v>36305</v>
      </c>
      <c r="D6" s="1">
        <v>1453</v>
      </c>
      <c r="E6" s="1">
        <v>16896</v>
      </c>
      <c r="F6" s="1">
        <v>214</v>
      </c>
    </row>
    <row r="7" spans="2:6">
      <c r="B7" s="4" t="s">
        <v>15</v>
      </c>
      <c r="C7" s="1">
        <v>41050</v>
      </c>
      <c r="D7" s="1">
        <v>23307</v>
      </c>
      <c r="E7" s="1">
        <v>11023</v>
      </c>
      <c r="F7" s="1">
        <v>1089</v>
      </c>
    </row>
    <row r="8" spans="2:6">
      <c r="B8" s="4" t="s">
        <v>8</v>
      </c>
      <c r="C8" s="1">
        <v>5953</v>
      </c>
      <c r="D8" s="1">
        <v>4558</v>
      </c>
      <c r="E8" s="1">
        <v>1574</v>
      </c>
      <c r="F8" s="1">
        <v>278</v>
      </c>
    </row>
    <row r="9" spans="2:6">
      <c r="B9" s="4" t="s">
        <v>14</v>
      </c>
      <c r="C9" s="1">
        <v>89104</v>
      </c>
      <c r="D9" s="1">
        <v>13000</v>
      </c>
      <c r="E9" s="1">
        <v>59955</v>
      </c>
      <c r="F9" s="1">
        <v>1935</v>
      </c>
    </row>
    <row r="10" spans="2:6">
      <c r="B10" s="4" t="s">
        <v>9</v>
      </c>
      <c r="C10" s="1">
        <v>5721</v>
      </c>
      <c r="D10" s="1">
        <v>10706</v>
      </c>
      <c r="E10" s="1">
        <v>6698</v>
      </c>
      <c r="F10" s="1">
        <v>357</v>
      </c>
    </row>
    <row r="11" spans="2:6">
      <c r="B11" s="4" t="s">
        <v>5</v>
      </c>
      <c r="C11" s="1">
        <v>4905</v>
      </c>
      <c r="D11" s="1">
        <v>2100</v>
      </c>
      <c r="E11" s="1">
        <v>1172</v>
      </c>
      <c r="F11" s="1">
        <v>42</v>
      </c>
    </row>
    <row r="12" spans="2:6">
      <c r="B12" s="4" t="s">
        <v>27</v>
      </c>
      <c r="C12" s="1">
        <v>8763</v>
      </c>
      <c r="D12" s="1">
        <v>13367</v>
      </c>
      <c r="E12" s="1">
        <v>4309</v>
      </c>
      <c r="F12" s="1">
        <v>605</v>
      </c>
    </row>
    <row r="13" spans="2:6">
      <c r="B13" s="4" t="s">
        <v>11</v>
      </c>
      <c r="C13" s="1">
        <v>22744</v>
      </c>
      <c r="D13" s="1">
        <v>4556</v>
      </c>
      <c r="E13" s="1">
        <v>7745</v>
      </c>
      <c r="F13" s="1">
        <v>375</v>
      </c>
    </row>
    <row r="14" spans="2:6">
      <c r="B14" s="4" t="s">
        <v>13</v>
      </c>
      <c r="C14" s="1">
        <v>44648</v>
      </c>
      <c r="D14" s="1">
        <v>15113</v>
      </c>
      <c r="E14" s="1">
        <v>5567</v>
      </c>
      <c r="F14" s="1">
        <v>512</v>
      </c>
    </row>
    <row r="15" spans="2:6">
      <c r="B15" s="4" t="s">
        <v>29</v>
      </c>
      <c r="C15" s="1">
        <v>22</v>
      </c>
      <c r="D15" s="1">
        <v>0</v>
      </c>
      <c r="E15" s="1">
        <v>94</v>
      </c>
      <c r="F15" s="1">
        <v>0</v>
      </c>
    </row>
    <row r="16" spans="2:6">
      <c r="B16" s="4" t="s">
        <v>19</v>
      </c>
      <c r="C16" s="1">
        <v>61863</v>
      </c>
      <c r="D16" s="1">
        <v>128031</v>
      </c>
      <c r="E16" s="1">
        <v>18088</v>
      </c>
      <c r="F16" s="1">
        <v>3401</v>
      </c>
    </row>
    <row r="17" spans="2:6">
      <c r="B17" s="4" t="s">
        <v>4</v>
      </c>
      <c r="C17" s="1">
        <v>4932</v>
      </c>
      <c r="D17" s="1">
        <v>6371</v>
      </c>
      <c r="E17" s="1">
        <v>640</v>
      </c>
      <c r="F17" s="1">
        <v>160</v>
      </c>
    </row>
    <row r="18" spans="2:6">
      <c r="B18" s="4" t="s">
        <v>12</v>
      </c>
      <c r="C18" s="1">
        <v>21493</v>
      </c>
      <c r="D18" s="1">
        <v>55771</v>
      </c>
      <c r="E18" s="1">
        <v>13210</v>
      </c>
      <c r="F18" s="1">
        <v>2214</v>
      </c>
    </row>
    <row r="19" spans="2:6">
      <c r="B19" s="4" t="s">
        <v>26</v>
      </c>
      <c r="C19" s="1">
        <v>2192</v>
      </c>
      <c r="D19" s="1">
        <v>751</v>
      </c>
      <c r="E19" s="1">
        <v>0</v>
      </c>
      <c r="F19" s="1">
        <v>0</v>
      </c>
    </row>
    <row r="20" spans="2:6">
      <c r="B20" s="5" t="s">
        <v>16</v>
      </c>
      <c r="C20" s="1">
        <v>28079</v>
      </c>
      <c r="D20" s="1">
        <v>64793</v>
      </c>
      <c r="E20" s="1">
        <v>8327</v>
      </c>
      <c r="F20" s="1">
        <v>2282</v>
      </c>
    </row>
    <row r="21" spans="2:6">
      <c r="B21" s="4" t="s">
        <v>25</v>
      </c>
      <c r="C21" s="1">
        <v>41418</v>
      </c>
      <c r="D21" s="1">
        <v>142846</v>
      </c>
      <c r="E21" s="1">
        <v>12255</v>
      </c>
      <c r="F21" s="1">
        <v>7090</v>
      </c>
    </row>
    <row r="22" spans="2:6">
      <c r="B22" s="4" t="s">
        <v>17</v>
      </c>
      <c r="C22" s="1">
        <v>36213</v>
      </c>
      <c r="D22" s="1">
        <v>37985</v>
      </c>
      <c r="E22" s="1">
        <v>11943</v>
      </c>
      <c r="F22" s="1">
        <v>1862</v>
      </c>
    </row>
    <row r="23" spans="2:6">
      <c r="B23" s="4" t="s">
        <v>7</v>
      </c>
      <c r="C23" s="1">
        <v>11161</v>
      </c>
      <c r="D23" s="1">
        <v>3024</v>
      </c>
      <c r="E23" s="1">
        <v>2551</v>
      </c>
      <c r="F23" s="1">
        <v>260</v>
      </c>
    </row>
    <row r="24" spans="2:6">
      <c r="B24" s="4" t="s">
        <v>18</v>
      </c>
      <c r="C24" s="1">
        <v>115338</v>
      </c>
      <c r="D24" s="1">
        <v>79890</v>
      </c>
      <c r="E24" s="1">
        <v>25125</v>
      </c>
      <c r="F24" s="1">
        <v>3390</v>
      </c>
    </row>
    <row r="25" spans="2:6">
      <c r="B25" s="4" t="s">
        <v>28</v>
      </c>
      <c r="C25" s="1">
        <v>1483</v>
      </c>
      <c r="D25" s="1">
        <v>1577</v>
      </c>
      <c r="E25" s="1">
        <v>729</v>
      </c>
      <c r="F25" s="1">
        <v>334</v>
      </c>
    </row>
    <row r="26" spans="2:6">
      <c r="B26" s="4" t="s">
        <v>6</v>
      </c>
      <c r="C26" s="1">
        <v>3635</v>
      </c>
      <c r="D26" s="1">
        <v>2790</v>
      </c>
      <c r="E26" s="1">
        <v>5935</v>
      </c>
      <c r="F26" s="1">
        <v>32</v>
      </c>
    </row>
    <row r="27" spans="2:6">
      <c r="B27" s="8"/>
      <c r="C27" s="10"/>
      <c r="D27" s="10"/>
      <c r="E27" s="10"/>
      <c r="F27" s="10"/>
    </row>
    <row r="29" spans="2:6">
      <c r="B29" s="8"/>
      <c r="C29" s="16"/>
      <c r="D29" s="16"/>
      <c r="E29" s="16"/>
      <c r="F29" s="16"/>
    </row>
    <row r="30" spans="2:6">
      <c r="B30" s="13"/>
    </row>
    <row r="31" spans="2:6">
      <c r="B31" s="44" t="s">
        <v>24</v>
      </c>
      <c r="C31" s="44"/>
      <c r="D31" s="44"/>
      <c r="E31" s="44"/>
      <c r="F31" s="44"/>
    </row>
  </sheetData>
  <mergeCells count="4">
    <mergeCell ref="B31:F31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დაცული ტერიტორიები</vt:lpstr>
      <vt:lpstr> ქართ. უცხ.</vt:lpstr>
      <vt:lpstr> 2019-2020</vt:lpstr>
      <vt:lpstr> 2019-2020 (ქართ. უცხ.)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2021-11-10T14:39:34Z</dcterms:modified>
</cp:coreProperties>
</file>