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1 ივნის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H230" i="1" l="1"/>
  <c r="H228" i="1"/>
  <c r="H227" i="1"/>
  <c r="H226" i="1"/>
  <c r="I223" i="1"/>
  <c r="H223" i="1"/>
  <c r="H222" i="1"/>
  <c r="H221" i="1"/>
  <c r="I220" i="1"/>
  <c r="H220" i="1"/>
  <c r="H217" i="1"/>
  <c r="H216" i="1"/>
  <c r="H214" i="1"/>
  <c r="H210" i="1"/>
  <c r="I209" i="1"/>
  <c r="H209" i="1"/>
  <c r="H207" i="1"/>
  <c r="H206" i="1"/>
  <c r="H205" i="1"/>
  <c r="H204" i="1"/>
  <c r="H202" i="1"/>
  <c r="H200" i="1"/>
  <c r="H199" i="1"/>
  <c r="H198" i="1"/>
  <c r="H195" i="1"/>
  <c r="H194" i="1"/>
  <c r="H193" i="1"/>
  <c r="H192" i="1"/>
  <c r="H191" i="1"/>
  <c r="H190" i="1"/>
  <c r="H188" i="1"/>
  <c r="H187" i="1"/>
  <c r="H185" i="1"/>
  <c r="H184" i="1"/>
  <c r="H183" i="1"/>
  <c r="H182" i="1"/>
  <c r="H181" i="1"/>
  <c r="H179" i="1"/>
  <c r="H178" i="1"/>
  <c r="H177" i="1"/>
  <c r="I166" i="1"/>
  <c r="I168" i="1"/>
  <c r="I171" i="1"/>
  <c r="I173" i="1"/>
  <c r="H154" i="1"/>
  <c r="I157" i="1"/>
  <c r="I152" i="1"/>
  <c r="I146" i="1"/>
  <c r="I144" i="1"/>
  <c r="I143" i="1"/>
  <c r="I140" i="1"/>
  <c r="H126" i="1"/>
  <c r="I126" i="1"/>
  <c r="H137" i="1"/>
  <c r="H138" i="1"/>
  <c r="H120" i="1"/>
  <c r="H121" i="1"/>
  <c r="I120" i="1"/>
  <c r="H110" i="1"/>
  <c r="I111" i="1"/>
  <c r="I109" i="1"/>
  <c r="I103" i="1"/>
  <c r="I101" i="1"/>
  <c r="H95" i="1"/>
  <c r="H94" i="1"/>
  <c r="H93" i="1"/>
  <c r="H91" i="1"/>
  <c r="H90" i="1"/>
  <c r="H89" i="1"/>
  <c r="H87" i="1"/>
  <c r="H86" i="1"/>
  <c r="H85" i="1"/>
  <c r="H83" i="1"/>
  <c r="H79" i="1"/>
  <c r="H77" i="1"/>
  <c r="H74" i="1"/>
  <c r="H73" i="1"/>
  <c r="H70" i="1"/>
  <c r="H69" i="1"/>
  <c r="H56" i="1"/>
  <c r="H57" i="1"/>
  <c r="H58" i="1"/>
  <c r="H59" i="1"/>
  <c r="I59" i="1"/>
  <c r="H60" i="1"/>
  <c r="I60" i="1"/>
  <c r="H61" i="1"/>
  <c r="I61" i="1"/>
  <c r="I51" i="1"/>
  <c r="H51" i="1"/>
  <c r="I50" i="1"/>
  <c r="H50" i="1"/>
  <c r="I49" i="1"/>
  <c r="H49" i="1"/>
  <c r="H48" i="1"/>
  <c r="I47" i="1"/>
  <c r="H47" i="1"/>
  <c r="I46" i="1"/>
  <c r="H46" i="1"/>
  <c r="H45" i="1"/>
  <c r="H44" i="1"/>
  <c r="I43" i="1"/>
  <c r="H43" i="1"/>
  <c r="I42" i="1"/>
  <c r="H42" i="1"/>
  <c r="H41" i="1"/>
  <c r="I40" i="1"/>
  <c r="H40" i="1"/>
  <c r="I39" i="1"/>
  <c r="H39" i="1"/>
  <c r="H38" i="1"/>
  <c r="H37" i="1"/>
  <c r="I30" i="1"/>
  <c r="I31" i="1"/>
  <c r="I33" i="1"/>
  <c r="I34" i="1"/>
  <c r="I35" i="1"/>
  <c r="J6" i="2" l="1"/>
  <c r="J7" i="2"/>
  <c r="J8" i="2"/>
  <c r="J9" i="2"/>
  <c r="J10" i="2"/>
  <c r="J11" i="2"/>
  <c r="J12" i="2"/>
  <c r="J14" i="2"/>
  <c r="J15" i="2"/>
  <c r="J16" i="2"/>
  <c r="J17" i="2"/>
  <c r="J18" i="2"/>
  <c r="J19" i="2"/>
  <c r="J5" i="2"/>
  <c r="I6" i="2"/>
  <c r="I7" i="2"/>
  <c r="I8" i="2"/>
  <c r="I9" i="2"/>
  <c r="I10" i="2"/>
  <c r="I11" i="2"/>
  <c r="I12" i="2"/>
  <c r="I13" i="2"/>
  <c r="I14" i="2"/>
  <c r="I15" i="2"/>
  <c r="I16" i="2"/>
  <c r="I17" i="2"/>
  <c r="I18" i="2"/>
  <c r="I19" i="2"/>
  <c r="I5" i="2"/>
  <c r="I12" i="11"/>
  <c r="I13" i="11"/>
  <c r="I14" i="11"/>
  <c r="I16" i="11"/>
  <c r="I17" i="11"/>
  <c r="I18" i="11"/>
  <c r="I19" i="11"/>
  <c r="I20" i="11"/>
  <c r="I21" i="11"/>
  <c r="I22" i="16" l="1"/>
  <c r="I23" i="16"/>
  <c r="I24" i="16"/>
  <c r="I25" i="16"/>
  <c r="I26" i="16"/>
  <c r="I27" i="16"/>
  <c r="I28" i="16"/>
  <c r="I29" i="16"/>
  <c r="I30" i="16"/>
  <c r="I31" i="16"/>
  <c r="I32" i="16"/>
  <c r="I33" i="16"/>
  <c r="I11" i="16"/>
  <c r="I12" i="16"/>
  <c r="I13" i="16"/>
  <c r="I14" i="16"/>
  <c r="I15" i="16"/>
  <c r="I16" i="16"/>
  <c r="I17" i="16"/>
  <c r="I18" i="16"/>
  <c r="I21" i="16"/>
  <c r="H157" i="1" l="1"/>
  <c r="H156" i="1"/>
  <c r="H155" i="1"/>
  <c r="H153" i="1"/>
  <c r="H152" i="1"/>
  <c r="H151" i="1"/>
  <c r="H150" i="1"/>
  <c r="I124" i="1"/>
  <c r="H124" i="1"/>
  <c r="H122" i="1"/>
  <c r="H119" i="1"/>
  <c r="H118" i="1"/>
  <c r="I117" i="1"/>
  <c r="H117" i="1"/>
  <c r="H113" i="1"/>
  <c r="H112" i="1"/>
  <c r="H109" i="1"/>
  <c r="H108" i="1"/>
  <c r="H107" i="1"/>
  <c r="H106" i="1"/>
  <c r="H105" i="1"/>
  <c r="H104" i="1"/>
  <c r="H103" i="1"/>
  <c r="H102" i="1"/>
  <c r="H101" i="1"/>
  <c r="H55" i="1"/>
  <c r="I55" i="1"/>
  <c r="I10" i="16" l="1"/>
  <c r="I54" i="1" l="1"/>
  <c r="H54" i="1"/>
  <c r="F6" i="1" l="1"/>
  <c r="G5" i="12" l="1"/>
  <c r="K6" i="18"/>
  <c r="K7" i="18"/>
  <c r="K8" i="18"/>
  <c r="K9" i="18"/>
  <c r="K10" i="18"/>
  <c r="K5" i="18"/>
  <c r="J9" i="11"/>
  <c r="J5" i="11"/>
  <c r="J6" i="11"/>
  <c r="J7" i="11"/>
  <c r="J8" i="11"/>
  <c r="J10" i="11"/>
  <c r="J11" i="11"/>
  <c r="J12" i="11"/>
  <c r="J13" i="11"/>
  <c r="J14" i="11"/>
  <c r="J15" i="11"/>
  <c r="J16" i="11"/>
  <c r="J17" i="11"/>
  <c r="J18" i="11"/>
  <c r="J19" i="11"/>
  <c r="J20" i="11"/>
  <c r="J21" i="11"/>
  <c r="J22" i="11"/>
  <c r="J23" i="11"/>
  <c r="J24" i="11"/>
  <c r="J25" i="11"/>
  <c r="J8" i="10"/>
  <c r="J7" i="10"/>
  <c r="J6" i="10"/>
  <c r="J5" i="10"/>
  <c r="H11" i="16"/>
  <c r="F7" i="16"/>
  <c r="E9" i="3"/>
  <c r="E10" i="3"/>
  <c r="E8" i="3"/>
  <c r="E7" i="3"/>
  <c r="E6" i="3"/>
  <c r="D6" i="3"/>
  <c r="C8" i="3"/>
  <c r="C7" i="3"/>
  <c r="C6" i="3"/>
  <c r="E5" i="3"/>
  <c r="G5" i="3" s="1"/>
  <c r="D5" i="3"/>
  <c r="C5" i="3"/>
  <c r="G9" i="1"/>
  <c r="I232" i="1"/>
  <c r="H232" i="1"/>
  <c r="G232" i="1"/>
  <c r="F232" i="1"/>
  <c r="I235" i="1"/>
  <c r="H235" i="1"/>
  <c r="G235" i="1"/>
  <c r="F235" i="1"/>
  <c r="I234" i="1"/>
  <c r="H234" i="1"/>
  <c r="G234" i="1"/>
  <c r="F234" i="1"/>
  <c r="H233" i="1"/>
  <c r="G233" i="1"/>
  <c r="F233" i="1"/>
  <c r="G231" i="1"/>
  <c r="F231" i="1"/>
  <c r="G230" i="1"/>
  <c r="F230" i="1"/>
  <c r="G229" i="1"/>
  <c r="F229" i="1"/>
  <c r="G228" i="1"/>
  <c r="F228" i="1"/>
  <c r="G227" i="1"/>
  <c r="F227" i="1"/>
  <c r="G226" i="1"/>
  <c r="F226" i="1"/>
  <c r="G225" i="1"/>
  <c r="F225" i="1"/>
  <c r="H224" i="1"/>
  <c r="G224" i="1"/>
  <c r="F224" i="1"/>
  <c r="G223" i="1"/>
  <c r="F223" i="1"/>
  <c r="G222" i="1"/>
  <c r="F222" i="1"/>
  <c r="G221" i="1"/>
  <c r="F221" i="1"/>
  <c r="G220" i="1"/>
  <c r="F220" i="1"/>
  <c r="I219" i="1"/>
  <c r="H219" i="1"/>
  <c r="G219" i="1"/>
  <c r="F219" i="1"/>
  <c r="G218" i="1"/>
  <c r="F218" i="1"/>
  <c r="G217" i="1"/>
  <c r="F217" i="1"/>
  <c r="G216" i="1"/>
  <c r="F216" i="1"/>
  <c r="G215" i="1"/>
  <c r="F215" i="1"/>
  <c r="G214" i="1"/>
  <c r="F214" i="1"/>
  <c r="H213"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H196"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H176" i="1"/>
  <c r="G176" i="1"/>
  <c r="F176" i="1"/>
  <c r="I175" i="1"/>
  <c r="H175" i="1"/>
  <c r="G175" i="1"/>
  <c r="F175" i="1"/>
  <c r="H174" i="1"/>
  <c r="G174" i="1"/>
  <c r="F174" i="1"/>
  <c r="H173" i="1"/>
  <c r="G173" i="1"/>
  <c r="F173" i="1"/>
  <c r="H172" i="1"/>
  <c r="G172" i="1"/>
  <c r="F172" i="1"/>
  <c r="H171" i="1"/>
  <c r="G171" i="1"/>
  <c r="F171" i="1"/>
  <c r="H170" i="1"/>
  <c r="G170" i="1"/>
  <c r="F170" i="1"/>
  <c r="H169" i="1"/>
  <c r="G169" i="1"/>
  <c r="F169" i="1"/>
  <c r="H168" i="1"/>
  <c r="G168" i="1"/>
  <c r="F168" i="1"/>
  <c r="H167" i="1"/>
  <c r="G167" i="1"/>
  <c r="F167" i="1"/>
  <c r="H166" i="1"/>
  <c r="G166" i="1"/>
  <c r="F166" i="1"/>
  <c r="H165" i="1"/>
  <c r="G165" i="1"/>
  <c r="F165" i="1"/>
  <c r="H164" i="1"/>
  <c r="G164" i="1"/>
  <c r="F164" i="1"/>
  <c r="H163" i="1"/>
  <c r="G163" i="1"/>
  <c r="F163" i="1"/>
  <c r="H162" i="1"/>
  <c r="G162" i="1"/>
  <c r="F162" i="1"/>
  <c r="H161" i="1"/>
  <c r="G161" i="1"/>
  <c r="F161" i="1"/>
  <c r="I160" i="1"/>
  <c r="H160" i="1"/>
  <c r="G160" i="1"/>
  <c r="F160" i="1"/>
  <c r="H159" i="1"/>
  <c r="G159" i="1"/>
  <c r="F159" i="1"/>
  <c r="H158" i="1"/>
  <c r="G158" i="1"/>
  <c r="F158" i="1"/>
  <c r="G157" i="1"/>
  <c r="F157" i="1"/>
  <c r="G156" i="1"/>
  <c r="F156" i="1"/>
  <c r="G155" i="1"/>
  <c r="F155" i="1"/>
  <c r="G154" i="1"/>
  <c r="F154" i="1"/>
  <c r="G153" i="1"/>
  <c r="F153" i="1"/>
  <c r="G152" i="1"/>
  <c r="F152" i="1"/>
  <c r="G151" i="1"/>
  <c r="F151" i="1"/>
  <c r="G150" i="1"/>
  <c r="F150" i="1"/>
  <c r="I149" i="1"/>
  <c r="H149" i="1"/>
  <c r="G149" i="1"/>
  <c r="F149" i="1"/>
  <c r="H148" i="1"/>
  <c r="G148" i="1"/>
  <c r="F148" i="1"/>
  <c r="H147" i="1"/>
  <c r="G147" i="1"/>
  <c r="F147" i="1"/>
  <c r="H146" i="1"/>
  <c r="G146" i="1"/>
  <c r="F146" i="1"/>
  <c r="H145" i="1"/>
  <c r="G145" i="1"/>
  <c r="F145" i="1"/>
  <c r="H144" i="1"/>
  <c r="G144" i="1"/>
  <c r="F144" i="1"/>
  <c r="H143" i="1"/>
  <c r="G143" i="1"/>
  <c r="F143" i="1"/>
  <c r="G142" i="1"/>
  <c r="F142" i="1"/>
  <c r="H141" i="1"/>
  <c r="G141" i="1"/>
  <c r="F141" i="1"/>
  <c r="H140" i="1"/>
  <c r="G140" i="1"/>
  <c r="F140" i="1"/>
  <c r="I139" i="1"/>
  <c r="H139"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I123" i="1"/>
  <c r="H123" i="1"/>
  <c r="G123" i="1"/>
  <c r="F123" i="1"/>
  <c r="G122" i="1"/>
  <c r="F122" i="1"/>
  <c r="G121" i="1"/>
  <c r="F121" i="1"/>
  <c r="G120" i="1"/>
  <c r="F120" i="1"/>
  <c r="G119" i="1"/>
  <c r="F119" i="1"/>
  <c r="G118" i="1"/>
  <c r="F118" i="1"/>
  <c r="G117" i="1"/>
  <c r="F117" i="1"/>
  <c r="H116" i="1"/>
  <c r="G116" i="1"/>
  <c r="F116" i="1"/>
  <c r="I115" i="1"/>
  <c r="H115" i="1"/>
  <c r="G115" i="1"/>
  <c r="F115" i="1"/>
  <c r="I114" i="1"/>
  <c r="H114"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H100" i="1"/>
  <c r="G100" i="1"/>
  <c r="F100" i="1"/>
  <c r="H99" i="1"/>
  <c r="G99" i="1"/>
  <c r="F99" i="1"/>
  <c r="I98" i="1"/>
  <c r="H98" i="1"/>
  <c r="G98" i="1"/>
  <c r="F98" i="1"/>
  <c r="I97" i="1"/>
  <c r="H97" i="1"/>
  <c r="G97" i="1"/>
  <c r="F97" i="1"/>
  <c r="I96" i="1"/>
  <c r="H96" i="1"/>
  <c r="G96" i="1"/>
  <c r="F96" i="1"/>
  <c r="G95" i="1"/>
  <c r="F95" i="1"/>
  <c r="G94" i="1"/>
  <c r="F94" i="1"/>
  <c r="G93" i="1"/>
  <c r="F93" i="1"/>
  <c r="G92" i="1"/>
  <c r="F92" i="1"/>
  <c r="G91" i="1"/>
  <c r="F91" i="1"/>
  <c r="G90" i="1"/>
  <c r="F90" i="1"/>
  <c r="G89" i="1"/>
  <c r="F89" i="1"/>
  <c r="H88"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H67" i="1"/>
  <c r="G67" i="1"/>
  <c r="F67" i="1"/>
  <c r="I66" i="1"/>
  <c r="H66" i="1"/>
  <c r="G66" i="1"/>
  <c r="F66" i="1"/>
  <c r="I65" i="1"/>
  <c r="H65" i="1"/>
  <c r="G65" i="1"/>
  <c r="F65" i="1"/>
  <c r="I64" i="1"/>
  <c r="H64" i="1"/>
  <c r="G64" i="1"/>
  <c r="F64" i="1"/>
  <c r="I63" i="1"/>
  <c r="H63" i="1"/>
  <c r="G63" i="1"/>
  <c r="F63" i="1"/>
  <c r="I62" i="1"/>
  <c r="H62" i="1"/>
  <c r="G62" i="1"/>
  <c r="F62" i="1"/>
  <c r="G61" i="1"/>
  <c r="F61" i="1"/>
  <c r="G60" i="1"/>
  <c r="F60" i="1"/>
  <c r="G59" i="1"/>
  <c r="F59" i="1"/>
  <c r="G58" i="1"/>
  <c r="F58" i="1"/>
  <c r="G57" i="1"/>
  <c r="F57" i="1"/>
  <c r="G56" i="1"/>
  <c r="F56" i="1"/>
  <c r="G55" i="1"/>
  <c r="F55" i="1"/>
  <c r="G54" i="1"/>
  <c r="F54" i="1"/>
  <c r="I53" i="1"/>
  <c r="H53" i="1"/>
  <c r="G53" i="1"/>
  <c r="F53" i="1"/>
  <c r="I52" i="1"/>
  <c r="H52"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I36" i="1"/>
  <c r="H36" i="1"/>
  <c r="G36" i="1"/>
  <c r="F36" i="1"/>
  <c r="H35" i="1"/>
  <c r="G35" i="1"/>
  <c r="F35" i="1"/>
  <c r="H34" i="1"/>
  <c r="G34" i="1"/>
  <c r="F34" i="1"/>
  <c r="H33" i="1"/>
  <c r="G33" i="1"/>
  <c r="F33" i="1"/>
  <c r="H32" i="1"/>
  <c r="G32" i="1"/>
  <c r="F32" i="1"/>
  <c r="H31" i="1"/>
  <c r="G31" i="1"/>
  <c r="F31"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8" i="1"/>
  <c r="H18" i="1"/>
  <c r="G18" i="1"/>
  <c r="F18" i="1"/>
  <c r="I17" i="1"/>
  <c r="H17" i="1"/>
  <c r="G17" i="1"/>
  <c r="F17" i="1"/>
  <c r="I16" i="1"/>
  <c r="H16" i="1"/>
  <c r="G16" i="1"/>
  <c r="F16" i="1"/>
  <c r="I15" i="1"/>
  <c r="H15" i="1"/>
  <c r="G15" i="1"/>
  <c r="F15" i="1"/>
  <c r="I14" i="1"/>
  <c r="H14" i="1"/>
  <c r="G14" i="1"/>
  <c r="F14" i="1"/>
  <c r="I13" i="1"/>
  <c r="H13" i="1"/>
  <c r="G13" i="1"/>
  <c r="F13" i="1"/>
  <c r="I12" i="1"/>
  <c r="H12" i="1"/>
  <c r="G12" i="1"/>
  <c r="F12" i="1"/>
  <c r="I11" i="1"/>
  <c r="H11" i="1"/>
  <c r="G11" i="1"/>
  <c r="F11" i="1"/>
  <c r="I10" i="1"/>
  <c r="H10" i="1"/>
  <c r="G10" i="1"/>
  <c r="F10" i="1"/>
  <c r="I9" i="1"/>
  <c r="H9" i="1"/>
  <c r="F9" i="1"/>
  <c r="I8" i="1"/>
  <c r="H8" i="1"/>
  <c r="G8" i="1"/>
  <c r="F8" i="1"/>
  <c r="I7" i="1"/>
  <c r="H7" i="1"/>
  <c r="G7" i="1"/>
  <c r="F7" i="1"/>
  <c r="I6" i="1"/>
  <c r="H6" i="1"/>
  <c r="G6" i="1"/>
  <c r="F2" i="1"/>
  <c r="H5" i="3" l="1"/>
  <c r="J9" i="3"/>
  <c r="J7" i="3"/>
  <c r="F8" i="3"/>
  <c r="J6" i="3"/>
  <c r="I5" i="3"/>
  <c r="J5" i="3"/>
  <c r="F5" i="3"/>
  <c r="I4" i="1"/>
  <c r="I3" i="1"/>
  <c r="I2" i="1"/>
  <c r="H4" i="1"/>
  <c r="H3" i="1"/>
  <c r="H2" i="1"/>
  <c r="G4" i="1"/>
  <c r="G3" i="1"/>
  <c r="G2" i="1"/>
  <c r="F4" i="1"/>
  <c r="F3" i="1"/>
  <c r="J5" i="18"/>
  <c r="I5" i="18"/>
  <c r="I10" i="18"/>
  <c r="H10" i="18"/>
  <c r="I9" i="18"/>
  <c r="I8" i="18"/>
  <c r="H8" i="18"/>
  <c r="I7" i="18"/>
  <c r="I6" i="18"/>
  <c r="H6" i="18"/>
  <c r="H5" i="18"/>
  <c r="E5" i="16"/>
  <c r="D5" i="16"/>
  <c r="C5" i="16"/>
  <c r="H30" i="16"/>
  <c r="H26" i="16"/>
  <c r="F24" i="16"/>
  <c r="H22" i="16"/>
  <c r="F20" i="16"/>
  <c r="H18" i="16"/>
  <c r="F16" i="16"/>
  <c r="G15" i="16"/>
  <c r="H14" i="16"/>
  <c r="F12" i="16"/>
  <c r="H10" i="16"/>
  <c r="I9" i="16"/>
  <c r="F8" i="16"/>
  <c r="H7" i="16"/>
  <c r="G7" i="16"/>
  <c r="I7" i="16"/>
  <c r="H6" i="16"/>
  <c r="G5" i="10"/>
  <c r="G5" i="18" l="1"/>
  <c r="J7" i="18"/>
  <c r="G7" i="18"/>
  <c r="G9" i="18"/>
  <c r="J6" i="18"/>
  <c r="H7" i="18"/>
  <c r="J8" i="18"/>
  <c r="H9" i="18"/>
  <c r="J10" i="18"/>
  <c r="J9" i="18"/>
  <c r="G6" i="18"/>
  <c r="G8" i="18"/>
  <c r="G10" i="18"/>
  <c r="F13" i="16"/>
  <c r="H15" i="16"/>
  <c r="G20" i="16"/>
  <c r="H27" i="16"/>
  <c r="F32" i="16"/>
  <c r="G8" i="16"/>
  <c r="F19" i="16"/>
  <c r="F31" i="16"/>
  <c r="G32" i="16"/>
  <c r="G19" i="16"/>
  <c r="G31" i="16"/>
  <c r="F17" i="16"/>
  <c r="F23" i="16"/>
  <c r="G24" i="16"/>
  <c r="F29" i="16"/>
  <c r="F9" i="16"/>
  <c r="F11" i="16"/>
  <c r="G12" i="16"/>
  <c r="H19" i="16"/>
  <c r="F21" i="16"/>
  <c r="G23" i="16"/>
  <c r="F27" i="16"/>
  <c r="F28" i="16"/>
  <c r="H31" i="16"/>
  <c r="H9" i="16"/>
  <c r="G11" i="16"/>
  <c r="F15" i="16"/>
  <c r="G16" i="16"/>
  <c r="H23" i="16"/>
  <c r="F25" i="16"/>
  <c r="G27" i="16"/>
  <c r="G28" i="16"/>
  <c r="F33" i="16"/>
  <c r="I6" i="16"/>
  <c r="F6" i="16"/>
  <c r="H8" i="16"/>
  <c r="G9" i="16"/>
  <c r="F10" i="16"/>
  <c r="H12" i="16"/>
  <c r="G13" i="16"/>
  <c r="F14" i="16"/>
  <c r="H16" i="16"/>
  <c r="G17" i="16"/>
  <c r="F18" i="16"/>
  <c r="H20" i="16"/>
  <c r="G21" i="16"/>
  <c r="F22" i="16"/>
  <c r="H24" i="16"/>
  <c r="G25" i="16"/>
  <c r="F26" i="16"/>
  <c r="H28" i="16"/>
  <c r="G29" i="16"/>
  <c r="F30" i="16"/>
  <c r="H32" i="16"/>
  <c r="G33" i="16"/>
  <c r="G6" i="16"/>
  <c r="I8" i="16"/>
  <c r="G10" i="16"/>
  <c r="H13" i="16"/>
  <c r="G14" i="16"/>
  <c r="H17" i="16"/>
  <c r="G18" i="16"/>
  <c r="H21" i="16"/>
  <c r="G22" i="16"/>
  <c r="H25" i="16"/>
  <c r="G26" i="16"/>
  <c r="H29" i="16"/>
  <c r="G30" i="16"/>
  <c r="H33" i="16"/>
  <c r="I5" i="16"/>
  <c r="F5" i="16" l="1"/>
  <c r="H5" i="16"/>
  <c r="G5" i="16"/>
  <c r="I5" i="11" l="1"/>
  <c r="H5" i="11"/>
  <c r="G5" i="11"/>
  <c r="F5" i="11"/>
  <c r="H25" i="11"/>
  <c r="G25" i="11"/>
  <c r="F25" i="11"/>
  <c r="H24" i="11"/>
  <c r="G24" i="11"/>
  <c r="F24" i="11"/>
  <c r="H23" i="11"/>
  <c r="G23" i="11"/>
  <c r="F23" i="11"/>
  <c r="H22" i="11"/>
  <c r="G22" i="11"/>
  <c r="F22" i="11"/>
  <c r="H21" i="11"/>
  <c r="G21" i="11"/>
  <c r="F21" i="11"/>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H11" i="11"/>
  <c r="G11" i="11"/>
  <c r="F11" i="11"/>
  <c r="I10" i="11"/>
  <c r="H10" i="11"/>
  <c r="G10" i="11"/>
  <c r="F10" i="11"/>
  <c r="I9" i="11"/>
  <c r="H9" i="11"/>
  <c r="G9" i="11"/>
  <c r="F9" i="11"/>
  <c r="I8" i="11"/>
  <c r="H8" i="11"/>
  <c r="G8" i="11"/>
  <c r="F8" i="11"/>
  <c r="I7" i="11"/>
  <c r="H7" i="11"/>
  <c r="G7" i="11"/>
  <c r="F7" i="11"/>
  <c r="H6" i="11"/>
  <c r="G6" i="11"/>
  <c r="F6" i="11"/>
  <c r="I5" i="10"/>
  <c r="H5" i="10"/>
  <c r="F5" i="10"/>
  <c r="I6" i="10"/>
  <c r="I7" i="10"/>
  <c r="I8" i="10"/>
  <c r="H6" i="10"/>
  <c r="H7" i="10"/>
  <c r="H8" i="10"/>
  <c r="G6" i="10"/>
  <c r="G7" i="10"/>
  <c r="G8" i="10"/>
  <c r="F6" i="10"/>
  <c r="F7" i="10"/>
  <c r="F8" i="10"/>
  <c r="H6" i="2"/>
  <c r="H7" i="2"/>
  <c r="H8" i="2"/>
  <c r="H9" i="2"/>
  <c r="H10" i="2"/>
  <c r="H11" i="2"/>
  <c r="H12" i="2"/>
  <c r="H13" i="2"/>
  <c r="H14" i="2"/>
  <c r="H15" i="2"/>
  <c r="H16" i="2"/>
  <c r="H17" i="2"/>
  <c r="H18" i="2"/>
  <c r="H19" i="2"/>
  <c r="H5" i="2"/>
  <c r="G6" i="2"/>
  <c r="G7" i="2"/>
  <c r="G8" i="2"/>
  <c r="G9" i="2"/>
  <c r="G10" i="2"/>
  <c r="G11" i="2"/>
  <c r="G12" i="2"/>
  <c r="G13" i="2"/>
  <c r="G14" i="2"/>
  <c r="G15" i="2"/>
  <c r="G16" i="2"/>
  <c r="G17" i="2"/>
  <c r="G18" i="2"/>
  <c r="G19" i="2"/>
  <c r="G5" i="2"/>
  <c r="J8" i="12"/>
  <c r="J7" i="12"/>
  <c r="J6" i="12"/>
  <c r="I5" i="12"/>
  <c r="H5" i="12"/>
  <c r="F5" i="12"/>
  <c r="I6" i="12"/>
  <c r="I7" i="12"/>
  <c r="I8" i="12"/>
  <c r="H6" i="12"/>
  <c r="H7" i="12"/>
  <c r="H8" i="12"/>
  <c r="G6" i="12"/>
  <c r="G7" i="12"/>
  <c r="G8" i="12"/>
  <c r="F6" i="12"/>
  <c r="F7" i="12"/>
  <c r="F8" i="12"/>
  <c r="D9" i="12"/>
  <c r="E9" i="12"/>
  <c r="C9" i="12"/>
  <c r="J5" i="12"/>
  <c r="F9" i="12" l="1"/>
  <c r="G9" i="12"/>
  <c r="H9" i="12"/>
  <c r="I9" i="12"/>
  <c r="J9" i="12"/>
  <c r="C10" i="3"/>
  <c r="C9" i="3" l="1"/>
  <c r="D10" i="3" l="1"/>
  <c r="I10" i="3" s="1"/>
  <c r="D7" i="3" l="1"/>
  <c r="D8" i="3"/>
  <c r="G10" i="3" l="1"/>
  <c r="H10" i="3"/>
  <c r="J10" i="3"/>
  <c r="F10" i="3"/>
  <c r="D9" i="3"/>
  <c r="H6" i="3" l="1"/>
  <c r="I6" i="3"/>
  <c r="G6" i="3"/>
  <c r="F6" i="3"/>
  <c r="I8" i="3"/>
  <c r="H8" i="3"/>
  <c r="J8" i="3"/>
  <c r="G8" i="3"/>
  <c r="I7" i="3"/>
  <c r="F7" i="3"/>
  <c r="G7" i="3"/>
  <c r="H7" i="3"/>
  <c r="G9" i="3" l="1"/>
  <c r="I9" i="3"/>
  <c r="H9" i="3"/>
  <c r="F9" i="3"/>
</calcChain>
</file>

<file path=xl/sharedStrings.xml><?xml version="1.0" encoding="utf-8"?>
<sst xmlns="http://schemas.openxmlformats.org/spreadsheetml/2006/main" count="418" uniqueCount="301">
  <si>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</si>
  <si>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</si>
  <si>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</si>
  <si>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</si>
  <si>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</si>
  <si>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</si>
  <si>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</si>
  <si>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</si>
  <si>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</si>
  <si>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</si>
  <si>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</si>
  <si>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</si>
  <si>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</si>
  <si>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</si>
  <si>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</si>
  <si>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</si>
  <si>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</si>
  <si>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</si>
  <si>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</si>
  <si>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</si>
  <si>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</si>
  <si>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</si>
  <si>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</si>
  <si>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</si>
  <si>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</si>
  <si>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</si>
  <si>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</si>
  <si>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</si>
  <si>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</si>
  <si>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</si>
  <si>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</si>
  <si>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</si>
  <si>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</si>
  <si>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</si>
  <si>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</si>
  <si>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</si>
  <si>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</si>
  <si>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</si>
  <si>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</si>
  <si>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</si>
  <si>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</si>
  <si>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</si>
  <si>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</si>
  <si>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</si>
  <si>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</si>
  <si>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</si>
  <si>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</si>
  <si>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</si>
  <si>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</si>
  <si>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</si>
  <si>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</si>
  <si>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</si>
  <si>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</si>
  <si>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</si>
  <si>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</si>
  <si>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</si>
  <si>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</si>
  <si>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</si>
  <si>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</si>
  <si>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</si>
  <si>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</si>
  <si>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</si>
  <si>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</si>
  <si>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</si>
  <si>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</si>
  <si>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</si>
  <si>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</si>
  <si>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</si>
  <si>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</si>
  <si>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</si>
  <si>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</si>
  <si>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</si>
  <si>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</si>
  <si>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</si>
  <si>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</si>
  <si>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</si>
  <si>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</si>
  <si>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</si>
  <si>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</si>
  <si>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</si>
  <si>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</si>
  <si>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</si>
  <si>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</si>
  <si>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</si>
  <si>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</si>
  <si>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</si>
  <si>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</si>
  <si>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</si>
  <si>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</si>
  <si>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</si>
  <si>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</si>
  <si>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</si>
  <si>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</si>
  <si>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</si>
  <si>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</si>
  <si>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</si>
  <si>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</si>
  <si>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</si>
  <si>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</si>
  <si>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</si>
  <si>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</si>
  <si>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</si>
  <si>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</si>
  <si>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</si>
  <si>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</si>
  <si>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</si>
  <si>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</si>
  <si>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</si>
  <si>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</si>
  <si>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</si>
  <si>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</si>
  <si>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</si>
  <si>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</si>
  <si>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</si>
  <si>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</si>
  <si>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</si>
  <si>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</si>
  <si>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</si>
  <si>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</si>
  <si>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</si>
  <si>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</si>
  <si>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</si>
  <si>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</si>
  <si>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</si>
  <si>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</si>
  <si>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</si>
  <si>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</si>
  <si>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</si>
  <si>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</si>
  <si>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</si>
  <si>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</si>
  <si>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</si>
  <si>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</si>
  <si>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</si>
  <si>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</si>
  <si>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</si>
  <si>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</si>
  <si>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</si>
  <si>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</si>
  <si>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</si>
  <si>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</si>
  <si>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</si>
  <si>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</si>
  <si>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</si>
  <si>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</si>
  <si>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</si>
  <si>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</si>
  <si>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</si>
  <si>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</si>
  <si>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</si>
  <si>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</si>
  <si>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</si>
  <si>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</si>
  <si>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</si>
  <si>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</si>
  <si>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</si>
  <si>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</si>
  <si>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</si>
  <si>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</si>
  <si>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</si>
  <si>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</si>
  <si>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</si>
  <si>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</si>
  <si>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</si>
  <si>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</si>
  <si>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</si>
  <si>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</si>
  <si>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</si>
  <si>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</si>
  <si>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</si>
  <si>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</si>
  <si>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</si>
  <si>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</si>
  <si>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</si>
  <si>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</si>
  <si>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</si>
  <si>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</si>
  <si>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</si>
  <si>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</si>
  <si>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</si>
  <si>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</si>
  <si>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</si>
  <si>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</si>
  <si>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</si>
  <si>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</si>
  <si>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</si>
  <si>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</si>
  <si>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</si>
  <si>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</si>
  <si>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</si>
  <si>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</si>
  <si>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</si>
  <si>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</si>
  <si>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</si>
  <si>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</si>
  <si>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</si>
  <si>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</si>
  <si>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</si>
  <si>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</si>
  <si>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</si>
  <si>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</si>
  <si>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</si>
  <si>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</si>
  <si>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</si>
  <si>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</si>
  <si>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</si>
  <si>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</si>
  <si>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</si>
  <si>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</si>
  <si>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</si>
  <si>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</si>
  <si>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</si>
  <si>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</si>
  <si>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</si>
  <si>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</si>
  <si>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</si>
  <si>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</si>
  <si>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</si>
  <si>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</si>
  <si>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</si>
  <si>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</si>
  <si>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</si>
  <si>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</si>
  <si>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</si>
  <si>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</si>
  <si>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</si>
  <si>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</si>
  <si>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</si>
  <si>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</si>
  <si>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</si>
  <si>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</si>
  <si>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</si>
  <si>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</si>
  <si>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</si>
  <si>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</si>
  <si>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</si>
  <si>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</si>
  <si>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</si>
  <si>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</si>
  <si>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</si>
  <si>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</si>
  <si>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</si>
  <si>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</si>
  <si>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</si>
  <si>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</si>
  <si>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</si>
  <si>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</si>
  <si>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</si>
  <si>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</si>
  <si>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</si>
  <si>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</si>
  <si>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</si>
  <si>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</si>
  <si>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</si>
  <si>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</si>
  <si>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</si>
  <si>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</si>
  <si>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</si>
  <si>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</si>
  <si>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</si>
  <si>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</si>
  <si>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</si>
  <si>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</si>
  <si>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</si>
  <si>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</si>
  <si>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</si>
  <si>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</si>
  <si>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</si>
  <si>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</si>
  <si>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</si>
  <si>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</si>
  <si>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</si>
  <si>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</si>
  <si>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</si>
  <si>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</si>
  <si>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</si>
  <si>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</si>
  <si>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</si>
  <si>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</si>
  <si>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</si>
  <si>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</si>
  <si>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</si>
  <si>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</si>
  <si>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ცვლილება 2019/2021</t>
  </si>
  <si>
    <t>ცვლილება 2020/2021</t>
  </si>
  <si>
    <t>ცვლილება  2019/2021 %</t>
  </si>
  <si>
    <t>ცვლილება  2020/2021 %</t>
  </si>
  <si>
    <t>ევროკავშირის ქვეყნები</t>
  </si>
  <si>
    <t>კატეგორია</t>
  </si>
  <si>
    <t>ასაკი</t>
  </si>
  <si>
    <t>15-30</t>
  </si>
  <si>
    <t>31-50</t>
  </si>
  <si>
    <t>51-70</t>
  </si>
  <si>
    <t>71+</t>
  </si>
  <si>
    <t>სქესი</t>
  </si>
  <si>
    <t>კაცი</t>
  </si>
  <si>
    <t>ქალი</t>
  </si>
  <si>
    <t>2019: ივნისი</t>
  </si>
  <si>
    <t>2020: ივნისი</t>
  </si>
  <si>
    <t>2021: ივნისი</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</si>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</sst>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4">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right/>
      <top style="medium">
        <color indexed="64"/>
      </top>
      <bottom/>
      <diagonal/>
    </border>
    <border>
      <left/>
      <right/>
      <top style="dashed">
        <color indexed="64"/>
      </top>
      <bottom style="dashed">
        <color indexed="64"/>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4"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9" xfId="3"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7" xfId="2" applyFont="1" applyBorder="1" applyAlignment="1">
      <alignment horizontal="center" vertical="center"/>
    </xf>
    <xf numFmtId="3" fontId="16" fillId="2" borderId="28"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0" fontId="18" fillId="8" borderId="25" xfId="7" applyNumberFormat="1" applyFill="1" applyBorder="1" applyAlignment="1">
      <alignment horizontal="center" vertical="center" wrapText="1"/>
    </xf>
    <xf numFmtId="0" fontId="25" fillId="8" borderId="26" xfId="7" applyNumberFormat="1" applyFont="1" applyFill="1" applyBorder="1" applyAlignment="1">
      <alignment horizontal="center" vertical="center" wrapText="1"/>
    </xf>
    <xf numFmtId="0" fontId="25" fillId="8" borderId="29"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19"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0"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1" xfId="6" applyNumberFormat="1" applyFont="1" applyFill="1" applyBorder="1" applyAlignment="1">
      <alignment horizontal="center" vertical="center"/>
    </xf>
    <xf numFmtId="3" fontId="24" fillId="9" borderId="28" xfId="6" applyNumberFormat="1" applyFont="1" applyFill="1" applyBorder="1" applyAlignment="1">
      <alignment horizontal="center" vertical="center"/>
    </xf>
    <xf numFmtId="3" fontId="18" fillId="10" borderId="28" xfId="8" applyNumberFormat="1" applyFill="1" applyBorder="1" applyAlignment="1">
      <alignment horizontal="center" vertical="center" wrapText="1"/>
    </xf>
    <xf numFmtId="3" fontId="24" fillId="10" borderId="28" xfId="6" applyNumberFormat="1" applyFont="1" applyFill="1" applyBorder="1" applyAlignment="1">
      <alignment horizontal="center" vertical="center"/>
    </xf>
    <xf numFmtId="0" fontId="1" fillId="11" borderId="28" xfId="9" applyNumberFormat="1" applyFont="1" applyFill="1" applyBorder="1" applyAlignment="1">
      <alignment horizontal="center" vertical="center"/>
    </xf>
    <xf numFmtId="3" fontId="1" fillId="11" borderId="28" xfId="9" applyNumberFormat="1" applyFont="1" applyFill="1" applyBorder="1" applyAlignment="1">
      <alignment horizontal="center" vertical="center"/>
    </xf>
    <xf numFmtId="3" fontId="26" fillId="10" borderId="28" xfId="0" applyNumberFormat="1" applyFont="1" applyFill="1" applyBorder="1" applyAlignment="1">
      <alignment horizontal="center" vertical="center"/>
    </xf>
    <xf numFmtId="3" fontId="27" fillId="11" borderId="28" xfId="9" applyNumberFormat="1" applyFont="1" applyFill="1" applyBorder="1" applyAlignment="1">
      <alignment horizontal="center" vertical="center"/>
    </xf>
    <xf numFmtId="3" fontId="18" fillId="10" borderId="28" xfId="8" applyNumberFormat="1" applyFill="1" applyBorder="1" applyAlignment="1">
      <alignment horizontal="center" vertical="center"/>
    </xf>
    <xf numFmtId="3" fontId="27" fillId="11" borderId="28" xfId="0" applyNumberFormat="1" applyFont="1" applyFill="1" applyBorder="1" applyAlignment="1">
      <alignment horizontal="center" vertical="center"/>
    </xf>
    <xf numFmtId="164" fontId="24" fillId="9" borderId="28" xfId="3" applyNumberFormat="1" applyFont="1" applyFill="1" applyBorder="1" applyAlignment="1">
      <alignment horizontal="center" vertical="center"/>
    </xf>
    <xf numFmtId="164" fontId="24" fillId="10" borderId="28" xfId="3" applyNumberFormat="1" applyFont="1" applyFill="1" applyBorder="1" applyAlignment="1">
      <alignment horizontal="center" vertical="center"/>
    </xf>
    <xf numFmtId="164" fontId="26" fillId="10" borderId="28" xfId="3" applyNumberFormat="1" applyFont="1" applyFill="1" applyBorder="1" applyAlignment="1">
      <alignment horizontal="center" vertical="center"/>
    </xf>
    <xf numFmtId="3" fontId="25" fillId="8" borderId="28" xfId="7" applyNumberFormat="1" applyFont="1" applyFill="1" applyBorder="1" applyAlignment="1">
      <alignment horizontal="center" vertical="center" wrapText="1"/>
    </xf>
    <xf numFmtId="164" fontId="25" fillId="8" borderId="28" xfId="3" applyNumberFormat="1" applyFont="1" applyFill="1" applyBorder="1" applyAlignment="1">
      <alignment horizontal="center" vertical="center" wrapText="1"/>
    </xf>
    <xf numFmtId="3" fontId="25" fillId="12" borderId="28" xfId="7" applyNumberFormat="1" applyFont="1" applyFill="1" applyBorder="1" applyAlignment="1">
      <alignment horizontal="center" vertical="center" wrapText="1"/>
    </xf>
    <xf numFmtId="164" fontId="25" fillId="12" borderId="28" xfId="3" applyNumberFormat="1" applyFont="1" applyFill="1" applyBorder="1" applyAlignment="1">
      <alignment horizontal="center" vertical="center" wrapText="1"/>
    </xf>
    <xf numFmtId="0" fontId="29" fillId="9" borderId="28" xfId="0" applyFont="1" applyFill="1" applyBorder="1" applyAlignment="1">
      <alignment horizontal="center" vertical="center"/>
    </xf>
    <xf numFmtId="3" fontId="28" fillId="0" borderId="28" xfId="2" applyNumberFormat="1" applyFont="1" applyBorder="1" applyAlignment="1">
      <alignment horizontal="left" vertical="center" wrapText="1"/>
    </xf>
    <xf numFmtId="0" fontId="31" fillId="0" borderId="28" xfId="0" applyFont="1" applyBorder="1" applyAlignment="1">
      <alignment horizontal="left" vertical="top" wrapText="1"/>
    </xf>
    <xf numFmtId="3" fontId="14" fillId="0" borderId="28" xfId="2" applyNumberFormat="1" applyFont="1" applyBorder="1" applyAlignment="1">
      <alignment horizontal="center" vertical="center"/>
    </xf>
    <xf numFmtId="0" fontId="30" fillId="0" borderId="28" xfId="0" applyFont="1" applyBorder="1" applyAlignment="1">
      <alignment vertical="center" wrapText="1"/>
    </xf>
    <xf numFmtId="3" fontId="28" fillId="0" borderId="28" xfId="2" applyNumberFormat="1" applyFont="1" applyBorder="1" applyAlignment="1">
      <alignment horizontal="left" vertical="center"/>
    </xf>
    <xf numFmtId="0" fontId="31" fillId="0" borderId="28" xfId="0" applyFont="1" applyBorder="1" applyAlignment="1">
      <alignment horizontal="justify" vertical="center"/>
    </xf>
    <xf numFmtId="0" fontId="31" fillId="0" borderId="28" xfId="0" applyFont="1" applyBorder="1">
      <alignment vertical="center"/>
    </xf>
    <xf numFmtId="164" fontId="1" fillId="11" borderId="28"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28"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0" xfId="7" applyNumberFormat="1" applyFont="1" applyFill="1" applyBorder="1" applyAlignment="1">
      <alignment horizontal="center" vertical="center" wrapText="1"/>
    </xf>
    <xf numFmtId="3" fontId="14" fillId="0" borderId="31" xfId="4" applyNumberFormat="1" applyFont="1" applyBorder="1" applyAlignment="1">
      <alignment horizontal="center" vertical="center"/>
    </xf>
    <xf numFmtId="0" fontId="25" fillId="8" borderId="32" xfId="7" applyNumberFormat="1" applyFont="1" applyFill="1" applyBorder="1" applyAlignment="1">
      <alignment horizontal="center" vertical="center" wrapText="1"/>
    </xf>
    <xf numFmtId="164" fontId="28" fillId="0" borderId="33" xfId="3" applyNumberFormat="1" applyFont="1" applyBorder="1" applyAlignment="1">
      <alignment horizontal="center" vertical="center"/>
    </xf>
    <xf numFmtId="164" fontId="28" fillId="0" borderId="34" xfId="3"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8"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21" xfId="6" applyNumberFormat="1" applyFont="1" applyFill="1" applyBorder="1" applyAlignment="1">
      <alignment horizontal="center" vertical="center"/>
    </xf>
    <xf numFmtId="3" fontId="9" fillId="0" borderId="22" xfId="3" applyNumberFormat="1" applyFont="1" applyFill="1" applyBorder="1" applyAlignment="1">
      <alignment horizontal="center" vertical="center"/>
    </xf>
    <xf numFmtId="3" fontId="9" fillId="0" borderId="23" xfId="3" applyNumberFormat="1" applyFont="1" applyFill="1" applyBorder="1" applyAlignment="1">
      <alignment horizontal="center" vertical="center"/>
    </xf>
    <xf numFmtId="0" fontId="25" fillId="8" borderId="39" xfId="7" applyNumberFormat="1" applyFont="1" applyFill="1" applyBorder="1" applyAlignment="1">
      <alignment horizontal="center" vertical="center" wrapText="1"/>
    </xf>
    <xf numFmtId="0" fontId="25" fillId="8" borderId="40" xfId="7" applyNumberFormat="1" applyFont="1" applyFill="1" applyBorder="1" applyAlignment="1">
      <alignment horizontal="center" vertical="center" wrapText="1"/>
    </xf>
    <xf numFmtId="164" fontId="10" fillId="0" borderId="41" xfId="3" applyNumberFormat="1" applyFont="1" applyFill="1" applyBorder="1" applyAlignment="1">
      <alignment horizontal="center" vertical="center"/>
    </xf>
    <xf numFmtId="164" fontId="10" fillId="0" borderId="42" xfId="3" applyNumberFormat="1" applyFont="1" applyFill="1" applyBorder="1" applyAlignment="1">
      <alignment horizontal="center" vertical="center"/>
    </xf>
    <xf numFmtId="164" fontId="10" fillId="0" borderId="43" xfId="3" applyNumberFormat="1" applyFont="1" applyFill="1" applyBorder="1" applyAlignment="1">
      <alignment horizontal="center" vertical="center"/>
    </xf>
    <xf numFmtId="3" fontId="14" fillId="0" borderId="47" xfId="2" applyNumberFormat="1" applyFont="1" applyBorder="1" applyAlignment="1">
      <alignment horizontal="center" vertical="center"/>
    </xf>
    <xf numFmtId="0" fontId="9" fillId="0" borderId="0" xfId="0" applyNumberFormat="1" applyFont="1" applyAlignment="1">
      <alignment horizontal="center" vertical="center"/>
    </xf>
    <xf numFmtId="0" fontId="24" fillId="9" borderId="28"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8" borderId="51" xfId="7" applyNumberFormat="1" applyFont="1" applyFill="1" applyBorder="1" applyAlignment="1">
      <alignment horizontal="center" vertical="center" wrapText="1"/>
    </xf>
    <xf numFmtId="0" fontId="25" fillId="12" borderId="51" xfId="7" applyNumberFormat="1" applyFont="1" applyFill="1" applyBorder="1" applyAlignment="1">
      <alignment horizontal="center" vertical="center" wrapText="1"/>
    </xf>
    <xf numFmtId="3" fontId="24" fillId="9" borderId="51" xfId="6" applyNumberFormat="1" applyFont="1" applyFill="1" applyBorder="1" applyAlignment="1">
      <alignment horizontal="center" vertical="center" wrapText="1"/>
    </xf>
    <xf numFmtId="3" fontId="18" fillId="10" borderId="51" xfId="8" applyNumberFormat="1" applyFill="1" applyBorder="1" applyAlignment="1">
      <alignment horizontal="center" vertical="center" wrapText="1"/>
    </xf>
    <xf numFmtId="0" fontId="1" fillId="11" borderId="51" xfId="9" applyNumberFormat="1" applyFont="1" applyFill="1" applyBorder="1" applyAlignment="1">
      <alignment horizontal="center" vertical="center"/>
    </xf>
    <xf numFmtId="0" fontId="9" fillId="0" borderId="51" xfId="0" applyNumberFormat="1" applyFont="1" applyFill="1" applyBorder="1" applyAlignment="1">
      <alignment horizontal="center" vertical="center" wrapText="1"/>
    </xf>
    <xf numFmtId="0" fontId="9" fillId="0" borderId="51" xfId="0" applyNumberFormat="1" applyFont="1" applyFill="1" applyBorder="1" applyAlignment="1">
      <alignment horizontal="center" vertical="center"/>
    </xf>
    <xf numFmtId="1" fontId="9" fillId="3" borderId="51" xfId="0" applyNumberFormat="1" applyFont="1" applyFill="1" applyBorder="1" applyAlignment="1" applyProtection="1">
      <alignment horizontal="center" vertical="center" wrapText="1"/>
      <protection locked="0"/>
    </xf>
    <xf numFmtId="0" fontId="9" fillId="3" borderId="51" xfId="0" applyNumberFormat="1" applyFont="1" applyFill="1" applyBorder="1" applyAlignment="1" applyProtection="1">
      <alignment horizontal="center" vertical="center" wrapText="1"/>
      <protection locked="0"/>
    </xf>
    <xf numFmtId="0" fontId="9" fillId="0" borderId="51" xfId="0" applyNumberFormat="1" applyFont="1" applyFill="1" applyBorder="1" applyAlignment="1" applyProtection="1">
      <alignment horizontal="center" vertical="center" wrapText="1"/>
      <protection locked="0"/>
    </xf>
    <xf numFmtId="0" fontId="18" fillId="10" borderId="51" xfId="8" applyNumberFormat="1" applyFill="1" applyBorder="1" applyAlignment="1">
      <alignment horizontal="center" vertical="center"/>
    </xf>
    <xf numFmtId="1"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xf>
    <xf numFmtId="0" fontId="9" fillId="2" borderId="51"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3" fontId="16" fillId="2" borderId="53" xfId="0" applyNumberFormat="1" applyFont="1" applyFill="1" applyBorder="1" applyAlignment="1">
      <alignment horizontal="center" vertical="center"/>
    </xf>
    <xf numFmtId="164" fontId="25" fillId="8" borderId="29" xfId="3" applyNumberFormat="1" applyFont="1" applyFill="1" applyBorder="1" applyAlignment="1">
      <alignment horizontal="center" vertical="center" wrapText="1"/>
    </xf>
    <xf numFmtId="164" fontId="25" fillId="8" borderId="40" xfId="3" applyNumberFormat="1" applyFont="1" applyFill="1" applyBorder="1" applyAlignment="1">
      <alignment horizontal="center" vertical="center" wrapText="1"/>
    </xf>
    <xf numFmtId="164" fontId="16" fillId="2" borderId="53" xfId="3" applyNumberFormat="1" applyFont="1" applyFill="1" applyBorder="1" applyAlignment="1">
      <alignment horizontal="center" vertical="center"/>
    </xf>
    <xf numFmtId="3" fontId="25" fillId="8" borderId="28" xfId="3" applyNumberFormat="1" applyFont="1" applyFill="1" applyBorder="1" applyAlignment="1">
      <alignment horizontal="center" vertical="center" wrapText="1"/>
    </xf>
    <xf numFmtId="3" fontId="25" fillId="12" borderId="28" xfId="3" applyNumberFormat="1" applyFont="1" applyFill="1" applyBorder="1" applyAlignment="1">
      <alignment horizontal="center" vertical="center" wrapText="1"/>
    </xf>
    <xf numFmtId="3" fontId="24" fillId="9"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wrapText="1"/>
    </xf>
    <xf numFmtId="164" fontId="27" fillId="11" borderId="28" xfId="3" applyNumberFormat="1" applyFont="1" applyFill="1" applyBorder="1" applyAlignment="1">
      <alignment horizontal="center" vertical="center"/>
    </xf>
    <xf numFmtId="164" fontId="18" fillId="10" borderId="28" xfId="3" applyNumberFormat="1" applyFont="1" applyFill="1" applyBorder="1" applyAlignment="1">
      <alignment horizontal="center" vertical="center"/>
    </xf>
    <xf numFmtId="3" fontId="9" fillId="0" borderId="0" xfId="0" applyNumberFormat="1" applyFont="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5" fillId="8" borderId="35" xfId="7" applyNumberFormat="1" applyFont="1" applyFill="1" applyBorder="1" applyAlignment="1">
      <alignment horizontal="center" vertical="center" wrapText="1"/>
    </xf>
    <xf numFmtId="0" fontId="25" fillId="8" borderId="45" xfId="7" applyNumberFormat="1" applyFont="1" applyFill="1" applyBorder="1" applyAlignment="1">
      <alignment horizontal="center" vertical="center" wrapText="1"/>
    </xf>
    <xf numFmtId="3" fontId="14" fillId="0" borderId="46" xfId="2" applyNumberFormat="1" applyFont="1" applyBorder="1" applyAlignment="1">
      <alignment horizontal="center" vertical="center"/>
    </xf>
    <xf numFmtId="3" fontId="14" fillId="0" borderId="48"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9" xfId="2" applyNumberFormat="1" applyFont="1" applyBorder="1" applyAlignment="1">
      <alignment horizontal="center" vertical="center"/>
    </xf>
    <xf numFmtId="3" fontId="14" fillId="0" borderId="50"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495300</xdr:colOff>
      <xdr:row>4</xdr:row>
      <xdr:rowOff>114300</xdr:rowOff>
    </xdr:from>
    <xdr:to>
      <xdr:col>2</xdr:col>
      <xdr:colOff>685800</xdr:colOff>
      <xdr:row>4</xdr:row>
      <xdr:rowOff>285750</xdr:rowOff>
    </xdr:to>
    <xdr:sp macro="" textlink="">
      <xdr:nvSpPr>
        <xdr:cNvPr id="2" name="AutoShape 68"/>
        <xdr:cNvSpPr>
          <a:spLocks noChangeArrowheads="1"/>
        </xdr:cNvSpPr>
      </xdr:nvSpPr>
      <xdr:spPr bwMode="auto">
        <a:xfrm>
          <a:off x="4314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438150</xdr:colOff>
      <xdr:row>4</xdr:row>
      <xdr:rowOff>95250</xdr:rowOff>
    </xdr:from>
    <xdr:to>
      <xdr:col>3</xdr:col>
      <xdr:colOff>628650</xdr:colOff>
      <xdr:row>4</xdr:row>
      <xdr:rowOff>266700</xdr:rowOff>
    </xdr:to>
    <xdr:sp macro="" textlink="">
      <xdr:nvSpPr>
        <xdr:cNvPr id="3" name="AutoShape 68"/>
        <xdr:cNvSpPr>
          <a:spLocks noChangeArrowheads="1"/>
        </xdr:cNvSpPr>
      </xdr:nvSpPr>
      <xdr:spPr bwMode="auto">
        <a:xfrm>
          <a:off x="54483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457200</xdr:colOff>
      <xdr:row>4</xdr:row>
      <xdr:rowOff>95250</xdr:rowOff>
    </xdr:from>
    <xdr:to>
      <xdr:col>4</xdr:col>
      <xdr:colOff>647700</xdr:colOff>
      <xdr:row>4</xdr:row>
      <xdr:rowOff>266700</xdr:rowOff>
    </xdr:to>
    <xdr:sp macro="" textlink="">
      <xdr:nvSpPr>
        <xdr:cNvPr id="4" name="AutoShape 68"/>
        <xdr:cNvSpPr>
          <a:spLocks noChangeArrowheads="1"/>
        </xdr:cNvSpPr>
      </xdr:nvSpPr>
      <xdr:spPr bwMode="auto">
        <a:xfrm>
          <a:off x="65627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476250</xdr:colOff>
      <xdr:row>4</xdr:row>
      <xdr:rowOff>104775</xdr:rowOff>
    </xdr:from>
    <xdr:to>
      <xdr:col>6</xdr:col>
      <xdr:colOff>666750</xdr:colOff>
      <xdr:row>4</xdr:row>
      <xdr:rowOff>276225</xdr:rowOff>
    </xdr:to>
    <xdr:sp macro="" textlink="">
      <xdr:nvSpPr>
        <xdr:cNvPr id="6" name="AutoShape 68"/>
        <xdr:cNvSpPr>
          <a:spLocks noChangeArrowheads="1"/>
        </xdr:cNvSpPr>
      </xdr:nvSpPr>
      <xdr:spPr bwMode="auto">
        <a:xfrm>
          <a:off x="908685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466725</xdr:colOff>
      <xdr:row>4</xdr:row>
      <xdr:rowOff>85725</xdr:rowOff>
    </xdr:from>
    <xdr:to>
      <xdr:col>7</xdr:col>
      <xdr:colOff>657225</xdr:colOff>
      <xdr:row>4</xdr:row>
      <xdr:rowOff>257175</xdr:rowOff>
    </xdr:to>
    <xdr:sp macro="" textlink="">
      <xdr:nvSpPr>
        <xdr:cNvPr id="7" name="AutoShape 68"/>
        <xdr:cNvSpPr>
          <a:spLocks noChangeArrowheads="1"/>
        </xdr:cNvSpPr>
      </xdr:nvSpPr>
      <xdr:spPr bwMode="auto">
        <a:xfrm>
          <a:off x="978217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390525</xdr:colOff>
      <xdr:row>4</xdr:row>
      <xdr:rowOff>95250</xdr:rowOff>
    </xdr:from>
    <xdr:to>
      <xdr:col>8</xdr:col>
      <xdr:colOff>581025</xdr:colOff>
      <xdr:row>4</xdr:row>
      <xdr:rowOff>266700</xdr:rowOff>
    </xdr:to>
    <xdr:sp macro="" textlink="">
      <xdr:nvSpPr>
        <xdr:cNvPr id="8"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9.85546875" style="5" customWidth="1"/>
    <col min="2" max="2" width="47.42578125" style="5" customWidth="1"/>
    <col min="3" max="3" width="16.85546875" style="5" customWidth="1"/>
    <col min="4" max="4" width="16.42578125" style="5" customWidth="1"/>
    <col min="5" max="5" width="16.85546875" style="5" customWidth="1"/>
    <col min="6" max="6" width="15.140625" style="119" customWidth="1"/>
    <col min="7" max="7" width="16.140625" style="116" customWidth="1"/>
    <col min="8" max="9" width="16.140625" style="87" customWidth="1"/>
    <col min="10" max="16384" width="9.140625" style="5"/>
  </cols>
  <sheetData>
    <row r="1" spans="2:11" ht="35.25" customHeight="1" x14ac:dyDescent="0.2">
      <c r="B1" s="110" t="s">
        <v>0</v>
      </c>
      <c r="C1" s="48" t="s">
        <v>297</v>
      </c>
      <c r="D1" s="48" t="s">
        <v>298</v>
      </c>
      <c r="E1" s="48" t="s">
        <v>299</v>
      </c>
      <c r="F1" s="48" t="s">
        <v>283</v>
      </c>
      <c r="G1" s="48" t="s">
        <v>284</v>
      </c>
      <c r="H1" s="137" t="s">
        <v>285</v>
      </c>
      <c r="I1" s="138" t="s">
        <v>286</v>
      </c>
    </row>
    <row r="2" spans="2:11" s="21" customFormat="1" ht="31.5" customHeight="1" x14ac:dyDescent="0.2">
      <c r="B2" s="121" t="s">
        <v>269</v>
      </c>
      <c r="C2" s="74">
        <v>873966</v>
      </c>
      <c r="D2" s="74">
        <v>39624</v>
      </c>
      <c r="E2" s="74">
        <v>156189</v>
      </c>
      <c r="F2" s="140">
        <f>E2-C2</f>
        <v>-717777</v>
      </c>
      <c r="G2" s="74">
        <f>E2-D2</f>
        <v>116565</v>
      </c>
      <c r="H2" s="75">
        <f>E2/C2-1</f>
        <v>-0.8212870981250987</v>
      </c>
      <c r="I2" s="75">
        <f>E2/D2-1</f>
        <v>2.9417777104784979</v>
      </c>
    </row>
    <row r="3" spans="2:11" s="21" customFormat="1" ht="19.5" customHeight="1" x14ac:dyDescent="0.2">
      <c r="B3" s="122" t="s">
        <v>258</v>
      </c>
      <c r="C3" s="76">
        <v>146332</v>
      </c>
      <c r="D3" s="76">
        <v>1709</v>
      </c>
      <c r="E3" s="76">
        <v>9525</v>
      </c>
      <c r="F3" s="141">
        <f>E3-C3</f>
        <v>-136807</v>
      </c>
      <c r="G3" s="76">
        <f>E3-D3</f>
        <v>7816</v>
      </c>
      <c r="H3" s="77">
        <f>E3/C3-1</f>
        <v>-0.93490829073613424</v>
      </c>
      <c r="I3" s="77">
        <f>E3/D3-1</f>
        <v>4.5734347571679344</v>
      </c>
    </row>
    <row r="4" spans="2:11" ht="30.75" customHeight="1" x14ac:dyDescent="0.2">
      <c r="B4" s="123" t="s">
        <v>270</v>
      </c>
      <c r="C4" s="62">
        <v>727634</v>
      </c>
      <c r="D4" s="62">
        <v>37915</v>
      </c>
      <c r="E4" s="62">
        <v>146664</v>
      </c>
      <c r="F4" s="142">
        <f>E4-C4</f>
        <v>-580970</v>
      </c>
      <c r="G4" s="62">
        <f>E4-D4</f>
        <v>108749</v>
      </c>
      <c r="H4" s="71">
        <f>E4/C4-1</f>
        <v>-0.79843712635748187</v>
      </c>
      <c r="I4" s="71">
        <f>E4/D4-1</f>
        <v>2.8682315706184887</v>
      </c>
    </row>
    <row r="5" spans="2:11" s="21" customFormat="1" ht="30.75" customHeight="1" x14ac:dyDescent="0.2">
      <c r="B5" s="123" t="s">
        <v>268</v>
      </c>
      <c r="C5" s="62"/>
      <c r="D5" s="62"/>
      <c r="E5" s="62"/>
      <c r="F5" s="117"/>
      <c r="G5" s="62"/>
      <c r="H5" s="71"/>
      <c r="I5" s="71"/>
      <c r="K5" s="146"/>
    </row>
    <row r="6" spans="2:11" ht="15" customHeight="1" x14ac:dyDescent="0.2">
      <c r="B6" s="124" t="s">
        <v>1</v>
      </c>
      <c r="C6" s="63">
        <v>630417</v>
      </c>
      <c r="D6" s="63">
        <v>35368</v>
      </c>
      <c r="E6" s="64">
        <v>120619</v>
      </c>
      <c r="F6" s="63">
        <f>E6-C6</f>
        <v>-509798</v>
      </c>
      <c r="G6" s="63">
        <f t="shared" ref="G6:G69" si="0">E6-D6</f>
        <v>85251</v>
      </c>
      <c r="H6" s="72">
        <f t="shared" ref="H6:H67" si="1">E6/C6-1</f>
        <v>-0.80866791346045552</v>
      </c>
      <c r="I6" s="143">
        <f t="shared" ref="I6:I66" si="2">E6/D6-1</f>
        <v>2.4103992309432254</v>
      </c>
    </row>
    <row r="7" spans="2:11" x14ac:dyDescent="0.2">
      <c r="B7" s="125" t="s">
        <v>2</v>
      </c>
      <c r="C7" s="66">
        <v>443818</v>
      </c>
      <c r="D7" s="66">
        <v>19210</v>
      </c>
      <c r="E7" s="66">
        <v>70332</v>
      </c>
      <c r="F7" s="66">
        <f t="shared" ref="F7:F69" si="3">E7-C7</f>
        <v>-373486</v>
      </c>
      <c r="G7" s="66">
        <f t="shared" si="0"/>
        <v>51122</v>
      </c>
      <c r="H7" s="86">
        <f t="shared" si="1"/>
        <v>-0.84152963602197295</v>
      </c>
      <c r="I7" s="86">
        <f t="shared" si="2"/>
        <v>2.66121811556481</v>
      </c>
    </row>
    <row r="8" spans="2:11" s="13" customFormat="1" ht="14.25" customHeight="1" x14ac:dyDescent="0.2">
      <c r="B8" s="126" t="s">
        <v>4</v>
      </c>
      <c r="C8" s="42">
        <v>124780</v>
      </c>
      <c r="D8" s="42">
        <v>3590</v>
      </c>
      <c r="E8" s="42">
        <v>6900</v>
      </c>
      <c r="F8" s="42">
        <f t="shared" si="3"/>
        <v>-117880</v>
      </c>
      <c r="G8" s="42">
        <f t="shared" si="0"/>
        <v>3310</v>
      </c>
      <c r="H8" s="92">
        <f t="shared" si="1"/>
        <v>-0.94470267671101138</v>
      </c>
      <c r="I8" s="92">
        <f t="shared" si="2"/>
        <v>0.92200557103064074</v>
      </c>
    </row>
    <row r="9" spans="2:11" s="13" customFormat="1" ht="12" x14ac:dyDescent="0.2">
      <c r="B9" s="126" t="s">
        <v>5</v>
      </c>
      <c r="C9" s="42">
        <v>6641</v>
      </c>
      <c r="D9" s="42">
        <v>791</v>
      </c>
      <c r="E9" s="42">
        <v>3809</v>
      </c>
      <c r="F9" s="42">
        <f t="shared" si="3"/>
        <v>-2832</v>
      </c>
      <c r="G9" s="42">
        <f>E9-D9</f>
        <v>3018</v>
      </c>
      <c r="H9" s="92">
        <f t="shared" si="1"/>
        <v>-0.42644180093359429</v>
      </c>
      <c r="I9" s="92">
        <f t="shared" si="2"/>
        <v>3.8154235145385584</v>
      </c>
    </row>
    <row r="10" spans="2:11" s="13" customFormat="1" ht="12" x14ac:dyDescent="0.2">
      <c r="B10" s="126" t="s">
        <v>6</v>
      </c>
      <c r="C10" s="42">
        <v>1078</v>
      </c>
      <c r="D10" s="42">
        <v>299</v>
      </c>
      <c r="E10" s="42">
        <v>336</v>
      </c>
      <c r="F10" s="42">
        <f t="shared" si="3"/>
        <v>-742</v>
      </c>
      <c r="G10" s="42">
        <f t="shared" si="0"/>
        <v>37</v>
      </c>
      <c r="H10" s="92">
        <f t="shared" si="1"/>
        <v>-0.68831168831168832</v>
      </c>
      <c r="I10" s="92">
        <f t="shared" si="2"/>
        <v>0.12374581939799323</v>
      </c>
    </row>
    <row r="11" spans="2:11" ht="15" customHeight="1" x14ac:dyDescent="0.2">
      <c r="B11" s="127" t="s">
        <v>8</v>
      </c>
      <c r="C11" s="42">
        <v>724</v>
      </c>
      <c r="D11" s="42">
        <v>6</v>
      </c>
      <c r="E11" s="42">
        <v>227</v>
      </c>
      <c r="F11" s="42">
        <f t="shared" si="3"/>
        <v>-497</v>
      </c>
      <c r="G11" s="42">
        <f t="shared" si="0"/>
        <v>221</v>
      </c>
      <c r="H11" s="92">
        <f t="shared" si="1"/>
        <v>-0.68646408839779005</v>
      </c>
      <c r="I11" s="92">
        <f t="shared" si="2"/>
        <v>36.833333333333336</v>
      </c>
    </row>
    <row r="12" spans="2:11" ht="15" customHeight="1" x14ac:dyDescent="0.2">
      <c r="B12" s="127" t="s">
        <v>19</v>
      </c>
      <c r="C12" s="42">
        <v>1153</v>
      </c>
      <c r="D12" s="42">
        <v>19</v>
      </c>
      <c r="E12" s="42">
        <v>64</v>
      </c>
      <c r="F12" s="42">
        <f t="shared" si="3"/>
        <v>-1089</v>
      </c>
      <c r="G12" s="42">
        <f t="shared" si="0"/>
        <v>45</v>
      </c>
      <c r="H12" s="92">
        <f t="shared" si="1"/>
        <v>-0.94449262792714661</v>
      </c>
      <c r="I12" s="92">
        <f t="shared" si="2"/>
        <v>2.3684210526315788</v>
      </c>
    </row>
    <row r="13" spans="2:11" ht="15" customHeight="1" x14ac:dyDescent="0.2">
      <c r="B13" s="127" t="s">
        <v>12</v>
      </c>
      <c r="C13" s="42">
        <v>1993</v>
      </c>
      <c r="D13" s="42">
        <v>35</v>
      </c>
      <c r="E13" s="42">
        <v>608</v>
      </c>
      <c r="F13" s="42">
        <f t="shared" si="3"/>
        <v>-1385</v>
      </c>
      <c r="G13" s="42">
        <f t="shared" si="0"/>
        <v>573</v>
      </c>
      <c r="H13" s="92">
        <f t="shared" si="1"/>
        <v>-0.69493226292022081</v>
      </c>
      <c r="I13" s="92">
        <f t="shared" si="2"/>
        <v>16.37142857142857</v>
      </c>
    </row>
    <row r="14" spans="2:11" ht="15" customHeight="1" x14ac:dyDescent="0.2">
      <c r="B14" s="127" t="s">
        <v>275</v>
      </c>
      <c r="C14" s="42">
        <v>1974</v>
      </c>
      <c r="D14" s="42">
        <v>13</v>
      </c>
      <c r="E14" s="42">
        <v>752</v>
      </c>
      <c r="F14" s="42">
        <f t="shared" si="3"/>
        <v>-1222</v>
      </c>
      <c r="G14" s="42">
        <f t="shared" si="0"/>
        <v>739</v>
      </c>
      <c r="H14" s="92">
        <f t="shared" si="1"/>
        <v>-0.61904761904761907</v>
      </c>
      <c r="I14" s="92">
        <f t="shared" si="2"/>
        <v>56.846153846153847</v>
      </c>
    </row>
    <row r="15" spans="2:11" s="13" customFormat="1" ht="15" customHeight="1" x14ac:dyDescent="0.2">
      <c r="B15" s="126" t="s">
        <v>13</v>
      </c>
      <c r="C15" s="42">
        <v>638</v>
      </c>
      <c r="D15" s="42">
        <v>67</v>
      </c>
      <c r="E15" s="42">
        <v>237</v>
      </c>
      <c r="F15" s="42">
        <f t="shared" si="3"/>
        <v>-401</v>
      </c>
      <c r="G15" s="42">
        <f t="shared" si="0"/>
        <v>170</v>
      </c>
      <c r="H15" s="92">
        <f t="shared" si="1"/>
        <v>-0.62852664576802508</v>
      </c>
      <c r="I15" s="92">
        <f t="shared" si="2"/>
        <v>2.5373134328358211</v>
      </c>
    </row>
    <row r="16" spans="2:11" s="13" customFormat="1" ht="15" customHeight="1" x14ac:dyDescent="0.2">
      <c r="B16" s="126" t="s">
        <v>14</v>
      </c>
      <c r="C16" s="42">
        <v>9905</v>
      </c>
      <c r="D16" s="42">
        <v>34</v>
      </c>
      <c r="E16" s="42">
        <v>1793</v>
      </c>
      <c r="F16" s="42">
        <f t="shared" si="3"/>
        <v>-8112</v>
      </c>
      <c r="G16" s="42">
        <f t="shared" si="0"/>
        <v>1759</v>
      </c>
      <c r="H16" s="92">
        <f t="shared" si="1"/>
        <v>-0.81898031297324581</v>
      </c>
      <c r="I16" s="92">
        <f t="shared" si="2"/>
        <v>51.735294117647058</v>
      </c>
    </row>
    <row r="17" spans="2:9" ht="15" customHeight="1" x14ac:dyDescent="0.2">
      <c r="B17" s="127" t="s">
        <v>15</v>
      </c>
      <c r="C17" s="42">
        <v>711</v>
      </c>
      <c r="D17" s="42">
        <v>14</v>
      </c>
      <c r="E17" s="42">
        <v>259</v>
      </c>
      <c r="F17" s="42">
        <f t="shared" si="3"/>
        <v>-452</v>
      </c>
      <c r="G17" s="42">
        <f t="shared" si="0"/>
        <v>245</v>
      </c>
      <c r="H17" s="92">
        <f t="shared" si="1"/>
        <v>-0.63572433192686351</v>
      </c>
      <c r="I17" s="92">
        <f t="shared" si="2"/>
        <v>17.5</v>
      </c>
    </row>
    <row r="18" spans="2:9" ht="15" customHeight="1" x14ac:dyDescent="0.2">
      <c r="B18" s="127" t="s">
        <v>16</v>
      </c>
      <c r="C18" s="42">
        <v>152155</v>
      </c>
      <c r="D18" s="42">
        <v>3457</v>
      </c>
      <c r="E18" s="42">
        <v>14967</v>
      </c>
      <c r="F18" s="42">
        <f t="shared" si="3"/>
        <v>-137188</v>
      </c>
      <c r="G18" s="42">
        <f t="shared" si="0"/>
        <v>11510</v>
      </c>
      <c r="H18" s="92">
        <f t="shared" si="1"/>
        <v>-0.90163320298379945</v>
      </c>
      <c r="I18" s="92">
        <f t="shared" si="2"/>
        <v>3.3294764246456463</v>
      </c>
    </row>
    <row r="19" spans="2:9" s="13" customFormat="1" ht="15" customHeight="1" x14ac:dyDescent="0.2">
      <c r="B19" s="126" t="s">
        <v>17</v>
      </c>
      <c r="C19" s="42">
        <v>840</v>
      </c>
      <c r="D19" s="42">
        <v>2</v>
      </c>
      <c r="E19" s="42">
        <v>73</v>
      </c>
      <c r="F19" s="42">
        <f t="shared" si="3"/>
        <v>-767</v>
      </c>
      <c r="G19" s="42">
        <f t="shared" si="0"/>
        <v>71</v>
      </c>
      <c r="H19" s="92">
        <f t="shared" si="1"/>
        <v>-0.91309523809523807</v>
      </c>
      <c r="I19" s="92">
        <f t="shared" si="2"/>
        <v>35.5</v>
      </c>
    </row>
    <row r="20" spans="2:9" ht="15" customHeight="1" x14ac:dyDescent="0.2">
      <c r="B20" s="127" t="s">
        <v>3</v>
      </c>
      <c r="C20" s="42">
        <v>105582</v>
      </c>
      <c r="D20" s="42">
        <v>7909</v>
      </c>
      <c r="E20" s="42">
        <v>13342</v>
      </c>
      <c r="F20" s="42">
        <f t="shared" si="3"/>
        <v>-92240</v>
      </c>
      <c r="G20" s="42">
        <f t="shared" si="0"/>
        <v>5433</v>
      </c>
      <c r="H20" s="92">
        <f t="shared" si="1"/>
        <v>-0.87363376333087084</v>
      </c>
      <c r="I20" s="92">
        <f t="shared" si="2"/>
        <v>0.68693893033253262</v>
      </c>
    </row>
    <row r="21" spans="2:9" ht="15" customHeight="1" x14ac:dyDescent="0.2">
      <c r="B21" s="127" t="s">
        <v>18</v>
      </c>
      <c r="C21" s="42">
        <v>506</v>
      </c>
      <c r="D21" s="42">
        <v>157</v>
      </c>
      <c r="E21" s="42">
        <v>426</v>
      </c>
      <c r="F21" s="42">
        <f t="shared" si="3"/>
        <v>-80</v>
      </c>
      <c r="G21" s="42">
        <f t="shared" si="0"/>
        <v>269</v>
      </c>
      <c r="H21" s="92">
        <f t="shared" si="1"/>
        <v>-0.15810276679841895</v>
      </c>
      <c r="I21" s="92">
        <f t="shared" si="2"/>
        <v>1.7133757961783438</v>
      </c>
    </row>
    <row r="22" spans="2:9" s="13" customFormat="1" ht="15" customHeight="1" x14ac:dyDescent="0.2">
      <c r="B22" s="126" t="s">
        <v>21</v>
      </c>
      <c r="C22" s="42">
        <v>1486</v>
      </c>
      <c r="D22" s="42">
        <v>984</v>
      </c>
      <c r="E22" s="42">
        <v>2772</v>
      </c>
      <c r="F22" s="42">
        <f t="shared" si="3"/>
        <v>1286</v>
      </c>
      <c r="G22" s="42">
        <f t="shared" si="0"/>
        <v>1788</v>
      </c>
      <c r="H22" s="92">
        <f t="shared" si="1"/>
        <v>0.86541049798115743</v>
      </c>
      <c r="I22" s="92">
        <f t="shared" si="2"/>
        <v>1.8170731707317072</v>
      </c>
    </row>
    <row r="23" spans="2:9" ht="15" customHeight="1" x14ac:dyDescent="0.2">
      <c r="B23" s="127" t="s">
        <v>20</v>
      </c>
      <c r="C23" s="42">
        <v>20311</v>
      </c>
      <c r="D23" s="42">
        <v>1088</v>
      </c>
      <c r="E23" s="42">
        <v>15493</v>
      </c>
      <c r="F23" s="42">
        <f t="shared" si="3"/>
        <v>-4818</v>
      </c>
      <c r="G23" s="42">
        <f t="shared" si="0"/>
        <v>14405</v>
      </c>
      <c r="H23" s="92">
        <f t="shared" si="1"/>
        <v>-0.23721136330067449</v>
      </c>
      <c r="I23" s="92">
        <f t="shared" si="2"/>
        <v>13.239889705882353</v>
      </c>
    </row>
    <row r="24" spans="2:9" s="13" customFormat="1" ht="15" customHeight="1" x14ac:dyDescent="0.2">
      <c r="B24" s="126" t="s">
        <v>9</v>
      </c>
      <c r="C24" s="42">
        <v>814</v>
      </c>
      <c r="D24" s="42">
        <v>6</v>
      </c>
      <c r="E24" s="42">
        <v>197</v>
      </c>
      <c r="F24" s="42">
        <f t="shared" si="3"/>
        <v>-617</v>
      </c>
      <c r="G24" s="42">
        <f t="shared" si="0"/>
        <v>191</v>
      </c>
      <c r="H24" s="92">
        <f t="shared" si="1"/>
        <v>-0.75798525798525795</v>
      </c>
      <c r="I24" s="92">
        <f t="shared" si="2"/>
        <v>31.833333333333336</v>
      </c>
    </row>
    <row r="25" spans="2:9" s="13" customFormat="1" ht="15" customHeight="1" x14ac:dyDescent="0.2">
      <c r="B25" s="128" t="s">
        <v>10</v>
      </c>
      <c r="C25" s="42">
        <v>9542</v>
      </c>
      <c r="D25" s="42">
        <v>497</v>
      </c>
      <c r="E25" s="42">
        <v>7328</v>
      </c>
      <c r="F25" s="42">
        <f t="shared" si="3"/>
        <v>-2214</v>
      </c>
      <c r="G25" s="42">
        <f t="shared" si="0"/>
        <v>6831</v>
      </c>
      <c r="H25" s="92">
        <f t="shared" si="1"/>
        <v>-0.23202682875707403</v>
      </c>
      <c r="I25" s="92">
        <f t="shared" si="2"/>
        <v>13.74446680080483</v>
      </c>
    </row>
    <row r="26" spans="2:9" s="13" customFormat="1" ht="15" customHeight="1" x14ac:dyDescent="0.2">
      <c r="B26" s="128" t="s">
        <v>11</v>
      </c>
      <c r="C26" s="42">
        <v>1052</v>
      </c>
      <c r="D26" s="42">
        <v>166</v>
      </c>
      <c r="E26" s="42">
        <v>437</v>
      </c>
      <c r="F26" s="42">
        <f t="shared" si="3"/>
        <v>-615</v>
      </c>
      <c r="G26" s="42">
        <f t="shared" si="0"/>
        <v>271</v>
      </c>
      <c r="H26" s="92">
        <f t="shared" si="1"/>
        <v>-0.58460076045627374</v>
      </c>
      <c r="I26" s="92">
        <f t="shared" si="2"/>
        <v>1.6325301204819276</v>
      </c>
    </row>
    <row r="27" spans="2:9" s="13" customFormat="1" ht="15" customHeight="1" x14ac:dyDescent="0.2">
      <c r="B27" s="128" t="s">
        <v>7</v>
      </c>
      <c r="C27" s="42">
        <v>1933</v>
      </c>
      <c r="D27" s="42">
        <v>76</v>
      </c>
      <c r="E27" s="42">
        <v>312</v>
      </c>
      <c r="F27" s="42">
        <f t="shared" si="3"/>
        <v>-1621</v>
      </c>
      <c r="G27" s="42">
        <f t="shared" si="0"/>
        <v>236</v>
      </c>
      <c r="H27" s="92">
        <f t="shared" si="1"/>
        <v>-0.83859286083807549</v>
      </c>
      <c r="I27" s="92">
        <f t="shared" si="2"/>
        <v>3.1052631578947372</v>
      </c>
    </row>
    <row r="28" spans="2:9" ht="15" customHeight="1" x14ac:dyDescent="0.2">
      <c r="B28" s="125" t="s">
        <v>22</v>
      </c>
      <c r="C28" s="66">
        <v>6987</v>
      </c>
      <c r="D28" s="66">
        <v>49</v>
      </c>
      <c r="E28" s="66">
        <v>878</v>
      </c>
      <c r="F28" s="66">
        <f t="shared" si="3"/>
        <v>-6109</v>
      </c>
      <c r="G28" s="66">
        <f t="shared" si="0"/>
        <v>829</v>
      </c>
      <c r="H28" s="86">
        <f t="shared" si="1"/>
        <v>-0.87433805639043938</v>
      </c>
      <c r="I28" s="86">
        <f t="shared" si="2"/>
        <v>16.918367346938776</v>
      </c>
    </row>
    <row r="29" spans="2:9" ht="15" customHeight="1" x14ac:dyDescent="0.2">
      <c r="B29" s="126" t="s">
        <v>29</v>
      </c>
      <c r="C29" s="42">
        <v>4256</v>
      </c>
      <c r="D29" s="42">
        <v>31</v>
      </c>
      <c r="E29" s="42">
        <v>591</v>
      </c>
      <c r="F29" s="42">
        <f t="shared" si="3"/>
        <v>-3665</v>
      </c>
      <c r="G29" s="42">
        <f t="shared" si="0"/>
        <v>560</v>
      </c>
      <c r="H29" s="92">
        <f t="shared" si="1"/>
        <v>-0.86113721804511278</v>
      </c>
      <c r="I29" s="92">
        <f t="shared" si="2"/>
        <v>18.06451612903226</v>
      </c>
    </row>
    <row r="30" spans="2:9" ht="15" customHeight="1" x14ac:dyDescent="0.2">
      <c r="B30" s="127" t="s">
        <v>23</v>
      </c>
      <c r="C30" s="42">
        <v>413</v>
      </c>
      <c r="D30" s="42">
        <v>1</v>
      </c>
      <c r="E30" s="42">
        <v>52</v>
      </c>
      <c r="F30" s="42">
        <f t="shared" si="3"/>
        <v>-361</v>
      </c>
      <c r="G30" s="42">
        <f t="shared" si="0"/>
        <v>51</v>
      </c>
      <c r="H30" s="92">
        <f t="shared" si="1"/>
        <v>-0.87409200968523004</v>
      </c>
      <c r="I30" s="92">
        <f t="shared" si="2"/>
        <v>51</v>
      </c>
    </row>
    <row r="31" spans="2:9" ht="15" customHeight="1" x14ac:dyDescent="0.2">
      <c r="B31" s="127" t="s">
        <v>26</v>
      </c>
      <c r="C31" s="42">
        <v>402</v>
      </c>
      <c r="D31" s="42">
        <v>1</v>
      </c>
      <c r="E31" s="42">
        <v>45</v>
      </c>
      <c r="F31" s="42">
        <f t="shared" si="3"/>
        <v>-357</v>
      </c>
      <c r="G31" s="42">
        <f t="shared" si="0"/>
        <v>44</v>
      </c>
      <c r="H31" s="92">
        <f t="shared" si="1"/>
        <v>-0.88805970149253732</v>
      </c>
      <c r="I31" s="92">
        <f t="shared" si="2"/>
        <v>44</v>
      </c>
    </row>
    <row r="32" spans="2:9" ht="15" customHeight="1" x14ac:dyDescent="0.2">
      <c r="B32" s="127" t="s">
        <v>25</v>
      </c>
      <c r="C32" s="42">
        <v>27</v>
      </c>
      <c r="D32" s="42">
        <v>0</v>
      </c>
      <c r="E32" s="42">
        <v>4</v>
      </c>
      <c r="F32" s="42">
        <f t="shared" si="3"/>
        <v>-23</v>
      </c>
      <c r="G32" s="42">
        <f t="shared" si="0"/>
        <v>4</v>
      </c>
      <c r="H32" s="92">
        <f t="shared" si="1"/>
        <v>-0.85185185185185186</v>
      </c>
      <c r="I32" s="92"/>
    </row>
    <row r="33" spans="2:9" ht="15" customHeight="1" x14ac:dyDescent="0.2">
      <c r="B33" s="127" t="s">
        <v>27</v>
      </c>
      <c r="C33" s="42">
        <v>608</v>
      </c>
      <c r="D33" s="42">
        <v>1</v>
      </c>
      <c r="E33" s="42">
        <v>25</v>
      </c>
      <c r="F33" s="42">
        <f t="shared" si="3"/>
        <v>-583</v>
      </c>
      <c r="G33" s="42">
        <f t="shared" si="0"/>
        <v>24</v>
      </c>
      <c r="H33" s="92">
        <f t="shared" si="1"/>
        <v>-0.95888157894736836</v>
      </c>
      <c r="I33" s="92">
        <f t="shared" si="2"/>
        <v>24</v>
      </c>
    </row>
    <row r="34" spans="2:9" ht="15" customHeight="1" x14ac:dyDescent="0.2">
      <c r="B34" s="127" t="s">
        <v>24</v>
      </c>
      <c r="C34" s="42">
        <v>466</v>
      </c>
      <c r="D34" s="42">
        <v>8</v>
      </c>
      <c r="E34" s="42">
        <v>39</v>
      </c>
      <c r="F34" s="42">
        <f t="shared" si="3"/>
        <v>-427</v>
      </c>
      <c r="G34" s="42">
        <f t="shared" si="0"/>
        <v>31</v>
      </c>
      <c r="H34" s="92">
        <f t="shared" si="1"/>
        <v>-0.91630901287553645</v>
      </c>
      <c r="I34" s="92">
        <f t="shared" si="2"/>
        <v>3.875</v>
      </c>
    </row>
    <row r="35" spans="2:9" ht="15" customHeight="1" x14ac:dyDescent="0.2">
      <c r="B35" s="126" t="s">
        <v>28</v>
      </c>
      <c r="C35" s="42">
        <v>815</v>
      </c>
      <c r="D35" s="42">
        <v>7</v>
      </c>
      <c r="E35" s="42">
        <v>122</v>
      </c>
      <c r="F35" s="42">
        <f t="shared" si="3"/>
        <v>-693</v>
      </c>
      <c r="G35" s="42">
        <f t="shared" si="0"/>
        <v>115</v>
      </c>
      <c r="H35" s="92">
        <f t="shared" si="1"/>
        <v>-0.85030674846625764</v>
      </c>
      <c r="I35" s="92">
        <f t="shared" si="2"/>
        <v>16.428571428571427</v>
      </c>
    </row>
    <row r="36" spans="2:9" ht="15" customHeight="1" x14ac:dyDescent="0.2">
      <c r="B36" s="125" t="s">
        <v>30</v>
      </c>
      <c r="C36" s="66">
        <v>6010</v>
      </c>
      <c r="D36" s="66">
        <v>114</v>
      </c>
      <c r="E36" s="66">
        <v>948</v>
      </c>
      <c r="F36" s="66">
        <f t="shared" si="3"/>
        <v>-5062</v>
      </c>
      <c r="G36" s="66">
        <f t="shared" si="0"/>
        <v>834</v>
      </c>
      <c r="H36" s="86">
        <f t="shared" si="1"/>
        <v>-0.84226289517470887</v>
      </c>
      <c r="I36" s="86">
        <f t="shared" si="2"/>
        <v>7.3157894736842106</v>
      </c>
    </row>
    <row r="37" spans="2:9" ht="15" customHeight="1" x14ac:dyDescent="0.2">
      <c r="B37" s="127" t="s">
        <v>31</v>
      </c>
      <c r="C37" s="42">
        <v>53</v>
      </c>
      <c r="D37" s="42">
        <v>0</v>
      </c>
      <c r="E37" s="42">
        <v>8</v>
      </c>
      <c r="F37" s="42">
        <f t="shared" si="3"/>
        <v>-45</v>
      </c>
      <c r="G37" s="42">
        <f t="shared" si="0"/>
        <v>8</v>
      </c>
      <c r="H37" s="92">
        <f t="shared" ref="H37:H51" si="4">E37/C37-1</f>
        <v>-0.84905660377358494</v>
      </c>
      <c r="I37" s="92"/>
    </row>
    <row r="38" spans="2:9" ht="15" customHeight="1" x14ac:dyDescent="0.2">
      <c r="B38" s="127" t="s">
        <v>32</v>
      </c>
      <c r="C38" s="42">
        <v>1</v>
      </c>
      <c r="D38" s="42">
        <v>0</v>
      </c>
      <c r="E38" s="42">
        <v>14</v>
      </c>
      <c r="F38" s="42">
        <f t="shared" si="3"/>
        <v>13</v>
      </c>
      <c r="G38" s="42">
        <f t="shared" si="0"/>
        <v>14</v>
      </c>
      <c r="H38" s="92">
        <f t="shared" si="4"/>
        <v>13</v>
      </c>
      <c r="I38" s="92"/>
    </row>
    <row r="39" spans="2:9" ht="12" x14ac:dyDescent="0.2">
      <c r="B39" s="127" t="s">
        <v>214</v>
      </c>
      <c r="C39" s="42">
        <v>65</v>
      </c>
      <c r="D39" s="42">
        <v>18</v>
      </c>
      <c r="E39" s="42">
        <v>17</v>
      </c>
      <c r="F39" s="42">
        <f t="shared" si="3"/>
        <v>-48</v>
      </c>
      <c r="G39" s="42">
        <f t="shared" si="0"/>
        <v>-1</v>
      </c>
      <c r="H39" s="92">
        <f t="shared" si="4"/>
        <v>-0.7384615384615385</v>
      </c>
      <c r="I39" s="92">
        <f t="shared" ref="I39:I51" si="5">E39/D39-1</f>
        <v>-5.555555555555558E-2</v>
      </c>
    </row>
    <row r="40" spans="2:9" ht="15" customHeight="1" x14ac:dyDescent="0.2">
      <c r="B40" s="126" t="s">
        <v>43</v>
      </c>
      <c r="C40" s="42">
        <v>1174</v>
      </c>
      <c r="D40" s="42">
        <v>5</v>
      </c>
      <c r="E40" s="42">
        <v>210</v>
      </c>
      <c r="F40" s="42">
        <f t="shared" si="3"/>
        <v>-964</v>
      </c>
      <c r="G40" s="42">
        <f t="shared" si="0"/>
        <v>205</v>
      </c>
      <c r="H40" s="92">
        <f t="shared" si="4"/>
        <v>-0.82112436115843268</v>
      </c>
      <c r="I40" s="92">
        <f t="shared" si="5"/>
        <v>41</v>
      </c>
    </row>
    <row r="41" spans="2:9" ht="15" customHeight="1" x14ac:dyDescent="0.2">
      <c r="B41" s="126" t="s">
        <v>35</v>
      </c>
      <c r="C41" s="42">
        <v>1</v>
      </c>
      <c r="D41" s="42">
        <v>0</v>
      </c>
      <c r="E41" s="42">
        <v>0</v>
      </c>
      <c r="F41" s="42">
        <f t="shared" si="3"/>
        <v>-1</v>
      </c>
      <c r="G41" s="42">
        <f t="shared" si="0"/>
        <v>0</v>
      </c>
      <c r="H41" s="92">
        <f t="shared" si="4"/>
        <v>-1</v>
      </c>
      <c r="I41" s="92"/>
    </row>
    <row r="42" spans="2:9" ht="15" customHeight="1" x14ac:dyDescent="0.2">
      <c r="B42" s="126" t="s">
        <v>36</v>
      </c>
      <c r="C42" s="42">
        <v>1973</v>
      </c>
      <c r="D42" s="42">
        <v>13</v>
      </c>
      <c r="E42" s="42">
        <v>255</v>
      </c>
      <c r="F42" s="42">
        <f t="shared" si="3"/>
        <v>-1718</v>
      </c>
      <c r="G42" s="42">
        <f t="shared" si="0"/>
        <v>242</v>
      </c>
      <c r="H42" s="92">
        <f t="shared" si="4"/>
        <v>-0.87075519513431321</v>
      </c>
      <c r="I42" s="92">
        <f t="shared" si="5"/>
        <v>18.615384615384617</v>
      </c>
    </row>
    <row r="43" spans="2:9" ht="15" customHeight="1" x14ac:dyDescent="0.2">
      <c r="B43" s="126" t="s">
        <v>37</v>
      </c>
      <c r="C43" s="42">
        <v>54</v>
      </c>
      <c r="D43" s="42">
        <v>1</v>
      </c>
      <c r="E43" s="42">
        <v>6</v>
      </c>
      <c r="F43" s="42">
        <f t="shared" si="3"/>
        <v>-48</v>
      </c>
      <c r="G43" s="42">
        <f t="shared" si="0"/>
        <v>5</v>
      </c>
      <c r="H43" s="92">
        <f t="shared" si="4"/>
        <v>-0.88888888888888884</v>
      </c>
      <c r="I43" s="92">
        <f t="shared" si="5"/>
        <v>5</v>
      </c>
    </row>
    <row r="44" spans="2:9" ht="15" customHeight="1" x14ac:dyDescent="0.2">
      <c r="B44" s="126" t="s">
        <v>38</v>
      </c>
      <c r="C44" s="42">
        <v>41</v>
      </c>
      <c r="D44" s="42">
        <v>0</v>
      </c>
      <c r="E44" s="42">
        <v>7</v>
      </c>
      <c r="F44" s="42">
        <f t="shared" si="3"/>
        <v>-34</v>
      </c>
      <c r="G44" s="42">
        <f t="shared" si="0"/>
        <v>7</v>
      </c>
      <c r="H44" s="92">
        <f t="shared" si="4"/>
        <v>-0.82926829268292679</v>
      </c>
      <c r="I44" s="92"/>
    </row>
    <row r="45" spans="2:9" ht="12" x14ac:dyDescent="0.2">
      <c r="B45" s="126" t="s">
        <v>39</v>
      </c>
      <c r="C45" s="42">
        <v>19</v>
      </c>
      <c r="D45" s="42">
        <v>0</v>
      </c>
      <c r="E45" s="42">
        <v>8</v>
      </c>
      <c r="F45" s="42">
        <f t="shared" si="3"/>
        <v>-11</v>
      </c>
      <c r="G45" s="42">
        <f t="shared" si="0"/>
        <v>8</v>
      </c>
      <c r="H45" s="92">
        <f t="shared" si="4"/>
        <v>-0.57894736842105265</v>
      </c>
      <c r="I45" s="92"/>
    </row>
    <row r="46" spans="2:9" ht="12" x14ac:dyDescent="0.2">
      <c r="B46" s="126" t="s">
        <v>40</v>
      </c>
      <c r="C46" s="42">
        <v>386</v>
      </c>
      <c r="D46" s="42">
        <v>20</v>
      </c>
      <c r="E46" s="42">
        <v>52</v>
      </c>
      <c r="F46" s="42">
        <f t="shared" si="3"/>
        <v>-334</v>
      </c>
      <c r="G46" s="42">
        <f t="shared" si="0"/>
        <v>32</v>
      </c>
      <c r="H46" s="92">
        <f t="shared" si="4"/>
        <v>-0.86528497409326421</v>
      </c>
      <c r="I46" s="92">
        <f t="shared" si="5"/>
        <v>1.6</v>
      </c>
    </row>
    <row r="47" spans="2:9" ht="12" x14ac:dyDescent="0.2">
      <c r="B47" s="126" t="s">
        <v>34</v>
      </c>
      <c r="C47" s="42">
        <v>1333</v>
      </c>
      <c r="D47" s="42">
        <v>18</v>
      </c>
      <c r="E47" s="42">
        <v>218</v>
      </c>
      <c r="F47" s="42">
        <f t="shared" si="3"/>
        <v>-1115</v>
      </c>
      <c r="G47" s="42">
        <f t="shared" si="0"/>
        <v>200</v>
      </c>
      <c r="H47" s="92">
        <f t="shared" si="4"/>
        <v>-0.83645911477869461</v>
      </c>
      <c r="I47" s="92">
        <f t="shared" si="5"/>
        <v>11.111111111111111</v>
      </c>
    </row>
    <row r="48" spans="2:9" ht="12" x14ac:dyDescent="0.2">
      <c r="B48" s="126" t="s">
        <v>41</v>
      </c>
      <c r="C48" s="42">
        <v>5</v>
      </c>
      <c r="D48" s="42">
        <v>0</v>
      </c>
      <c r="E48" s="42">
        <v>0</v>
      </c>
      <c r="F48" s="42">
        <f t="shared" si="3"/>
        <v>-5</v>
      </c>
      <c r="G48" s="42">
        <f t="shared" si="0"/>
        <v>0</v>
      </c>
      <c r="H48" s="92">
        <f t="shared" si="4"/>
        <v>-1</v>
      </c>
      <c r="I48" s="92"/>
    </row>
    <row r="49" spans="1:9" ht="15" customHeight="1" x14ac:dyDescent="0.2">
      <c r="B49" s="126" t="s">
        <v>215</v>
      </c>
      <c r="C49" s="42">
        <v>305</v>
      </c>
      <c r="D49" s="42">
        <v>34</v>
      </c>
      <c r="E49" s="42">
        <v>65</v>
      </c>
      <c r="F49" s="42">
        <f t="shared" si="3"/>
        <v>-240</v>
      </c>
      <c r="G49" s="42">
        <f t="shared" si="0"/>
        <v>31</v>
      </c>
      <c r="H49" s="92">
        <f t="shared" si="4"/>
        <v>-0.78688524590163933</v>
      </c>
      <c r="I49" s="92">
        <f t="shared" si="5"/>
        <v>0.91176470588235303</v>
      </c>
    </row>
    <row r="50" spans="1:9" ht="15" customHeight="1" x14ac:dyDescent="0.2">
      <c r="B50" s="126" t="s">
        <v>42</v>
      </c>
      <c r="C50" s="42">
        <v>397</v>
      </c>
      <c r="D50" s="42">
        <v>3</v>
      </c>
      <c r="E50" s="42">
        <v>44</v>
      </c>
      <c r="F50" s="42">
        <f t="shared" si="3"/>
        <v>-353</v>
      </c>
      <c r="G50" s="42">
        <f t="shared" si="0"/>
        <v>41</v>
      </c>
      <c r="H50" s="92">
        <f t="shared" si="4"/>
        <v>-0.88916876574307302</v>
      </c>
      <c r="I50" s="92">
        <f t="shared" si="5"/>
        <v>13.666666666666666</v>
      </c>
    </row>
    <row r="51" spans="1:9" ht="15" customHeight="1" x14ac:dyDescent="0.2">
      <c r="B51" s="126" t="s">
        <v>33</v>
      </c>
      <c r="C51" s="42">
        <v>203</v>
      </c>
      <c r="D51" s="42">
        <v>2</v>
      </c>
      <c r="E51" s="42">
        <v>44</v>
      </c>
      <c r="F51" s="42">
        <f t="shared" si="3"/>
        <v>-159</v>
      </c>
      <c r="G51" s="42">
        <f t="shared" si="0"/>
        <v>42</v>
      </c>
      <c r="H51" s="92">
        <f t="shared" si="4"/>
        <v>-0.78325123152709364</v>
      </c>
      <c r="I51" s="92">
        <f t="shared" si="5"/>
        <v>21</v>
      </c>
    </row>
    <row r="52" spans="1:9" ht="15" customHeight="1" x14ac:dyDescent="0.2">
      <c r="B52" s="125" t="s">
        <v>44</v>
      </c>
      <c r="C52" s="66">
        <v>20920</v>
      </c>
      <c r="D52" s="66">
        <v>119</v>
      </c>
      <c r="E52" s="66">
        <v>2971</v>
      </c>
      <c r="F52" s="66">
        <f t="shared" si="3"/>
        <v>-17949</v>
      </c>
      <c r="G52" s="66">
        <f t="shared" si="0"/>
        <v>2852</v>
      </c>
      <c r="H52" s="86">
        <f t="shared" si="1"/>
        <v>-0.85798279158699808</v>
      </c>
      <c r="I52" s="86">
        <f t="shared" si="2"/>
        <v>23.966386554621849</v>
      </c>
    </row>
    <row r="53" spans="1:9" ht="15" customHeight="1" x14ac:dyDescent="0.2">
      <c r="A53" s="11"/>
      <c r="B53" s="127" t="s">
        <v>61</v>
      </c>
      <c r="C53" s="42">
        <v>1537</v>
      </c>
      <c r="D53" s="42">
        <v>16</v>
      </c>
      <c r="E53" s="42">
        <v>147</v>
      </c>
      <c r="F53" s="42">
        <f t="shared" si="3"/>
        <v>-1390</v>
      </c>
      <c r="G53" s="42">
        <f t="shared" si="0"/>
        <v>131</v>
      </c>
      <c r="H53" s="92">
        <f t="shared" si="1"/>
        <v>-0.90435914118412497</v>
      </c>
      <c r="I53" s="92">
        <f t="shared" si="2"/>
        <v>8.1875</v>
      </c>
    </row>
    <row r="54" spans="1:9" ht="15" customHeight="1" x14ac:dyDescent="0.2">
      <c r="A54" s="11"/>
      <c r="B54" s="127" t="s">
        <v>45</v>
      </c>
      <c r="C54" s="42">
        <v>883</v>
      </c>
      <c r="D54" s="42">
        <v>6</v>
      </c>
      <c r="E54" s="42">
        <v>145</v>
      </c>
      <c r="F54" s="42">
        <f t="shared" si="3"/>
        <v>-738</v>
      </c>
      <c r="G54" s="42">
        <f t="shared" si="0"/>
        <v>139</v>
      </c>
      <c r="H54" s="92">
        <f t="shared" ref="H54" si="6">E54/C54-1</f>
        <v>-0.83578708946772373</v>
      </c>
      <c r="I54" s="92">
        <f t="shared" ref="I54" si="7">E54/D54-1</f>
        <v>23.166666666666668</v>
      </c>
    </row>
    <row r="55" spans="1:9" ht="15" customHeight="1" x14ac:dyDescent="0.2">
      <c r="A55" s="11"/>
      <c r="B55" s="126" t="s">
        <v>47</v>
      </c>
      <c r="C55" s="42">
        <v>12179</v>
      </c>
      <c r="D55" s="42">
        <v>65</v>
      </c>
      <c r="E55" s="42">
        <v>1633</v>
      </c>
      <c r="F55" s="42">
        <f t="shared" si="3"/>
        <v>-10546</v>
      </c>
      <c r="G55" s="42">
        <f t="shared" si="0"/>
        <v>1568</v>
      </c>
      <c r="H55" s="92">
        <f t="shared" ref="H55" si="8">E55/C55-1</f>
        <v>-0.86591674193283519</v>
      </c>
      <c r="I55" s="92">
        <f t="shared" ref="I55" si="9">E55/D55-1</f>
        <v>24.123076923076923</v>
      </c>
    </row>
    <row r="56" spans="1:9" ht="12.75" x14ac:dyDescent="0.2">
      <c r="A56" s="11"/>
      <c r="B56" s="126" t="s">
        <v>48</v>
      </c>
      <c r="C56" s="42">
        <v>7</v>
      </c>
      <c r="D56" s="42">
        <v>0</v>
      </c>
      <c r="E56" s="42">
        <v>1</v>
      </c>
      <c r="F56" s="42">
        <f t="shared" si="3"/>
        <v>-6</v>
      </c>
      <c r="G56" s="42">
        <f t="shared" si="0"/>
        <v>1</v>
      </c>
      <c r="H56" s="92">
        <f t="shared" ref="H56:H61" si="10">E56/C56-1</f>
        <v>-0.85714285714285721</v>
      </c>
      <c r="I56" s="92"/>
    </row>
    <row r="57" spans="1:9" ht="12.75" x14ac:dyDescent="0.2">
      <c r="A57" s="11"/>
      <c r="B57" s="126" t="s">
        <v>49</v>
      </c>
      <c r="C57" s="42">
        <v>38</v>
      </c>
      <c r="D57" s="42">
        <v>0</v>
      </c>
      <c r="E57" s="42">
        <v>8</v>
      </c>
      <c r="F57" s="42">
        <f t="shared" si="3"/>
        <v>-30</v>
      </c>
      <c r="G57" s="42">
        <f t="shared" si="0"/>
        <v>8</v>
      </c>
      <c r="H57" s="92">
        <f t="shared" si="10"/>
        <v>-0.78947368421052633</v>
      </c>
      <c r="I57" s="92"/>
    </row>
    <row r="58" spans="1:9" ht="12.75" x14ac:dyDescent="0.2">
      <c r="A58" s="11"/>
      <c r="B58" s="126" t="s">
        <v>242</v>
      </c>
      <c r="C58" s="42">
        <v>3</v>
      </c>
      <c r="D58" s="42">
        <v>0</v>
      </c>
      <c r="E58" s="42">
        <v>0</v>
      </c>
      <c r="F58" s="42">
        <f t="shared" si="3"/>
        <v>-3</v>
      </c>
      <c r="G58" s="42">
        <f t="shared" si="0"/>
        <v>0</v>
      </c>
      <c r="H58" s="92">
        <f t="shared" si="10"/>
        <v>-1</v>
      </c>
      <c r="I58" s="92"/>
    </row>
    <row r="59" spans="1:9" ht="12" customHeight="1" x14ac:dyDescent="0.2">
      <c r="A59" s="11"/>
      <c r="B59" s="126" t="s">
        <v>50</v>
      </c>
      <c r="C59" s="42">
        <v>2399</v>
      </c>
      <c r="D59" s="42">
        <v>20</v>
      </c>
      <c r="E59" s="42">
        <v>316</v>
      </c>
      <c r="F59" s="42">
        <f t="shared" si="3"/>
        <v>-2083</v>
      </c>
      <c r="G59" s="42">
        <f t="shared" si="0"/>
        <v>296</v>
      </c>
      <c r="H59" s="92">
        <f t="shared" si="10"/>
        <v>-0.86827844935389742</v>
      </c>
      <c r="I59" s="92">
        <f t="shared" ref="I59:I61" si="11">E59/D59-1</f>
        <v>14.8</v>
      </c>
    </row>
    <row r="60" spans="1:9" ht="15" customHeight="1" x14ac:dyDescent="0.2">
      <c r="A60" s="11"/>
      <c r="B60" s="126" t="s">
        <v>46</v>
      </c>
      <c r="C60" s="42">
        <v>2530</v>
      </c>
      <c r="D60" s="42">
        <v>11</v>
      </c>
      <c r="E60" s="42">
        <v>619</v>
      </c>
      <c r="F60" s="42">
        <f t="shared" si="3"/>
        <v>-1911</v>
      </c>
      <c r="G60" s="42">
        <f t="shared" si="0"/>
        <v>608</v>
      </c>
      <c r="H60" s="92">
        <f t="shared" si="10"/>
        <v>-0.75533596837944661</v>
      </c>
      <c r="I60" s="92">
        <f t="shared" si="11"/>
        <v>55.272727272727273</v>
      </c>
    </row>
    <row r="61" spans="1:9" s="21" customFormat="1" ht="15" customHeight="1" x14ac:dyDescent="0.2">
      <c r="A61" s="11"/>
      <c r="B61" s="126" t="s">
        <v>51</v>
      </c>
      <c r="C61" s="42">
        <v>1344</v>
      </c>
      <c r="D61" s="42">
        <v>1</v>
      </c>
      <c r="E61" s="42">
        <v>102</v>
      </c>
      <c r="F61" s="42">
        <f t="shared" si="3"/>
        <v>-1242</v>
      </c>
      <c r="G61" s="42">
        <f t="shared" si="0"/>
        <v>101</v>
      </c>
      <c r="H61" s="92">
        <f t="shared" si="10"/>
        <v>-0.9241071428571429</v>
      </c>
      <c r="I61" s="92">
        <f t="shared" si="11"/>
        <v>101</v>
      </c>
    </row>
    <row r="62" spans="1:9" ht="15" customHeight="1" x14ac:dyDescent="0.2">
      <c r="B62" s="125" t="s">
        <v>52</v>
      </c>
      <c r="C62" s="66">
        <v>152682</v>
      </c>
      <c r="D62" s="66">
        <v>15876</v>
      </c>
      <c r="E62" s="66">
        <v>45490</v>
      </c>
      <c r="F62" s="66">
        <f t="shared" si="3"/>
        <v>-107192</v>
      </c>
      <c r="G62" s="66">
        <f t="shared" si="0"/>
        <v>29614</v>
      </c>
      <c r="H62" s="86">
        <f t="shared" si="1"/>
        <v>-0.70206049174100416</v>
      </c>
      <c r="I62" s="86">
        <f t="shared" si="2"/>
        <v>1.8653313177122701</v>
      </c>
    </row>
    <row r="63" spans="1:9" ht="15" customHeight="1" x14ac:dyDescent="0.2">
      <c r="B63" s="126" t="s">
        <v>55</v>
      </c>
      <c r="C63" s="42">
        <v>131814</v>
      </c>
      <c r="D63" s="42">
        <v>15828</v>
      </c>
      <c r="E63" s="42">
        <v>29606</v>
      </c>
      <c r="F63" s="42">
        <f t="shared" si="3"/>
        <v>-102208</v>
      </c>
      <c r="G63" s="42">
        <f t="shared" si="0"/>
        <v>13778</v>
      </c>
      <c r="H63" s="92">
        <f t="shared" si="1"/>
        <v>-0.77539563324077865</v>
      </c>
      <c r="I63" s="92">
        <f t="shared" si="2"/>
        <v>0.87048268890573666</v>
      </c>
    </row>
    <row r="64" spans="1:9" ht="15" customHeight="1" x14ac:dyDescent="0.2">
      <c r="B64" s="126" t="s">
        <v>54</v>
      </c>
      <c r="C64" s="42">
        <v>20703</v>
      </c>
      <c r="D64" s="42">
        <v>46</v>
      </c>
      <c r="E64" s="42">
        <v>15837</v>
      </c>
      <c r="F64" s="42">
        <f t="shared" si="3"/>
        <v>-4866</v>
      </c>
      <c r="G64" s="42">
        <f t="shared" si="0"/>
        <v>15791</v>
      </c>
      <c r="H64" s="92">
        <f t="shared" si="1"/>
        <v>-0.23503840023185041</v>
      </c>
      <c r="I64" s="92">
        <f t="shared" si="2"/>
        <v>343.28260869565219</v>
      </c>
    </row>
    <row r="65" spans="1:9" ht="15" customHeight="1" x14ac:dyDescent="0.2">
      <c r="B65" s="126" t="s">
        <v>53</v>
      </c>
      <c r="C65" s="42">
        <v>165</v>
      </c>
      <c r="D65" s="42">
        <v>2</v>
      </c>
      <c r="E65" s="42">
        <v>47</v>
      </c>
      <c r="F65" s="42">
        <f t="shared" si="3"/>
        <v>-118</v>
      </c>
      <c r="G65" s="42">
        <f t="shared" si="0"/>
        <v>45</v>
      </c>
      <c r="H65" s="92">
        <f t="shared" si="1"/>
        <v>-0.71515151515151509</v>
      </c>
      <c r="I65" s="92">
        <f t="shared" si="2"/>
        <v>22.5</v>
      </c>
    </row>
    <row r="66" spans="1:9" ht="15" customHeight="1" x14ac:dyDescent="0.2">
      <c r="B66" s="124" t="s">
        <v>56</v>
      </c>
      <c r="C66" s="67">
        <v>6434</v>
      </c>
      <c r="D66" s="67">
        <v>75</v>
      </c>
      <c r="E66" s="67">
        <v>1932</v>
      </c>
      <c r="F66" s="67">
        <f t="shared" si="3"/>
        <v>-4502</v>
      </c>
      <c r="G66" s="67">
        <f t="shared" si="0"/>
        <v>1857</v>
      </c>
      <c r="H66" s="73">
        <f t="shared" si="1"/>
        <v>-0.69972023624494872</v>
      </c>
      <c r="I66" s="73">
        <f t="shared" si="2"/>
        <v>24.76</v>
      </c>
    </row>
    <row r="67" spans="1:9" x14ac:dyDescent="0.2">
      <c r="B67" s="125" t="s">
        <v>57</v>
      </c>
      <c r="C67" s="68">
        <v>69</v>
      </c>
      <c r="D67" s="68">
        <v>0</v>
      </c>
      <c r="E67" s="66">
        <v>25</v>
      </c>
      <c r="F67" s="68">
        <f t="shared" si="3"/>
        <v>-44</v>
      </c>
      <c r="G67" s="68">
        <f t="shared" si="0"/>
        <v>25</v>
      </c>
      <c r="H67" s="86">
        <f t="shared" si="1"/>
        <v>-0.6376811594202898</v>
      </c>
      <c r="I67" s="144"/>
    </row>
    <row r="68" spans="1:9" ht="12.75" x14ac:dyDescent="0.2">
      <c r="A68" s="11"/>
      <c r="B68" s="129" t="s">
        <v>224</v>
      </c>
      <c r="C68" s="42">
        <v>0</v>
      </c>
      <c r="D68" s="42">
        <v>0</v>
      </c>
      <c r="E68" s="42">
        <v>0</v>
      </c>
      <c r="F68" s="42">
        <f t="shared" si="3"/>
        <v>0</v>
      </c>
      <c r="G68" s="42">
        <f t="shared" si="0"/>
        <v>0</v>
      </c>
      <c r="H68" s="92"/>
      <c r="I68" s="92"/>
    </row>
    <row r="69" spans="1:9" ht="15" customHeight="1" x14ac:dyDescent="0.2">
      <c r="A69" s="11"/>
      <c r="B69" s="130" t="s">
        <v>58</v>
      </c>
      <c r="C69" s="42">
        <v>4</v>
      </c>
      <c r="D69" s="42">
        <v>0</v>
      </c>
      <c r="E69" s="42">
        <v>0</v>
      </c>
      <c r="F69" s="42">
        <f t="shared" si="3"/>
        <v>-4</v>
      </c>
      <c r="G69" s="42">
        <f t="shared" si="0"/>
        <v>0</v>
      </c>
      <c r="H69" s="92">
        <f t="shared" ref="H69:H87" si="12">E69/C69-1</f>
        <v>-1</v>
      </c>
      <c r="I69" s="92"/>
    </row>
    <row r="70" spans="1:9" ht="12.75" x14ac:dyDescent="0.2">
      <c r="A70" s="11"/>
      <c r="B70" s="130" t="s">
        <v>157</v>
      </c>
      <c r="C70" s="42">
        <v>1</v>
      </c>
      <c r="D70" s="42">
        <v>0</v>
      </c>
      <c r="E70" s="42">
        <v>0</v>
      </c>
      <c r="F70" s="42">
        <f t="shared" ref="F70:F133" si="13">E70-C70</f>
        <v>-1</v>
      </c>
      <c r="G70" s="42">
        <f t="shared" ref="G70:G133" si="14">E70-D70</f>
        <v>0</v>
      </c>
      <c r="H70" s="92">
        <f t="shared" si="12"/>
        <v>-1</v>
      </c>
      <c r="I70" s="92"/>
    </row>
    <row r="71" spans="1:9" ht="12.75" x14ac:dyDescent="0.2">
      <c r="A71" s="11"/>
      <c r="B71" s="130" t="s">
        <v>59</v>
      </c>
      <c r="C71" s="42">
        <v>0</v>
      </c>
      <c r="D71" s="42">
        <v>0</v>
      </c>
      <c r="E71" s="42">
        <v>0</v>
      </c>
      <c r="F71" s="42">
        <f t="shared" si="13"/>
        <v>0</v>
      </c>
      <c r="G71" s="42">
        <f t="shared" si="14"/>
        <v>0</v>
      </c>
      <c r="H71" s="92"/>
      <c r="I71" s="92"/>
    </row>
    <row r="72" spans="1:9" ht="12.75" x14ac:dyDescent="0.2">
      <c r="A72" s="11"/>
      <c r="B72" s="130" t="s">
        <v>188</v>
      </c>
      <c r="C72" s="42">
        <v>0</v>
      </c>
      <c r="D72" s="42">
        <v>0</v>
      </c>
      <c r="E72" s="42">
        <v>2</v>
      </c>
      <c r="F72" s="42">
        <f t="shared" si="13"/>
        <v>2</v>
      </c>
      <c r="G72" s="42">
        <f t="shared" si="14"/>
        <v>2</v>
      </c>
      <c r="H72" s="92"/>
      <c r="I72" s="92"/>
    </row>
    <row r="73" spans="1:9" ht="15" customHeight="1" x14ac:dyDescent="0.2">
      <c r="A73" s="11"/>
      <c r="B73" s="130" t="s">
        <v>75</v>
      </c>
      <c r="C73" s="42">
        <v>12</v>
      </c>
      <c r="D73" s="42">
        <v>0</v>
      </c>
      <c r="E73" s="42">
        <v>8</v>
      </c>
      <c r="F73" s="42">
        <f t="shared" si="13"/>
        <v>-4</v>
      </c>
      <c r="G73" s="42">
        <f t="shared" si="14"/>
        <v>8</v>
      </c>
      <c r="H73" s="92">
        <f t="shared" si="12"/>
        <v>-0.33333333333333337</v>
      </c>
      <c r="I73" s="92"/>
    </row>
    <row r="74" spans="1:9" ht="15" customHeight="1" x14ac:dyDescent="0.2">
      <c r="A74" s="11"/>
      <c r="B74" s="129" t="s">
        <v>76</v>
      </c>
      <c r="C74" s="42">
        <v>8</v>
      </c>
      <c r="D74" s="42">
        <v>0</v>
      </c>
      <c r="E74" s="42">
        <v>2</v>
      </c>
      <c r="F74" s="42">
        <f t="shared" si="13"/>
        <v>-6</v>
      </c>
      <c r="G74" s="42">
        <f t="shared" si="14"/>
        <v>2</v>
      </c>
      <c r="H74" s="92">
        <f t="shared" si="12"/>
        <v>-0.75</v>
      </c>
      <c r="I74" s="92"/>
    </row>
    <row r="75" spans="1:9" ht="12.75" x14ac:dyDescent="0.2">
      <c r="A75" s="11"/>
      <c r="B75" s="130" t="s">
        <v>232</v>
      </c>
      <c r="C75" s="42">
        <v>0</v>
      </c>
      <c r="D75" s="42">
        <v>0</v>
      </c>
      <c r="E75" s="42">
        <v>0</v>
      </c>
      <c r="F75" s="42">
        <f t="shared" si="13"/>
        <v>0</v>
      </c>
      <c r="G75" s="42">
        <f t="shared" si="14"/>
        <v>0</v>
      </c>
      <c r="H75" s="92"/>
      <c r="I75" s="92"/>
    </row>
    <row r="76" spans="1:9" ht="16.5" customHeight="1" x14ac:dyDescent="0.2">
      <c r="A76" s="11"/>
      <c r="B76" s="130" t="s">
        <v>84</v>
      </c>
      <c r="C76" s="42">
        <v>0</v>
      </c>
      <c r="D76" s="42">
        <v>0</v>
      </c>
      <c r="E76" s="42">
        <v>0</v>
      </c>
      <c r="F76" s="42">
        <f t="shared" si="13"/>
        <v>0</v>
      </c>
      <c r="G76" s="42">
        <f t="shared" si="14"/>
        <v>0</v>
      </c>
      <c r="H76" s="92"/>
      <c r="I76" s="92"/>
    </row>
    <row r="77" spans="1:9" ht="15" customHeight="1" x14ac:dyDescent="0.2">
      <c r="A77" s="11"/>
      <c r="B77" s="130" t="s">
        <v>87</v>
      </c>
      <c r="C77" s="42">
        <v>6</v>
      </c>
      <c r="D77" s="42">
        <v>0</v>
      </c>
      <c r="E77" s="42">
        <v>0</v>
      </c>
      <c r="F77" s="42">
        <f t="shared" si="13"/>
        <v>-6</v>
      </c>
      <c r="G77" s="42">
        <f t="shared" si="14"/>
        <v>0</v>
      </c>
      <c r="H77" s="92">
        <f t="shared" si="12"/>
        <v>-1</v>
      </c>
      <c r="I77" s="92"/>
    </row>
    <row r="78" spans="1:9" ht="14.25" customHeight="1" x14ac:dyDescent="0.2">
      <c r="A78" s="11"/>
      <c r="B78" s="130" t="s">
        <v>233</v>
      </c>
      <c r="C78" s="42">
        <v>0</v>
      </c>
      <c r="D78" s="42">
        <v>0</v>
      </c>
      <c r="E78" s="42">
        <v>0</v>
      </c>
      <c r="F78" s="42">
        <f t="shared" si="13"/>
        <v>0</v>
      </c>
      <c r="G78" s="42">
        <f t="shared" si="14"/>
        <v>0</v>
      </c>
      <c r="H78" s="92"/>
      <c r="I78" s="92"/>
    </row>
    <row r="79" spans="1:9" ht="12.75" x14ac:dyDescent="0.2">
      <c r="A79" s="11"/>
      <c r="B79" s="130" t="s">
        <v>104</v>
      </c>
      <c r="C79" s="42">
        <v>21</v>
      </c>
      <c r="D79" s="42">
        <v>0</v>
      </c>
      <c r="E79" s="42">
        <v>0</v>
      </c>
      <c r="F79" s="42">
        <f t="shared" si="13"/>
        <v>-21</v>
      </c>
      <c r="G79" s="42">
        <f t="shared" si="14"/>
        <v>0</v>
      </c>
      <c r="H79" s="92">
        <f t="shared" si="12"/>
        <v>-1</v>
      </c>
      <c r="I79" s="92"/>
    </row>
    <row r="80" spans="1:9" s="21" customFormat="1" ht="12.75" x14ac:dyDescent="0.2">
      <c r="A80" s="11"/>
      <c r="B80" s="130" t="s">
        <v>118</v>
      </c>
      <c r="C80" s="42">
        <v>0</v>
      </c>
      <c r="D80" s="42">
        <v>0</v>
      </c>
      <c r="E80" s="42">
        <v>0</v>
      </c>
      <c r="F80" s="42">
        <f t="shared" si="13"/>
        <v>0</v>
      </c>
      <c r="G80" s="42">
        <f t="shared" si="14"/>
        <v>0</v>
      </c>
      <c r="H80" s="92"/>
      <c r="I80" s="92"/>
    </row>
    <row r="81" spans="1:9" ht="12.75" x14ac:dyDescent="0.2">
      <c r="A81" s="11"/>
      <c r="B81" s="130" t="s">
        <v>230</v>
      </c>
      <c r="C81" s="42">
        <v>0</v>
      </c>
      <c r="D81" s="42">
        <v>0</v>
      </c>
      <c r="E81" s="42">
        <v>0</v>
      </c>
      <c r="F81" s="42">
        <f t="shared" si="13"/>
        <v>0</v>
      </c>
      <c r="G81" s="42">
        <f t="shared" si="14"/>
        <v>0</v>
      </c>
      <c r="H81" s="92"/>
      <c r="I81" s="92"/>
    </row>
    <row r="82" spans="1:9" s="10" customFormat="1" ht="12.75" x14ac:dyDescent="0.2">
      <c r="A82" s="11"/>
      <c r="B82" s="130" t="s">
        <v>133</v>
      </c>
      <c r="C82" s="42">
        <v>0</v>
      </c>
      <c r="D82" s="42">
        <v>0</v>
      </c>
      <c r="E82" s="42">
        <v>1</v>
      </c>
      <c r="F82" s="42">
        <f t="shared" si="13"/>
        <v>1</v>
      </c>
      <c r="G82" s="42">
        <f t="shared" si="14"/>
        <v>1</v>
      </c>
      <c r="H82" s="92"/>
      <c r="I82" s="92"/>
    </row>
    <row r="83" spans="1:9" s="21" customFormat="1" ht="12.75" x14ac:dyDescent="0.2">
      <c r="A83" s="11"/>
      <c r="B83" s="130" t="s">
        <v>134</v>
      </c>
      <c r="C83" s="42">
        <v>8</v>
      </c>
      <c r="D83" s="42">
        <v>0</v>
      </c>
      <c r="E83" s="42">
        <v>11</v>
      </c>
      <c r="F83" s="42">
        <f t="shared" si="13"/>
        <v>3</v>
      </c>
      <c r="G83" s="42">
        <f t="shared" si="14"/>
        <v>11</v>
      </c>
      <c r="H83" s="92">
        <f t="shared" si="12"/>
        <v>0.375</v>
      </c>
      <c r="I83" s="92"/>
    </row>
    <row r="84" spans="1:9" ht="15" customHeight="1" x14ac:dyDescent="0.2">
      <c r="A84" s="11"/>
      <c r="B84" s="130" t="s">
        <v>193</v>
      </c>
      <c r="C84" s="42">
        <v>0</v>
      </c>
      <c r="D84" s="42">
        <v>0</v>
      </c>
      <c r="E84" s="42">
        <v>0</v>
      </c>
      <c r="F84" s="42">
        <f t="shared" si="13"/>
        <v>0</v>
      </c>
      <c r="G84" s="42">
        <f t="shared" si="14"/>
        <v>0</v>
      </c>
      <c r="H84" s="92"/>
      <c r="I84" s="92"/>
    </row>
    <row r="85" spans="1:9" ht="15" customHeight="1" x14ac:dyDescent="0.2">
      <c r="A85" s="11"/>
      <c r="B85" s="130" t="s">
        <v>143</v>
      </c>
      <c r="C85" s="42">
        <v>1</v>
      </c>
      <c r="D85" s="42">
        <v>0</v>
      </c>
      <c r="E85" s="42">
        <v>1</v>
      </c>
      <c r="F85" s="42">
        <f t="shared" si="13"/>
        <v>0</v>
      </c>
      <c r="G85" s="42">
        <f t="shared" si="14"/>
        <v>1</v>
      </c>
      <c r="H85" s="92">
        <f t="shared" si="12"/>
        <v>0</v>
      </c>
      <c r="I85" s="92"/>
    </row>
    <row r="86" spans="1:9" ht="15" customHeight="1" x14ac:dyDescent="0.2">
      <c r="A86" s="11"/>
      <c r="B86" s="130" t="s">
        <v>144</v>
      </c>
      <c r="C86" s="42">
        <v>6</v>
      </c>
      <c r="D86" s="42">
        <v>0</v>
      </c>
      <c r="E86" s="42">
        <v>0</v>
      </c>
      <c r="F86" s="42">
        <f t="shared" si="13"/>
        <v>-6</v>
      </c>
      <c r="G86" s="42">
        <f t="shared" si="14"/>
        <v>0</v>
      </c>
      <c r="H86" s="92">
        <f t="shared" si="12"/>
        <v>-1</v>
      </c>
      <c r="I86" s="92"/>
    </row>
    <row r="87" spans="1:9" ht="15" customHeight="1" x14ac:dyDescent="0.2">
      <c r="A87" s="11"/>
      <c r="B87" s="130" t="s">
        <v>154</v>
      </c>
      <c r="C87" s="42">
        <v>2</v>
      </c>
      <c r="D87" s="42">
        <v>0</v>
      </c>
      <c r="E87" s="42">
        <v>0</v>
      </c>
      <c r="F87" s="42">
        <f t="shared" si="13"/>
        <v>-2</v>
      </c>
      <c r="G87" s="42">
        <f t="shared" si="14"/>
        <v>0</v>
      </c>
      <c r="H87" s="92">
        <f t="shared" si="12"/>
        <v>-1</v>
      </c>
      <c r="I87" s="92"/>
    </row>
    <row r="88" spans="1:9" ht="15" customHeight="1" x14ac:dyDescent="0.2">
      <c r="B88" s="125" t="s">
        <v>198</v>
      </c>
      <c r="C88" s="66">
        <v>25</v>
      </c>
      <c r="D88" s="66">
        <v>0</v>
      </c>
      <c r="E88" s="66">
        <v>6</v>
      </c>
      <c r="F88" s="66">
        <f t="shared" si="13"/>
        <v>-19</v>
      </c>
      <c r="G88" s="66">
        <f t="shared" si="14"/>
        <v>6</v>
      </c>
      <c r="H88" s="86">
        <f t="shared" ref="H88:H124" si="15">E88/C88-1</f>
        <v>-0.76</v>
      </c>
      <c r="I88" s="86"/>
    </row>
    <row r="89" spans="1:9" ht="15" customHeight="1" x14ac:dyDescent="0.2">
      <c r="B89" s="130" t="s">
        <v>189</v>
      </c>
      <c r="C89" s="42">
        <v>2</v>
      </c>
      <c r="D89" s="42">
        <v>0</v>
      </c>
      <c r="E89" s="42">
        <v>0</v>
      </c>
      <c r="F89" s="42">
        <f t="shared" si="13"/>
        <v>-2</v>
      </c>
      <c r="G89" s="42">
        <f t="shared" si="14"/>
        <v>0</v>
      </c>
      <c r="H89" s="92">
        <f t="shared" si="15"/>
        <v>-1</v>
      </c>
      <c r="I89" s="92"/>
    </row>
    <row r="90" spans="1:9" ht="15" customHeight="1" x14ac:dyDescent="0.2">
      <c r="B90" s="130" t="s">
        <v>158</v>
      </c>
      <c r="C90" s="42">
        <v>3</v>
      </c>
      <c r="D90" s="42">
        <v>0</v>
      </c>
      <c r="E90" s="42">
        <v>0</v>
      </c>
      <c r="F90" s="42">
        <f t="shared" si="13"/>
        <v>-3</v>
      </c>
      <c r="G90" s="42">
        <f t="shared" si="14"/>
        <v>0</v>
      </c>
      <c r="H90" s="92">
        <f t="shared" si="15"/>
        <v>-1</v>
      </c>
      <c r="I90" s="92"/>
    </row>
    <row r="91" spans="1:9" ht="12" x14ac:dyDescent="0.2">
      <c r="B91" s="130" t="s">
        <v>102</v>
      </c>
      <c r="C91" s="42">
        <v>6</v>
      </c>
      <c r="D91" s="42">
        <v>0</v>
      </c>
      <c r="E91" s="42">
        <v>3</v>
      </c>
      <c r="F91" s="42">
        <f t="shared" si="13"/>
        <v>-3</v>
      </c>
      <c r="G91" s="42">
        <f t="shared" si="14"/>
        <v>3</v>
      </c>
      <c r="H91" s="92">
        <f t="shared" si="15"/>
        <v>-0.5</v>
      </c>
      <c r="I91" s="92"/>
    </row>
    <row r="92" spans="1:9" ht="15" customHeight="1" x14ac:dyDescent="0.2">
      <c r="B92" s="130" t="s">
        <v>167</v>
      </c>
      <c r="C92" s="42">
        <v>0</v>
      </c>
      <c r="D92" s="42">
        <v>0</v>
      </c>
      <c r="E92" s="42">
        <v>1</v>
      </c>
      <c r="F92" s="42">
        <f t="shared" si="13"/>
        <v>1</v>
      </c>
      <c r="G92" s="42">
        <f t="shared" si="14"/>
        <v>1</v>
      </c>
      <c r="H92" s="92"/>
      <c r="I92" s="92"/>
    </row>
    <row r="93" spans="1:9" ht="12" x14ac:dyDescent="0.2">
      <c r="B93" s="130" t="s">
        <v>122</v>
      </c>
      <c r="C93" s="42">
        <v>8</v>
      </c>
      <c r="D93" s="42">
        <v>0</v>
      </c>
      <c r="E93" s="42">
        <v>0</v>
      </c>
      <c r="F93" s="42">
        <f t="shared" si="13"/>
        <v>-8</v>
      </c>
      <c r="G93" s="42">
        <f t="shared" si="14"/>
        <v>0</v>
      </c>
      <c r="H93" s="92">
        <f t="shared" si="15"/>
        <v>-1</v>
      </c>
      <c r="I93" s="92"/>
    </row>
    <row r="94" spans="1:9" ht="15" customHeight="1" x14ac:dyDescent="0.2">
      <c r="B94" s="130" t="s">
        <v>127</v>
      </c>
      <c r="C94" s="42">
        <v>2</v>
      </c>
      <c r="D94" s="42">
        <v>0</v>
      </c>
      <c r="E94" s="42">
        <v>2</v>
      </c>
      <c r="F94" s="42">
        <f t="shared" si="13"/>
        <v>0</v>
      </c>
      <c r="G94" s="42">
        <f t="shared" si="14"/>
        <v>2</v>
      </c>
      <c r="H94" s="92">
        <f t="shared" si="15"/>
        <v>0</v>
      </c>
      <c r="I94" s="92"/>
    </row>
    <row r="95" spans="1:9" ht="15" customHeight="1" x14ac:dyDescent="0.2">
      <c r="B95" s="130" t="s">
        <v>155</v>
      </c>
      <c r="C95" s="42">
        <v>4</v>
      </c>
      <c r="D95" s="42">
        <v>0</v>
      </c>
      <c r="E95" s="42">
        <v>0</v>
      </c>
      <c r="F95" s="42">
        <f t="shared" si="13"/>
        <v>-4</v>
      </c>
      <c r="G95" s="42">
        <f t="shared" si="14"/>
        <v>0</v>
      </c>
      <c r="H95" s="92">
        <f t="shared" si="15"/>
        <v>-1</v>
      </c>
      <c r="I95" s="92"/>
    </row>
    <row r="96" spans="1:9" ht="15" customHeight="1" x14ac:dyDescent="0.2">
      <c r="A96" s="12"/>
      <c r="B96" s="125" t="s">
        <v>199</v>
      </c>
      <c r="C96" s="66">
        <v>5823</v>
      </c>
      <c r="D96" s="66">
        <v>61</v>
      </c>
      <c r="E96" s="66">
        <v>1820</v>
      </c>
      <c r="F96" s="66">
        <f t="shared" si="13"/>
        <v>-4003</v>
      </c>
      <c r="G96" s="66">
        <f t="shared" si="14"/>
        <v>1759</v>
      </c>
      <c r="H96" s="86">
        <f t="shared" si="15"/>
        <v>-0.68744633350506612</v>
      </c>
      <c r="I96" s="86">
        <f t="shared" ref="I96:I124" si="16">E96/D96-1</f>
        <v>28.83606557377049</v>
      </c>
    </row>
    <row r="97" spans="2:9" ht="15" customHeight="1" x14ac:dyDescent="0.2">
      <c r="B97" s="126" t="s">
        <v>65</v>
      </c>
      <c r="C97" s="42">
        <v>4861</v>
      </c>
      <c r="D97" s="42">
        <v>51</v>
      </c>
      <c r="E97" s="42">
        <v>1709</v>
      </c>
      <c r="F97" s="42">
        <f t="shared" si="13"/>
        <v>-3152</v>
      </c>
      <c r="G97" s="42">
        <f t="shared" si="14"/>
        <v>1658</v>
      </c>
      <c r="H97" s="92">
        <f t="shared" si="15"/>
        <v>-0.64842624974285124</v>
      </c>
      <c r="I97" s="92">
        <f t="shared" si="16"/>
        <v>32.509803921568626</v>
      </c>
    </row>
    <row r="98" spans="2:9" ht="15" customHeight="1" x14ac:dyDescent="0.2">
      <c r="B98" s="126" t="s">
        <v>96</v>
      </c>
      <c r="C98" s="42">
        <v>850</v>
      </c>
      <c r="D98" s="42">
        <v>10</v>
      </c>
      <c r="E98" s="42">
        <v>97</v>
      </c>
      <c r="F98" s="42">
        <f t="shared" si="13"/>
        <v>-753</v>
      </c>
      <c r="G98" s="42">
        <f t="shared" si="14"/>
        <v>87</v>
      </c>
      <c r="H98" s="92">
        <f t="shared" si="15"/>
        <v>-0.88588235294117645</v>
      </c>
      <c r="I98" s="92">
        <f t="shared" si="16"/>
        <v>8.6999999999999993</v>
      </c>
    </row>
    <row r="99" spans="2:9" ht="15" customHeight="1" x14ac:dyDescent="0.2">
      <c r="B99" s="126" t="s">
        <v>112</v>
      </c>
      <c r="C99" s="42">
        <v>112</v>
      </c>
      <c r="D99" s="42">
        <v>0</v>
      </c>
      <c r="E99" s="42">
        <v>14</v>
      </c>
      <c r="F99" s="42">
        <f t="shared" si="13"/>
        <v>-98</v>
      </c>
      <c r="G99" s="42">
        <f t="shared" si="14"/>
        <v>14</v>
      </c>
      <c r="H99" s="92">
        <f t="shared" si="15"/>
        <v>-0.875</v>
      </c>
      <c r="I99" s="92"/>
    </row>
    <row r="100" spans="2:9" ht="15" customHeight="1" x14ac:dyDescent="0.2">
      <c r="B100" s="125" t="s">
        <v>200</v>
      </c>
      <c r="C100" s="66">
        <v>517</v>
      </c>
      <c r="D100" s="66">
        <v>14</v>
      </c>
      <c r="E100" s="66">
        <v>81</v>
      </c>
      <c r="F100" s="66">
        <f t="shared" si="13"/>
        <v>-436</v>
      </c>
      <c r="G100" s="66">
        <f t="shared" si="14"/>
        <v>67</v>
      </c>
      <c r="H100" s="86">
        <f t="shared" si="15"/>
        <v>-0.84332688588007731</v>
      </c>
      <c r="I100" s="86"/>
    </row>
    <row r="101" spans="2:9" ht="15" customHeight="1" x14ac:dyDescent="0.2">
      <c r="B101" s="127" t="s">
        <v>67</v>
      </c>
      <c r="C101" s="42">
        <v>73</v>
      </c>
      <c r="D101" s="42">
        <v>4</v>
      </c>
      <c r="E101" s="42">
        <v>12</v>
      </c>
      <c r="F101" s="42">
        <f t="shared" si="13"/>
        <v>-61</v>
      </c>
      <c r="G101" s="42">
        <f t="shared" si="14"/>
        <v>8</v>
      </c>
      <c r="H101" s="92">
        <f t="shared" si="15"/>
        <v>-0.83561643835616439</v>
      </c>
      <c r="I101" s="92">
        <f t="shared" si="16"/>
        <v>2</v>
      </c>
    </row>
    <row r="102" spans="2:9" s="21" customFormat="1" ht="15" customHeight="1" x14ac:dyDescent="0.2">
      <c r="B102" s="127" t="s">
        <v>71</v>
      </c>
      <c r="C102" s="42">
        <v>5</v>
      </c>
      <c r="D102" s="42">
        <v>0</v>
      </c>
      <c r="E102" s="42">
        <v>1</v>
      </c>
      <c r="F102" s="42">
        <f t="shared" si="13"/>
        <v>-4</v>
      </c>
      <c r="G102" s="42">
        <f t="shared" si="14"/>
        <v>1</v>
      </c>
      <c r="H102" s="92">
        <f t="shared" si="15"/>
        <v>-0.8</v>
      </c>
      <c r="I102" s="92"/>
    </row>
    <row r="103" spans="2:9" ht="15" customHeight="1" x14ac:dyDescent="0.2">
      <c r="B103" s="127" t="s">
        <v>72</v>
      </c>
      <c r="C103" s="42">
        <v>269</v>
      </c>
      <c r="D103" s="42">
        <v>3</v>
      </c>
      <c r="E103" s="42">
        <v>34</v>
      </c>
      <c r="F103" s="42">
        <f t="shared" si="13"/>
        <v>-235</v>
      </c>
      <c r="G103" s="42">
        <f t="shared" si="14"/>
        <v>31</v>
      </c>
      <c r="H103" s="92">
        <f t="shared" si="15"/>
        <v>-0.87360594795539037</v>
      </c>
      <c r="I103" s="92">
        <f t="shared" si="16"/>
        <v>10.333333333333334</v>
      </c>
    </row>
    <row r="104" spans="2:9" ht="15" customHeight="1" x14ac:dyDescent="0.2">
      <c r="B104" s="127" t="s">
        <v>231</v>
      </c>
      <c r="C104" s="42">
        <v>1</v>
      </c>
      <c r="D104" s="42">
        <v>0</v>
      </c>
      <c r="E104" s="42">
        <v>0</v>
      </c>
      <c r="F104" s="42">
        <f t="shared" si="13"/>
        <v>-1</v>
      </c>
      <c r="G104" s="42">
        <f t="shared" si="14"/>
        <v>0</v>
      </c>
      <c r="H104" s="92">
        <f t="shared" si="15"/>
        <v>-1</v>
      </c>
      <c r="I104" s="92"/>
    </row>
    <row r="105" spans="2:9" ht="15" customHeight="1" x14ac:dyDescent="0.2">
      <c r="B105" s="127" t="s">
        <v>79</v>
      </c>
      <c r="C105" s="42">
        <v>15</v>
      </c>
      <c r="D105" s="42">
        <v>0</v>
      </c>
      <c r="E105" s="42">
        <v>3</v>
      </c>
      <c r="F105" s="42">
        <f t="shared" si="13"/>
        <v>-12</v>
      </c>
      <c r="G105" s="42">
        <f t="shared" si="14"/>
        <v>3</v>
      </c>
      <c r="H105" s="92">
        <f t="shared" si="15"/>
        <v>-0.8</v>
      </c>
      <c r="I105" s="92"/>
    </row>
    <row r="106" spans="2:9" ht="12" x14ac:dyDescent="0.2">
      <c r="B106" s="127" t="s">
        <v>82</v>
      </c>
      <c r="C106" s="42">
        <v>12</v>
      </c>
      <c r="D106" s="42">
        <v>0</v>
      </c>
      <c r="E106" s="42">
        <v>3</v>
      </c>
      <c r="F106" s="42">
        <f t="shared" si="13"/>
        <v>-9</v>
      </c>
      <c r="G106" s="42">
        <f t="shared" si="14"/>
        <v>3</v>
      </c>
      <c r="H106" s="92">
        <f t="shared" si="15"/>
        <v>-0.75</v>
      </c>
      <c r="I106" s="92"/>
    </row>
    <row r="107" spans="2:9" ht="15" customHeight="1" x14ac:dyDescent="0.2">
      <c r="B107" s="127" t="s">
        <v>99</v>
      </c>
      <c r="C107" s="42">
        <v>68</v>
      </c>
      <c r="D107" s="42">
        <v>0</v>
      </c>
      <c r="E107" s="42">
        <v>17</v>
      </c>
      <c r="F107" s="42">
        <f t="shared" si="13"/>
        <v>-51</v>
      </c>
      <c r="G107" s="42">
        <f t="shared" si="14"/>
        <v>17</v>
      </c>
      <c r="H107" s="92">
        <f t="shared" si="15"/>
        <v>-0.75</v>
      </c>
      <c r="I107" s="92"/>
    </row>
    <row r="108" spans="2:9" ht="15" customHeight="1" x14ac:dyDescent="0.2">
      <c r="B108" s="130" t="s">
        <v>124</v>
      </c>
      <c r="C108" s="42">
        <v>1</v>
      </c>
      <c r="D108" s="42">
        <v>0</v>
      </c>
      <c r="E108" s="42">
        <v>1</v>
      </c>
      <c r="F108" s="42">
        <f t="shared" si="13"/>
        <v>0</v>
      </c>
      <c r="G108" s="42">
        <f t="shared" si="14"/>
        <v>1</v>
      </c>
      <c r="H108" s="92">
        <f t="shared" si="15"/>
        <v>0</v>
      </c>
      <c r="I108" s="92"/>
    </row>
    <row r="109" spans="2:9" ht="15" customHeight="1" x14ac:dyDescent="0.2">
      <c r="B109" s="127" t="s">
        <v>125</v>
      </c>
      <c r="C109" s="42">
        <v>20</v>
      </c>
      <c r="D109" s="42">
        <v>6</v>
      </c>
      <c r="E109" s="42">
        <v>5</v>
      </c>
      <c r="F109" s="42">
        <f t="shared" si="13"/>
        <v>-15</v>
      </c>
      <c r="G109" s="42">
        <f t="shared" si="14"/>
        <v>-1</v>
      </c>
      <c r="H109" s="92">
        <f t="shared" si="15"/>
        <v>-0.75</v>
      </c>
      <c r="I109" s="92">
        <f t="shared" si="16"/>
        <v>-0.16666666666666663</v>
      </c>
    </row>
    <row r="110" spans="2:9" ht="15" customHeight="1" x14ac:dyDescent="0.2">
      <c r="B110" s="127" t="s">
        <v>245</v>
      </c>
      <c r="C110" s="42">
        <v>1</v>
      </c>
      <c r="D110" s="42">
        <v>0</v>
      </c>
      <c r="E110" s="42">
        <v>0</v>
      </c>
      <c r="F110" s="42">
        <f t="shared" si="13"/>
        <v>-1</v>
      </c>
      <c r="G110" s="42">
        <f t="shared" si="14"/>
        <v>0</v>
      </c>
      <c r="H110" s="92">
        <f t="shared" si="15"/>
        <v>-1</v>
      </c>
      <c r="I110" s="92"/>
    </row>
    <row r="111" spans="2:9" s="21" customFormat="1" ht="15" customHeight="1" x14ac:dyDescent="0.2">
      <c r="B111" s="127" t="s">
        <v>246</v>
      </c>
      <c r="C111" s="42">
        <v>0</v>
      </c>
      <c r="D111" s="42">
        <v>1</v>
      </c>
      <c r="E111" s="42">
        <v>0</v>
      </c>
      <c r="F111" s="42">
        <f t="shared" si="13"/>
        <v>0</v>
      </c>
      <c r="G111" s="42">
        <f t="shared" si="14"/>
        <v>-1</v>
      </c>
      <c r="H111" s="92"/>
      <c r="I111" s="92">
        <f t="shared" si="16"/>
        <v>-1</v>
      </c>
    </row>
    <row r="112" spans="2:9" ht="15" customHeight="1" x14ac:dyDescent="0.2">
      <c r="B112" s="127" t="s">
        <v>148</v>
      </c>
      <c r="C112" s="42">
        <v>13</v>
      </c>
      <c r="D112" s="42">
        <v>0</v>
      </c>
      <c r="E112" s="42">
        <v>1</v>
      </c>
      <c r="F112" s="42">
        <f t="shared" si="13"/>
        <v>-12</v>
      </c>
      <c r="G112" s="42">
        <f t="shared" si="14"/>
        <v>1</v>
      </c>
      <c r="H112" s="92">
        <f t="shared" si="15"/>
        <v>-0.92307692307692313</v>
      </c>
      <c r="I112" s="92"/>
    </row>
    <row r="113" spans="2:9" ht="16.5" customHeight="1" x14ac:dyDescent="0.2">
      <c r="B113" s="129" t="s">
        <v>152</v>
      </c>
      <c r="C113" s="42">
        <v>39</v>
      </c>
      <c r="D113" s="42">
        <v>0</v>
      </c>
      <c r="E113" s="42">
        <v>4</v>
      </c>
      <c r="F113" s="42">
        <f t="shared" si="13"/>
        <v>-35</v>
      </c>
      <c r="G113" s="42">
        <f t="shared" si="14"/>
        <v>4</v>
      </c>
      <c r="H113" s="92">
        <f t="shared" si="15"/>
        <v>-0.89743589743589747</v>
      </c>
      <c r="I113" s="92"/>
    </row>
    <row r="114" spans="2:9" ht="33.75" customHeight="1" x14ac:dyDescent="0.2">
      <c r="B114" s="131" t="s">
        <v>201</v>
      </c>
      <c r="C114" s="67">
        <v>34857</v>
      </c>
      <c r="D114" s="67">
        <v>154</v>
      </c>
      <c r="E114" s="67">
        <v>3929</v>
      </c>
      <c r="F114" s="67">
        <f t="shared" si="13"/>
        <v>-30928</v>
      </c>
      <c r="G114" s="67">
        <f t="shared" si="14"/>
        <v>3775</v>
      </c>
      <c r="H114" s="73">
        <f t="shared" si="15"/>
        <v>-0.88728232492756121</v>
      </c>
      <c r="I114" s="73">
        <f t="shared" si="16"/>
        <v>24.512987012987011</v>
      </c>
    </row>
    <row r="115" spans="2:9" ht="21.75" customHeight="1" x14ac:dyDescent="0.2">
      <c r="B115" s="125" t="s">
        <v>202</v>
      </c>
      <c r="C115" s="66">
        <v>9772</v>
      </c>
      <c r="D115" s="66">
        <v>5</v>
      </c>
      <c r="E115" s="66">
        <v>166</v>
      </c>
      <c r="F115" s="66">
        <f t="shared" si="13"/>
        <v>-9606</v>
      </c>
      <c r="G115" s="66">
        <f t="shared" si="14"/>
        <v>161</v>
      </c>
      <c r="H115" s="86">
        <f t="shared" si="15"/>
        <v>-0.98301268931641428</v>
      </c>
      <c r="I115" s="86">
        <f t="shared" si="16"/>
        <v>32.200000000000003</v>
      </c>
    </row>
    <row r="116" spans="2:9" ht="12" x14ac:dyDescent="0.2">
      <c r="B116" s="132" t="s">
        <v>88</v>
      </c>
      <c r="C116" s="42">
        <v>1147</v>
      </c>
      <c r="D116" s="42">
        <v>0</v>
      </c>
      <c r="E116" s="42">
        <v>27</v>
      </c>
      <c r="F116" s="42">
        <f t="shared" si="13"/>
        <v>-1120</v>
      </c>
      <c r="G116" s="42">
        <f t="shared" si="14"/>
        <v>27</v>
      </c>
      <c r="H116" s="92">
        <f t="shared" si="15"/>
        <v>-0.97646033129904097</v>
      </c>
      <c r="I116" s="92"/>
    </row>
    <row r="117" spans="2:9" ht="15" customHeight="1" x14ac:dyDescent="0.2">
      <c r="B117" s="132" t="s">
        <v>101</v>
      </c>
      <c r="C117" s="42">
        <v>3293</v>
      </c>
      <c r="D117" s="42">
        <v>3</v>
      </c>
      <c r="E117" s="42">
        <v>40</v>
      </c>
      <c r="F117" s="42">
        <f t="shared" si="13"/>
        <v>-3253</v>
      </c>
      <c r="G117" s="42">
        <f t="shared" si="14"/>
        <v>37</v>
      </c>
      <c r="H117" s="92">
        <f t="shared" si="15"/>
        <v>-0.98785302156088672</v>
      </c>
      <c r="I117" s="92">
        <f t="shared" si="16"/>
        <v>12.333333333333334</v>
      </c>
    </row>
    <row r="118" spans="2:9" ht="12" x14ac:dyDescent="0.2">
      <c r="B118" s="132" t="s">
        <v>115</v>
      </c>
      <c r="C118" s="42">
        <v>21</v>
      </c>
      <c r="D118" s="42">
        <v>0</v>
      </c>
      <c r="E118" s="42">
        <v>0</v>
      </c>
      <c r="F118" s="42">
        <f t="shared" si="13"/>
        <v>-21</v>
      </c>
      <c r="G118" s="42">
        <f t="shared" si="14"/>
        <v>0</v>
      </c>
      <c r="H118" s="92">
        <f t="shared" si="15"/>
        <v>-1</v>
      </c>
      <c r="I118" s="92"/>
    </row>
    <row r="119" spans="2:9" ht="15" customHeight="1" x14ac:dyDescent="0.2">
      <c r="B119" s="128" t="s">
        <v>141</v>
      </c>
      <c r="C119" s="42">
        <v>4</v>
      </c>
      <c r="D119" s="42">
        <v>0</v>
      </c>
      <c r="E119" s="42">
        <v>0</v>
      </c>
      <c r="F119" s="42">
        <f t="shared" si="13"/>
        <v>-4</v>
      </c>
      <c r="G119" s="42">
        <f t="shared" si="14"/>
        <v>0</v>
      </c>
      <c r="H119" s="92">
        <f t="shared" si="15"/>
        <v>-1</v>
      </c>
      <c r="I119" s="92"/>
    </row>
    <row r="120" spans="2:9" ht="12" x14ac:dyDescent="0.2">
      <c r="B120" s="128" t="s">
        <v>153</v>
      </c>
      <c r="C120" s="42">
        <v>5292</v>
      </c>
      <c r="D120" s="42">
        <v>2</v>
      </c>
      <c r="E120" s="42">
        <v>99</v>
      </c>
      <c r="F120" s="42">
        <f t="shared" si="13"/>
        <v>-5193</v>
      </c>
      <c r="G120" s="42">
        <f t="shared" si="14"/>
        <v>97</v>
      </c>
      <c r="H120" s="92">
        <f t="shared" si="15"/>
        <v>-0.98129251700680276</v>
      </c>
      <c r="I120" s="92">
        <f t="shared" si="16"/>
        <v>48.5</v>
      </c>
    </row>
    <row r="121" spans="2:9" ht="15" customHeight="1" x14ac:dyDescent="0.2">
      <c r="B121" s="128" t="s">
        <v>168</v>
      </c>
      <c r="C121" s="42">
        <v>1</v>
      </c>
      <c r="D121" s="42">
        <v>0</v>
      </c>
      <c r="E121" s="42">
        <v>0</v>
      </c>
      <c r="F121" s="42">
        <f t="shared" si="13"/>
        <v>-1</v>
      </c>
      <c r="G121" s="42">
        <f t="shared" si="14"/>
        <v>0</v>
      </c>
      <c r="H121" s="92">
        <f t="shared" si="15"/>
        <v>-1</v>
      </c>
      <c r="I121" s="92"/>
    </row>
    <row r="122" spans="2:9" ht="15" customHeight="1" x14ac:dyDescent="0.2">
      <c r="B122" s="128" t="s">
        <v>163</v>
      </c>
      <c r="C122" s="42">
        <v>14</v>
      </c>
      <c r="D122" s="42">
        <v>0</v>
      </c>
      <c r="E122" s="42">
        <v>0</v>
      </c>
      <c r="F122" s="42">
        <f t="shared" si="13"/>
        <v>-14</v>
      </c>
      <c r="G122" s="42">
        <f t="shared" si="14"/>
        <v>0</v>
      </c>
      <c r="H122" s="92">
        <f t="shared" si="15"/>
        <v>-1</v>
      </c>
      <c r="I122" s="92"/>
    </row>
    <row r="123" spans="2:9" ht="15" customHeight="1" x14ac:dyDescent="0.2">
      <c r="B123" s="125" t="s">
        <v>203</v>
      </c>
      <c r="C123" s="66">
        <v>1345</v>
      </c>
      <c r="D123" s="66">
        <v>5</v>
      </c>
      <c r="E123" s="66">
        <v>56</v>
      </c>
      <c r="F123" s="66">
        <f t="shared" si="13"/>
        <v>-1289</v>
      </c>
      <c r="G123" s="66">
        <f t="shared" si="14"/>
        <v>51</v>
      </c>
      <c r="H123" s="86">
        <f t="shared" si="15"/>
        <v>-0.95836431226765795</v>
      </c>
      <c r="I123" s="86">
        <f t="shared" si="16"/>
        <v>10.199999999999999</v>
      </c>
    </row>
    <row r="124" spans="2:9" ht="17.25" customHeight="1" x14ac:dyDescent="0.2">
      <c r="B124" s="128" t="s">
        <v>60</v>
      </c>
      <c r="C124" s="42">
        <v>1139</v>
      </c>
      <c r="D124" s="42">
        <v>4</v>
      </c>
      <c r="E124" s="42">
        <v>38</v>
      </c>
      <c r="F124" s="42">
        <f t="shared" si="13"/>
        <v>-1101</v>
      </c>
      <c r="G124" s="42">
        <f t="shared" si="14"/>
        <v>34</v>
      </c>
      <c r="H124" s="92">
        <f t="shared" si="15"/>
        <v>-0.96663740122914832</v>
      </c>
      <c r="I124" s="92">
        <f t="shared" si="16"/>
        <v>8.5</v>
      </c>
    </row>
    <row r="125" spans="2:9" ht="15" customHeight="1" x14ac:dyDescent="0.2">
      <c r="B125" s="128" t="s">
        <v>64</v>
      </c>
      <c r="C125" s="42">
        <v>0</v>
      </c>
      <c r="D125" s="42">
        <v>0</v>
      </c>
      <c r="E125" s="42">
        <v>0</v>
      </c>
      <c r="F125" s="42">
        <f t="shared" si="13"/>
        <v>0</v>
      </c>
      <c r="G125" s="42">
        <f t="shared" si="14"/>
        <v>0</v>
      </c>
      <c r="H125" s="92"/>
      <c r="I125" s="92"/>
    </row>
    <row r="126" spans="2:9" ht="15" customHeight="1" x14ac:dyDescent="0.2">
      <c r="B126" s="128" t="s">
        <v>68</v>
      </c>
      <c r="C126" s="42">
        <v>198</v>
      </c>
      <c r="D126" s="42">
        <v>1</v>
      </c>
      <c r="E126" s="42">
        <v>16</v>
      </c>
      <c r="F126" s="42">
        <f t="shared" si="13"/>
        <v>-182</v>
      </c>
      <c r="G126" s="42">
        <f t="shared" si="14"/>
        <v>15</v>
      </c>
      <c r="H126" s="92">
        <f t="shared" ref="H126:H138" si="17">E126/C126-1</f>
        <v>-0.91919191919191923</v>
      </c>
      <c r="I126" s="92">
        <f t="shared" ref="I126" si="18">E126/D126-1</f>
        <v>15</v>
      </c>
    </row>
    <row r="127" spans="2:9" ht="15" customHeight="1" x14ac:dyDescent="0.2">
      <c r="B127" s="128" t="s">
        <v>165</v>
      </c>
      <c r="C127" s="42">
        <v>0</v>
      </c>
      <c r="D127" s="42">
        <v>0</v>
      </c>
      <c r="E127" s="42">
        <v>1</v>
      </c>
      <c r="F127" s="42">
        <f t="shared" si="13"/>
        <v>1</v>
      </c>
      <c r="G127" s="42">
        <f t="shared" si="14"/>
        <v>1</v>
      </c>
      <c r="H127" s="92"/>
      <c r="I127" s="92"/>
    </row>
    <row r="128" spans="2:9" ht="15" customHeight="1" x14ac:dyDescent="0.2">
      <c r="B128" s="128" t="s">
        <v>81</v>
      </c>
      <c r="C128" s="42">
        <v>0</v>
      </c>
      <c r="D128" s="42">
        <v>0</v>
      </c>
      <c r="E128" s="42">
        <v>0</v>
      </c>
      <c r="F128" s="42">
        <f t="shared" si="13"/>
        <v>0</v>
      </c>
      <c r="G128" s="42">
        <f t="shared" si="14"/>
        <v>0</v>
      </c>
      <c r="H128" s="92"/>
      <c r="I128" s="92"/>
    </row>
    <row r="129" spans="1:9" ht="15" customHeight="1" x14ac:dyDescent="0.2">
      <c r="B129" s="128" t="s">
        <v>111</v>
      </c>
      <c r="C129" s="42">
        <v>0</v>
      </c>
      <c r="D129" s="42">
        <v>0</v>
      </c>
      <c r="E129" s="42">
        <v>0</v>
      </c>
      <c r="F129" s="42">
        <f t="shared" si="13"/>
        <v>0</v>
      </c>
      <c r="G129" s="42">
        <f t="shared" si="14"/>
        <v>0</v>
      </c>
      <c r="H129" s="92"/>
      <c r="I129" s="92"/>
    </row>
    <row r="130" spans="1:9" ht="15" customHeight="1" x14ac:dyDescent="0.2">
      <c r="B130" s="128" t="s">
        <v>184</v>
      </c>
      <c r="C130" s="42">
        <v>0</v>
      </c>
      <c r="D130" s="42">
        <v>0</v>
      </c>
      <c r="E130" s="42">
        <v>0</v>
      </c>
      <c r="F130" s="42">
        <f t="shared" si="13"/>
        <v>0</v>
      </c>
      <c r="G130" s="42">
        <f t="shared" si="14"/>
        <v>0</v>
      </c>
      <c r="H130" s="92"/>
      <c r="I130" s="92"/>
    </row>
    <row r="131" spans="1:9" ht="15" customHeight="1" x14ac:dyDescent="0.2">
      <c r="B131" s="128" t="s">
        <v>192</v>
      </c>
      <c r="C131" s="42">
        <v>0</v>
      </c>
      <c r="D131" s="42">
        <v>0</v>
      </c>
      <c r="E131" s="42">
        <v>0</v>
      </c>
      <c r="F131" s="42">
        <f t="shared" si="13"/>
        <v>0</v>
      </c>
      <c r="G131" s="42">
        <f t="shared" si="14"/>
        <v>0</v>
      </c>
      <c r="H131" s="92"/>
      <c r="I131" s="92"/>
    </row>
    <row r="132" spans="1:9" ht="15" customHeight="1" x14ac:dyDescent="0.2">
      <c r="B132" s="128" t="s">
        <v>123</v>
      </c>
      <c r="C132" s="42">
        <v>0</v>
      </c>
      <c r="D132" s="42">
        <v>0</v>
      </c>
      <c r="E132" s="42">
        <v>0</v>
      </c>
      <c r="F132" s="42">
        <f t="shared" si="13"/>
        <v>0</v>
      </c>
      <c r="G132" s="42">
        <f t="shared" si="14"/>
        <v>0</v>
      </c>
      <c r="H132" s="92"/>
      <c r="I132" s="92"/>
    </row>
    <row r="133" spans="1:9" s="10" customFormat="1" ht="15" customHeight="1" x14ac:dyDescent="0.2">
      <c r="B133" s="128" t="s">
        <v>178</v>
      </c>
      <c r="C133" s="42">
        <v>0</v>
      </c>
      <c r="D133" s="42">
        <v>0</v>
      </c>
      <c r="E133" s="42">
        <v>0</v>
      </c>
      <c r="F133" s="42">
        <f t="shared" si="13"/>
        <v>0</v>
      </c>
      <c r="G133" s="42">
        <f t="shared" si="14"/>
        <v>0</v>
      </c>
      <c r="H133" s="92"/>
      <c r="I133" s="92"/>
    </row>
    <row r="134" spans="1:9" s="10" customFormat="1" ht="15" customHeight="1" x14ac:dyDescent="0.2">
      <c r="B134" s="128" t="s">
        <v>130</v>
      </c>
      <c r="C134" s="42">
        <v>0</v>
      </c>
      <c r="D134" s="42">
        <v>0</v>
      </c>
      <c r="E134" s="42">
        <v>1</v>
      </c>
      <c r="F134" s="42">
        <f t="shared" ref="F134:F197" si="19">E134-C134</f>
        <v>1</v>
      </c>
      <c r="G134" s="42">
        <f t="shared" ref="G134:G197" si="20">E134-D134</f>
        <v>1</v>
      </c>
      <c r="H134" s="92"/>
      <c r="I134" s="92"/>
    </row>
    <row r="135" spans="1:9" s="10" customFormat="1" ht="15" customHeight="1" x14ac:dyDescent="0.2">
      <c r="B135" s="128" t="s">
        <v>179</v>
      </c>
      <c r="C135" s="42">
        <v>0</v>
      </c>
      <c r="D135" s="42">
        <v>0</v>
      </c>
      <c r="E135" s="42">
        <v>0</v>
      </c>
      <c r="F135" s="42">
        <f t="shared" si="19"/>
        <v>0</v>
      </c>
      <c r="G135" s="42">
        <f t="shared" si="20"/>
        <v>0</v>
      </c>
      <c r="H135" s="92"/>
      <c r="I135" s="92"/>
    </row>
    <row r="136" spans="1:9" s="10" customFormat="1" ht="15" customHeight="1" x14ac:dyDescent="0.2">
      <c r="B136" s="128" t="s">
        <v>181</v>
      </c>
      <c r="C136" s="42">
        <v>0</v>
      </c>
      <c r="D136" s="42">
        <v>0</v>
      </c>
      <c r="E136" s="42">
        <v>0</v>
      </c>
      <c r="F136" s="42">
        <f t="shared" si="19"/>
        <v>0</v>
      </c>
      <c r="G136" s="42">
        <f t="shared" si="20"/>
        <v>0</v>
      </c>
      <c r="H136" s="92"/>
      <c r="I136" s="92"/>
    </row>
    <row r="137" spans="1:9" s="10" customFormat="1" ht="15" customHeight="1" x14ac:dyDescent="0.2">
      <c r="B137" s="128" t="s">
        <v>145</v>
      </c>
      <c r="C137" s="42">
        <v>5</v>
      </c>
      <c r="D137" s="42">
        <v>0</v>
      </c>
      <c r="E137" s="42">
        <v>0</v>
      </c>
      <c r="F137" s="42">
        <f t="shared" si="19"/>
        <v>-5</v>
      </c>
      <c r="G137" s="42">
        <f t="shared" si="20"/>
        <v>0</v>
      </c>
      <c r="H137" s="92">
        <f t="shared" si="17"/>
        <v>-1</v>
      </c>
      <c r="I137" s="92"/>
    </row>
    <row r="138" spans="1:9" s="10" customFormat="1" ht="15" customHeight="1" x14ac:dyDescent="0.2">
      <c r="B138" s="128" t="s">
        <v>182</v>
      </c>
      <c r="C138" s="42">
        <v>3</v>
      </c>
      <c r="D138" s="42">
        <v>0</v>
      </c>
      <c r="E138" s="42">
        <v>0</v>
      </c>
      <c r="F138" s="42">
        <f t="shared" si="19"/>
        <v>-3</v>
      </c>
      <c r="G138" s="42">
        <f t="shared" si="20"/>
        <v>0</v>
      </c>
      <c r="H138" s="92">
        <f t="shared" si="17"/>
        <v>-1</v>
      </c>
      <c r="I138" s="92"/>
    </row>
    <row r="139" spans="1:9" ht="15" customHeight="1" x14ac:dyDescent="0.2">
      <c r="B139" s="125" t="s">
        <v>204</v>
      </c>
      <c r="C139" s="66">
        <v>20947</v>
      </c>
      <c r="D139" s="66">
        <v>140</v>
      </c>
      <c r="E139" s="66">
        <v>3086</v>
      </c>
      <c r="F139" s="66">
        <f t="shared" si="19"/>
        <v>-17861</v>
      </c>
      <c r="G139" s="66">
        <f t="shared" si="20"/>
        <v>2946</v>
      </c>
      <c r="H139" s="86">
        <f t="shared" ref="H139:H196" si="21">E139/C139-1</f>
        <v>-0.85267580083066785</v>
      </c>
      <c r="I139" s="86">
        <f t="shared" ref="I139:I175" si="22">E139/D139-1</f>
        <v>21.042857142857144</v>
      </c>
    </row>
    <row r="140" spans="1:9" ht="15" customHeight="1" x14ac:dyDescent="0.2">
      <c r="A140" s="11"/>
      <c r="B140" s="127" t="s">
        <v>62</v>
      </c>
      <c r="C140" s="42">
        <v>28</v>
      </c>
      <c r="D140" s="42">
        <v>11</v>
      </c>
      <c r="E140" s="42">
        <v>27</v>
      </c>
      <c r="F140" s="42">
        <f t="shared" si="19"/>
        <v>-1</v>
      </c>
      <c r="G140" s="42">
        <f t="shared" si="20"/>
        <v>16</v>
      </c>
      <c r="H140" s="92">
        <f t="shared" si="21"/>
        <v>-3.5714285714285698E-2</v>
      </c>
      <c r="I140" s="92">
        <f t="shared" si="22"/>
        <v>1.4545454545454546</v>
      </c>
    </row>
    <row r="141" spans="1:9" ht="15" customHeight="1" x14ac:dyDescent="0.2">
      <c r="A141" s="11"/>
      <c r="B141" s="127" t="s">
        <v>69</v>
      </c>
      <c r="C141" s="42">
        <v>53</v>
      </c>
      <c r="D141" s="42">
        <v>0</v>
      </c>
      <c r="E141" s="42">
        <v>66</v>
      </c>
      <c r="F141" s="42">
        <f t="shared" si="19"/>
        <v>13</v>
      </c>
      <c r="G141" s="42">
        <f t="shared" si="20"/>
        <v>66</v>
      </c>
      <c r="H141" s="92">
        <f t="shared" si="21"/>
        <v>0.24528301886792447</v>
      </c>
      <c r="I141" s="92"/>
    </row>
    <row r="142" spans="1:9" s="10" customFormat="1" ht="15" customHeight="1" x14ac:dyDescent="0.2">
      <c r="A142" s="11"/>
      <c r="B142" s="127" t="s">
        <v>190</v>
      </c>
      <c r="C142" s="42">
        <v>0</v>
      </c>
      <c r="D142" s="42">
        <v>0</v>
      </c>
      <c r="E142" s="42">
        <v>3</v>
      </c>
      <c r="F142" s="42">
        <f t="shared" si="19"/>
        <v>3</v>
      </c>
      <c r="G142" s="42">
        <f t="shared" si="20"/>
        <v>3</v>
      </c>
      <c r="H142" s="92"/>
      <c r="I142" s="92"/>
    </row>
    <row r="143" spans="1:9" ht="15" customHeight="1" x14ac:dyDescent="0.2">
      <c r="A143" s="11"/>
      <c r="B143" s="127" t="s">
        <v>90</v>
      </c>
      <c r="C143" s="42">
        <v>6617</v>
      </c>
      <c r="D143" s="42">
        <v>91</v>
      </c>
      <c r="E143" s="42">
        <v>1258</v>
      </c>
      <c r="F143" s="42">
        <f t="shared" si="19"/>
        <v>-5359</v>
      </c>
      <c r="G143" s="42">
        <f t="shared" si="20"/>
        <v>1167</v>
      </c>
      <c r="H143" s="92">
        <f t="shared" si="21"/>
        <v>-0.80988363306634426</v>
      </c>
      <c r="I143" s="92">
        <f t="shared" si="22"/>
        <v>12.824175824175825</v>
      </c>
    </row>
    <row r="144" spans="1:9" ht="12.75" x14ac:dyDescent="0.2">
      <c r="A144" s="11"/>
      <c r="B144" s="127" t="s">
        <v>93</v>
      </c>
      <c r="C144" s="42">
        <v>13230</v>
      </c>
      <c r="D144" s="42">
        <v>37</v>
      </c>
      <c r="E144" s="42">
        <v>1352</v>
      </c>
      <c r="F144" s="42">
        <f t="shared" si="19"/>
        <v>-11878</v>
      </c>
      <c r="G144" s="42">
        <f t="shared" si="20"/>
        <v>1315</v>
      </c>
      <c r="H144" s="92">
        <f t="shared" si="21"/>
        <v>-0.8978080120937264</v>
      </c>
      <c r="I144" s="92">
        <f t="shared" si="22"/>
        <v>35.54054054054054</v>
      </c>
    </row>
    <row r="145" spans="1:9" ht="12.75" x14ac:dyDescent="0.2">
      <c r="A145" s="11"/>
      <c r="B145" s="130" t="s">
        <v>176</v>
      </c>
      <c r="C145" s="42">
        <v>4</v>
      </c>
      <c r="D145" s="42">
        <v>0</v>
      </c>
      <c r="E145" s="42">
        <v>0</v>
      </c>
      <c r="F145" s="42">
        <f t="shared" si="19"/>
        <v>-4</v>
      </c>
      <c r="G145" s="42">
        <f t="shared" si="20"/>
        <v>0</v>
      </c>
      <c r="H145" s="92">
        <f t="shared" si="21"/>
        <v>-1</v>
      </c>
      <c r="I145" s="92"/>
    </row>
    <row r="146" spans="1:9" ht="15" customHeight="1" x14ac:dyDescent="0.2">
      <c r="A146" s="11"/>
      <c r="B146" s="127" t="s">
        <v>116</v>
      </c>
      <c r="C146" s="42">
        <v>42</v>
      </c>
      <c r="D146" s="42">
        <v>1</v>
      </c>
      <c r="E146" s="42">
        <v>48</v>
      </c>
      <c r="F146" s="42">
        <f t="shared" si="19"/>
        <v>6</v>
      </c>
      <c r="G146" s="42">
        <f t="shared" si="20"/>
        <v>47</v>
      </c>
      <c r="H146" s="92">
        <f t="shared" si="21"/>
        <v>0.14285714285714279</v>
      </c>
      <c r="I146" s="92">
        <f t="shared" si="22"/>
        <v>47</v>
      </c>
    </row>
    <row r="147" spans="1:9" ht="15" customHeight="1" x14ac:dyDescent="0.2">
      <c r="A147" s="11"/>
      <c r="B147" s="127" t="s">
        <v>120</v>
      </c>
      <c r="C147" s="42">
        <v>823</v>
      </c>
      <c r="D147" s="42">
        <v>0</v>
      </c>
      <c r="E147" s="42">
        <v>227</v>
      </c>
      <c r="F147" s="42">
        <f t="shared" si="19"/>
        <v>-596</v>
      </c>
      <c r="G147" s="42">
        <f t="shared" si="20"/>
        <v>227</v>
      </c>
      <c r="H147" s="92">
        <f t="shared" si="21"/>
        <v>-0.724179829890644</v>
      </c>
      <c r="I147" s="92"/>
    </row>
    <row r="148" spans="1:9" ht="15" customHeight="1" x14ac:dyDescent="0.2">
      <c r="A148" s="11"/>
      <c r="B148" s="127" t="s">
        <v>151</v>
      </c>
      <c r="C148" s="42">
        <v>150</v>
      </c>
      <c r="D148" s="42">
        <v>0</v>
      </c>
      <c r="E148" s="42">
        <v>105</v>
      </c>
      <c r="F148" s="42">
        <f t="shared" si="19"/>
        <v>-45</v>
      </c>
      <c r="G148" s="42">
        <f t="shared" si="20"/>
        <v>105</v>
      </c>
      <c r="H148" s="92">
        <f t="shared" si="21"/>
        <v>-0.30000000000000004</v>
      </c>
      <c r="I148" s="92"/>
    </row>
    <row r="149" spans="1:9" ht="15" customHeight="1" x14ac:dyDescent="0.2">
      <c r="A149" s="11"/>
      <c r="B149" s="125" t="s">
        <v>205</v>
      </c>
      <c r="C149" s="66">
        <v>2793</v>
      </c>
      <c r="D149" s="66">
        <v>4</v>
      </c>
      <c r="E149" s="66">
        <v>621</v>
      </c>
      <c r="F149" s="66">
        <f t="shared" si="19"/>
        <v>-2172</v>
      </c>
      <c r="G149" s="66">
        <f t="shared" si="20"/>
        <v>617</v>
      </c>
      <c r="H149" s="86">
        <f t="shared" si="21"/>
        <v>-0.77765843179377014</v>
      </c>
      <c r="I149" s="86">
        <f t="shared" si="22"/>
        <v>154.25</v>
      </c>
    </row>
    <row r="150" spans="1:9" ht="15" customHeight="1" x14ac:dyDescent="0.2">
      <c r="B150" s="127" t="s">
        <v>225</v>
      </c>
      <c r="C150" s="42">
        <v>12</v>
      </c>
      <c r="D150" s="42">
        <v>0</v>
      </c>
      <c r="E150" s="42">
        <v>0</v>
      </c>
      <c r="F150" s="42">
        <f t="shared" si="19"/>
        <v>-12</v>
      </c>
      <c r="G150" s="42">
        <f t="shared" si="20"/>
        <v>0</v>
      </c>
      <c r="H150" s="92">
        <f t="shared" ref="H150:H157" si="23">E150/C150-1</f>
        <v>-1</v>
      </c>
      <c r="I150" s="92"/>
    </row>
    <row r="151" spans="1:9" ht="12" x14ac:dyDescent="0.2">
      <c r="B151" s="130" t="s">
        <v>83</v>
      </c>
      <c r="C151" s="42">
        <v>27</v>
      </c>
      <c r="D151" s="42">
        <v>0</v>
      </c>
      <c r="E151" s="42">
        <v>9</v>
      </c>
      <c r="F151" s="42">
        <f t="shared" si="19"/>
        <v>-18</v>
      </c>
      <c r="G151" s="42">
        <f t="shared" si="20"/>
        <v>9</v>
      </c>
      <c r="H151" s="92">
        <f t="shared" si="23"/>
        <v>-0.66666666666666674</v>
      </c>
      <c r="I151" s="92"/>
    </row>
    <row r="152" spans="1:9" ht="15" customHeight="1" x14ac:dyDescent="0.2">
      <c r="B152" s="130" t="s">
        <v>91</v>
      </c>
      <c r="C152" s="42">
        <v>164</v>
      </c>
      <c r="D152" s="42">
        <v>3</v>
      </c>
      <c r="E152" s="42">
        <v>25</v>
      </c>
      <c r="F152" s="42">
        <f t="shared" si="19"/>
        <v>-139</v>
      </c>
      <c r="G152" s="42">
        <f t="shared" si="20"/>
        <v>22</v>
      </c>
      <c r="H152" s="92">
        <f t="shared" si="23"/>
        <v>-0.84756097560975607</v>
      </c>
      <c r="I152" s="92">
        <f t="shared" si="22"/>
        <v>7.3333333333333339</v>
      </c>
    </row>
    <row r="153" spans="1:9" ht="12" x14ac:dyDescent="0.2">
      <c r="B153" s="130" t="s">
        <v>174</v>
      </c>
      <c r="C153" s="42">
        <v>4</v>
      </c>
      <c r="D153" s="42">
        <v>0</v>
      </c>
      <c r="E153" s="42">
        <v>2</v>
      </c>
      <c r="F153" s="42">
        <f t="shared" si="19"/>
        <v>-2</v>
      </c>
      <c r="G153" s="42">
        <f t="shared" si="20"/>
        <v>2</v>
      </c>
      <c r="H153" s="92">
        <f t="shared" si="23"/>
        <v>-0.5</v>
      </c>
      <c r="I153" s="92"/>
    </row>
    <row r="154" spans="1:9" ht="12" x14ac:dyDescent="0.2">
      <c r="B154" s="130" t="s">
        <v>234</v>
      </c>
      <c r="C154" s="42">
        <v>1</v>
      </c>
      <c r="D154" s="42">
        <v>0</v>
      </c>
      <c r="E154" s="42">
        <v>1</v>
      </c>
      <c r="F154" s="42">
        <f t="shared" si="19"/>
        <v>0</v>
      </c>
      <c r="G154" s="42">
        <f t="shared" si="20"/>
        <v>1</v>
      </c>
      <c r="H154" s="92">
        <f t="shared" si="23"/>
        <v>0</v>
      </c>
      <c r="I154" s="92"/>
    </row>
    <row r="155" spans="1:9" ht="15" customHeight="1" x14ac:dyDescent="0.2">
      <c r="B155" s="130" t="s">
        <v>109</v>
      </c>
      <c r="C155" s="42">
        <v>283</v>
      </c>
      <c r="D155" s="42">
        <v>0</v>
      </c>
      <c r="E155" s="42">
        <v>16</v>
      </c>
      <c r="F155" s="42">
        <f t="shared" si="19"/>
        <v>-267</v>
      </c>
      <c r="G155" s="42">
        <f t="shared" si="20"/>
        <v>16</v>
      </c>
      <c r="H155" s="92">
        <f t="shared" si="23"/>
        <v>-0.94346289752650181</v>
      </c>
      <c r="I155" s="92"/>
    </row>
    <row r="156" spans="1:9" ht="15" customHeight="1" x14ac:dyDescent="0.2">
      <c r="B156" s="130" t="s">
        <v>113</v>
      </c>
      <c r="C156" s="42">
        <v>10</v>
      </c>
      <c r="D156" s="42">
        <v>0</v>
      </c>
      <c r="E156" s="42">
        <v>14</v>
      </c>
      <c r="F156" s="42">
        <f t="shared" si="19"/>
        <v>4</v>
      </c>
      <c r="G156" s="42">
        <f t="shared" si="20"/>
        <v>14</v>
      </c>
      <c r="H156" s="92">
        <f t="shared" si="23"/>
        <v>0.39999999999999991</v>
      </c>
      <c r="I156" s="92"/>
    </row>
    <row r="157" spans="1:9" ht="15" customHeight="1" x14ac:dyDescent="0.2">
      <c r="B157" s="130" t="s">
        <v>136</v>
      </c>
      <c r="C157" s="42">
        <v>200</v>
      </c>
      <c r="D157" s="42">
        <v>1</v>
      </c>
      <c r="E157" s="42">
        <v>14</v>
      </c>
      <c r="F157" s="42">
        <f t="shared" si="19"/>
        <v>-186</v>
      </c>
      <c r="G157" s="42">
        <f t="shared" si="20"/>
        <v>13</v>
      </c>
      <c r="H157" s="92">
        <f t="shared" si="23"/>
        <v>-0.92999999999999994</v>
      </c>
      <c r="I157" s="92">
        <f t="shared" si="22"/>
        <v>13</v>
      </c>
    </row>
    <row r="158" spans="1:9" s="21" customFormat="1" ht="15" customHeight="1" x14ac:dyDescent="0.2">
      <c r="B158" s="130" t="s">
        <v>142</v>
      </c>
      <c r="C158" s="42">
        <v>636</v>
      </c>
      <c r="D158" s="42">
        <v>0</v>
      </c>
      <c r="E158" s="42">
        <v>34</v>
      </c>
      <c r="F158" s="42">
        <f t="shared" si="19"/>
        <v>-602</v>
      </c>
      <c r="G158" s="42">
        <f t="shared" si="20"/>
        <v>34</v>
      </c>
      <c r="H158" s="92">
        <f t="shared" si="21"/>
        <v>-0.94654088050314467</v>
      </c>
      <c r="I158" s="92"/>
    </row>
    <row r="159" spans="1:9" ht="15" customHeight="1" x14ac:dyDescent="0.2">
      <c r="B159" s="130" t="s">
        <v>149</v>
      </c>
      <c r="C159" s="42">
        <v>1456</v>
      </c>
      <c r="D159" s="42">
        <v>0</v>
      </c>
      <c r="E159" s="42">
        <v>506</v>
      </c>
      <c r="F159" s="42">
        <f t="shared" si="19"/>
        <v>-950</v>
      </c>
      <c r="G159" s="42">
        <f t="shared" si="20"/>
        <v>506</v>
      </c>
      <c r="H159" s="92">
        <f t="shared" si="21"/>
        <v>-0.65247252747252749</v>
      </c>
      <c r="I159" s="92"/>
    </row>
    <row r="160" spans="1:9" ht="15" customHeight="1" x14ac:dyDescent="0.2">
      <c r="B160" s="131" t="s">
        <v>216</v>
      </c>
      <c r="C160" s="69">
        <v>18071</v>
      </c>
      <c r="D160" s="69">
        <v>13</v>
      </c>
      <c r="E160" s="67">
        <v>8753</v>
      </c>
      <c r="F160" s="69">
        <f t="shared" si="19"/>
        <v>-9318</v>
      </c>
      <c r="G160" s="69">
        <f t="shared" si="20"/>
        <v>8740</v>
      </c>
      <c r="H160" s="73">
        <f t="shared" si="21"/>
        <v>-0.51563278180510208</v>
      </c>
      <c r="I160" s="145">
        <f t="shared" si="22"/>
        <v>672.30769230769226</v>
      </c>
    </row>
    <row r="161" spans="2:9" ht="15" customHeight="1" x14ac:dyDescent="0.2">
      <c r="B161" s="127" t="s">
        <v>66</v>
      </c>
      <c r="C161" s="42">
        <v>733</v>
      </c>
      <c r="D161" s="42">
        <v>0</v>
      </c>
      <c r="E161" s="42">
        <v>543</v>
      </c>
      <c r="F161" s="42">
        <f t="shared" si="19"/>
        <v>-190</v>
      </c>
      <c r="G161" s="42">
        <f t="shared" si="20"/>
        <v>543</v>
      </c>
      <c r="H161" s="92">
        <f t="shared" si="21"/>
        <v>-0.25920873124147337</v>
      </c>
      <c r="I161" s="92"/>
    </row>
    <row r="162" spans="2:9" ht="15" customHeight="1" x14ac:dyDescent="0.2">
      <c r="B162" s="127" t="s">
        <v>70</v>
      </c>
      <c r="C162" s="42">
        <v>283</v>
      </c>
      <c r="D162" s="42">
        <v>0</v>
      </c>
      <c r="E162" s="42">
        <v>49</v>
      </c>
      <c r="F162" s="42">
        <f t="shared" si="19"/>
        <v>-234</v>
      </c>
      <c r="G162" s="42">
        <f t="shared" si="20"/>
        <v>49</v>
      </c>
      <c r="H162" s="92">
        <f t="shared" si="21"/>
        <v>-0.82685512367491165</v>
      </c>
      <c r="I162" s="92"/>
    </row>
    <row r="163" spans="2:9" ht="15" customHeight="1" x14ac:dyDescent="0.2">
      <c r="B163" s="133" t="s">
        <v>77</v>
      </c>
      <c r="C163" s="42">
        <v>892</v>
      </c>
      <c r="D163" s="42">
        <v>0</v>
      </c>
      <c r="E163" s="42">
        <v>266</v>
      </c>
      <c r="F163" s="42">
        <f t="shared" si="19"/>
        <v>-626</v>
      </c>
      <c r="G163" s="42">
        <f t="shared" si="20"/>
        <v>266</v>
      </c>
      <c r="H163" s="92">
        <f t="shared" si="21"/>
        <v>-0.7017937219730942</v>
      </c>
      <c r="I163" s="92"/>
    </row>
    <row r="164" spans="2:9" ht="15" customHeight="1" x14ac:dyDescent="0.2">
      <c r="B164" s="134" t="s">
        <v>80</v>
      </c>
      <c r="C164" s="42">
        <v>123</v>
      </c>
      <c r="D164" s="42">
        <v>0</v>
      </c>
      <c r="E164" s="42">
        <v>35</v>
      </c>
      <c r="F164" s="42">
        <f t="shared" si="19"/>
        <v>-88</v>
      </c>
      <c r="G164" s="42">
        <f t="shared" si="20"/>
        <v>35</v>
      </c>
      <c r="H164" s="92">
        <f t="shared" si="21"/>
        <v>-0.71544715447154472</v>
      </c>
      <c r="I164" s="92"/>
    </row>
    <row r="165" spans="2:9" ht="15" customHeight="1" x14ac:dyDescent="0.2">
      <c r="B165" s="134" t="s">
        <v>89</v>
      </c>
      <c r="C165" s="42">
        <v>176</v>
      </c>
      <c r="D165" s="42">
        <v>0</v>
      </c>
      <c r="E165" s="42">
        <v>181</v>
      </c>
      <c r="F165" s="42">
        <f t="shared" si="19"/>
        <v>5</v>
      </c>
      <c r="G165" s="42">
        <f t="shared" si="20"/>
        <v>181</v>
      </c>
      <c r="H165" s="92">
        <f t="shared" si="21"/>
        <v>2.8409090909090828E-2</v>
      </c>
      <c r="I165" s="92"/>
    </row>
    <row r="166" spans="2:9" ht="15" customHeight="1" x14ac:dyDescent="0.2">
      <c r="B166" s="134" t="s">
        <v>92</v>
      </c>
      <c r="C166" s="42">
        <v>2163</v>
      </c>
      <c r="D166" s="42">
        <v>8</v>
      </c>
      <c r="E166" s="42">
        <v>375</v>
      </c>
      <c r="F166" s="42">
        <f t="shared" si="19"/>
        <v>-1788</v>
      </c>
      <c r="G166" s="42">
        <f t="shared" si="20"/>
        <v>367</v>
      </c>
      <c r="H166" s="92">
        <f t="shared" si="21"/>
        <v>-0.826629680998613</v>
      </c>
      <c r="I166" s="92">
        <f t="shared" si="22"/>
        <v>45.875</v>
      </c>
    </row>
    <row r="167" spans="2:9" ht="12" x14ac:dyDescent="0.2">
      <c r="B167" s="126" t="s">
        <v>97</v>
      </c>
      <c r="C167" s="42">
        <v>258</v>
      </c>
      <c r="D167" s="42">
        <v>0</v>
      </c>
      <c r="E167" s="42">
        <v>114</v>
      </c>
      <c r="F167" s="42">
        <f t="shared" si="19"/>
        <v>-144</v>
      </c>
      <c r="G167" s="42">
        <f t="shared" si="20"/>
        <v>114</v>
      </c>
      <c r="H167" s="92">
        <f t="shared" si="21"/>
        <v>-0.55813953488372092</v>
      </c>
      <c r="I167" s="92"/>
    </row>
    <row r="168" spans="2:9" ht="15" customHeight="1" x14ac:dyDescent="0.2">
      <c r="B168" s="126" t="s">
        <v>105</v>
      </c>
      <c r="C168" s="42">
        <v>574</v>
      </c>
      <c r="D168" s="42">
        <v>1</v>
      </c>
      <c r="E168" s="42">
        <v>139</v>
      </c>
      <c r="F168" s="42">
        <f t="shared" si="19"/>
        <v>-435</v>
      </c>
      <c r="G168" s="42">
        <f t="shared" si="20"/>
        <v>138</v>
      </c>
      <c r="H168" s="92">
        <f t="shared" si="21"/>
        <v>-0.75783972125435539</v>
      </c>
      <c r="I168" s="92">
        <f t="shared" si="22"/>
        <v>138</v>
      </c>
    </row>
    <row r="169" spans="2:9" ht="15" customHeight="1" x14ac:dyDescent="0.2">
      <c r="B169" s="126" t="s">
        <v>160</v>
      </c>
      <c r="C169" s="42">
        <v>16</v>
      </c>
      <c r="D169" s="42">
        <v>0</v>
      </c>
      <c r="E169" s="42">
        <v>6</v>
      </c>
      <c r="F169" s="42">
        <f t="shared" si="19"/>
        <v>-10</v>
      </c>
      <c r="G169" s="42">
        <f t="shared" si="20"/>
        <v>6</v>
      </c>
      <c r="H169" s="92">
        <f t="shared" si="21"/>
        <v>-0.625</v>
      </c>
      <c r="I169" s="92"/>
    </row>
    <row r="170" spans="2:9" ht="15" customHeight="1" x14ac:dyDescent="0.2">
      <c r="B170" s="126" t="s">
        <v>119</v>
      </c>
      <c r="C170" s="42">
        <v>297</v>
      </c>
      <c r="D170" s="42">
        <v>0</v>
      </c>
      <c r="E170" s="42">
        <v>33</v>
      </c>
      <c r="F170" s="42">
        <f t="shared" si="19"/>
        <v>-264</v>
      </c>
      <c r="G170" s="42">
        <f t="shared" si="20"/>
        <v>33</v>
      </c>
      <c r="H170" s="92">
        <f t="shared" si="21"/>
        <v>-0.88888888888888884</v>
      </c>
      <c r="I170" s="92"/>
    </row>
    <row r="171" spans="2:9" ht="15" customHeight="1" x14ac:dyDescent="0.2">
      <c r="B171" s="127" t="s">
        <v>121</v>
      </c>
      <c r="C171" s="42">
        <v>52</v>
      </c>
      <c r="D171" s="42">
        <v>1</v>
      </c>
      <c r="E171" s="42">
        <v>71</v>
      </c>
      <c r="F171" s="42">
        <f t="shared" si="19"/>
        <v>19</v>
      </c>
      <c r="G171" s="42">
        <f t="shared" si="20"/>
        <v>70</v>
      </c>
      <c r="H171" s="92">
        <f t="shared" si="21"/>
        <v>0.36538461538461542</v>
      </c>
      <c r="I171" s="92">
        <f t="shared" si="22"/>
        <v>70</v>
      </c>
    </row>
    <row r="172" spans="2:9" ht="12" x14ac:dyDescent="0.2">
      <c r="B172" s="126" t="s">
        <v>129</v>
      </c>
      <c r="C172" s="42">
        <v>10697</v>
      </c>
      <c r="D172" s="42">
        <v>0</v>
      </c>
      <c r="E172" s="42">
        <v>6046</v>
      </c>
      <c r="F172" s="42">
        <f t="shared" si="19"/>
        <v>-4651</v>
      </c>
      <c r="G172" s="42">
        <f t="shared" si="20"/>
        <v>6046</v>
      </c>
      <c r="H172" s="92">
        <f t="shared" si="21"/>
        <v>-0.43479480228101341</v>
      </c>
      <c r="I172" s="92"/>
    </row>
    <row r="173" spans="2:9" ht="15" customHeight="1" x14ac:dyDescent="0.2">
      <c r="B173" s="127" t="s">
        <v>137</v>
      </c>
      <c r="C173" s="42">
        <v>108</v>
      </c>
      <c r="D173" s="42">
        <v>3</v>
      </c>
      <c r="E173" s="42">
        <v>424</v>
      </c>
      <c r="F173" s="42">
        <f t="shared" si="19"/>
        <v>316</v>
      </c>
      <c r="G173" s="42">
        <f t="shared" si="20"/>
        <v>421</v>
      </c>
      <c r="H173" s="92">
        <f t="shared" si="21"/>
        <v>2.925925925925926</v>
      </c>
      <c r="I173" s="92">
        <f t="shared" si="22"/>
        <v>140.33333333333334</v>
      </c>
    </row>
    <row r="174" spans="2:9" ht="15" customHeight="1" x14ac:dyDescent="0.2">
      <c r="B174" s="126" t="s">
        <v>150</v>
      </c>
      <c r="C174" s="42">
        <v>1699</v>
      </c>
      <c r="D174" s="42">
        <v>0</v>
      </c>
      <c r="E174" s="42">
        <v>471</v>
      </c>
      <c r="F174" s="42">
        <f t="shared" si="19"/>
        <v>-1228</v>
      </c>
      <c r="G174" s="42">
        <f t="shared" si="20"/>
        <v>471</v>
      </c>
      <c r="H174" s="92">
        <f t="shared" si="21"/>
        <v>-0.72277810476751037</v>
      </c>
      <c r="I174" s="92"/>
    </row>
    <row r="175" spans="2:9" ht="15" customHeight="1" x14ac:dyDescent="0.2">
      <c r="B175" s="131" t="s">
        <v>207</v>
      </c>
      <c r="C175" s="67">
        <v>828</v>
      </c>
      <c r="D175" s="67">
        <v>3</v>
      </c>
      <c r="E175" s="67">
        <v>393</v>
      </c>
      <c r="F175" s="67">
        <f t="shared" si="19"/>
        <v>-435</v>
      </c>
      <c r="G175" s="67">
        <f t="shared" si="20"/>
        <v>390</v>
      </c>
      <c r="H175" s="73">
        <f t="shared" si="21"/>
        <v>-0.52536231884057971</v>
      </c>
      <c r="I175" s="73">
        <f t="shared" si="22"/>
        <v>130</v>
      </c>
    </row>
    <row r="176" spans="2:9" ht="15" customHeight="1" x14ac:dyDescent="0.2">
      <c r="B176" s="125" t="s">
        <v>208</v>
      </c>
      <c r="C176" s="65">
        <v>156</v>
      </c>
      <c r="D176" s="65">
        <v>0</v>
      </c>
      <c r="E176" s="66">
        <v>76</v>
      </c>
      <c r="F176" s="65">
        <f t="shared" si="19"/>
        <v>-80</v>
      </c>
      <c r="G176" s="65">
        <f t="shared" si="20"/>
        <v>76</v>
      </c>
      <c r="H176" s="86">
        <f t="shared" si="21"/>
        <v>-0.51282051282051277</v>
      </c>
      <c r="I176" s="86"/>
    </row>
    <row r="177" spans="2:9" s="9" customFormat="1" ht="15" customHeight="1" x14ac:dyDescent="0.2">
      <c r="B177" s="130" t="s">
        <v>171</v>
      </c>
      <c r="C177" s="42">
        <v>6</v>
      </c>
      <c r="D177" s="42">
        <v>0</v>
      </c>
      <c r="E177" s="42">
        <v>0</v>
      </c>
      <c r="F177" s="42">
        <f t="shared" si="19"/>
        <v>-6</v>
      </c>
      <c r="G177" s="42">
        <f t="shared" si="20"/>
        <v>0</v>
      </c>
      <c r="H177" s="92">
        <f t="shared" ref="H177:H195" si="24">E177/C177-1</f>
        <v>-1</v>
      </c>
      <c r="I177" s="92"/>
    </row>
    <row r="178" spans="2:9" ht="15" customHeight="1" x14ac:dyDescent="0.2">
      <c r="B178" s="130" t="s">
        <v>78</v>
      </c>
      <c r="C178" s="42">
        <v>11</v>
      </c>
      <c r="D178" s="42">
        <v>0</v>
      </c>
      <c r="E178" s="42">
        <v>4</v>
      </c>
      <c r="F178" s="42">
        <f t="shared" si="19"/>
        <v>-7</v>
      </c>
      <c r="G178" s="42">
        <f t="shared" si="20"/>
        <v>4</v>
      </c>
      <c r="H178" s="92">
        <f t="shared" si="24"/>
        <v>-0.63636363636363635</v>
      </c>
      <c r="I178" s="92"/>
    </row>
    <row r="179" spans="2:9" ht="15" customHeight="1" x14ac:dyDescent="0.2">
      <c r="B179" s="130" t="s">
        <v>164</v>
      </c>
      <c r="C179" s="42">
        <v>7</v>
      </c>
      <c r="D179" s="42">
        <v>0</v>
      </c>
      <c r="E179" s="42">
        <v>7</v>
      </c>
      <c r="F179" s="42">
        <f t="shared" si="19"/>
        <v>0</v>
      </c>
      <c r="G179" s="42">
        <f t="shared" si="20"/>
        <v>7</v>
      </c>
      <c r="H179" s="92">
        <f t="shared" si="24"/>
        <v>0</v>
      </c>
      <c r="I179" s="92"/>
    </row>
    <row r="180" spans="2:9" ht="15" customHeight="1" x14ac:dyDescent="0.2">
      <c r="B180" s="130" t="s">
        <v>85</v>
      </c>
      <c r="C180" s="42">
        <v>0</v>
      </c>
      <c r="D180" s="42">
        <v>0</v>
      </c>
      <c r="E180" s="42">
        <v>0</v>
      </c>
      <c r="F180" s="42">
        <f t="shared" si="19"/>
        <v>0</v>
      </c>
      <c r="G180" s="42">
        <f t="shared" si="20"/>
        <v>0</v>
      </c>
      <c r="H180" s="92"/>
      <c r="I180" s="92"/>
    </row>
    <row r="181" spans="2:9" ht="15" customHeight="1" x14ac:dyDescent="0.2">
      <c r="B181" s="130" t="s">
        <v>86</v>
      </c>
      <c r="C181" s="42">
        <v>8</v>
      </c>
      <c r="D181" s="42">
        <v>0</v>
      </c>
      <c r="E181" s="42">
        <v>5</v>
      </c>
      <c r="F181" s="42">
        <f t="shared" si="19"/>
        <v>-3</v>
      </c>
      <c r="G181" s="42">
        <f t="shared" si="20"/>
        <v>5</v>
      </c>
      <c r="H181" s="92">
        <f t="shared" si="24"/>
        <v>-0.375</v>
      </c>
      <c r="I181" s="92"/>
    </row>
    <row r="182" spans="2:9" ht="15" customHeight="1" x14ac:dyDescent="0.2">
      <c r="B182" s="130" t="s">
        <v>98</v>
      </c>
      <c r="C182" s="42">
        <v>24</v>
      </c>
      <c r="D182" s="42">
        <v>0</v>
      </c>
      <c r="E182" s="42">
        <v>15</v>
      </c>
      <c r="F182" s="42">
        <f t="shared" si="19"/>
        <v>-9</v>
      </c>
      <c r="G182" s="42">
        <f t="shared" si="20"/>
        <v>15</v>
      </c>
      <c r="H182" s="92">
        <f t="shared" si="24"/>
        <v>-0.375</v>
      </c>
      <c r="I182" s="92"/>
    </row>
    <row r="183" spans="2:9" ht="15" customHeight="1" x14ac:dyDescent="0.2">
      <c r="B183" s="130" t="s">
        <v>191</v>
      </c>
      <c r="C183" s="42">
        <v>27</v>
      </c>
      <c r="D183" s="42">
        <v>0</v>
      </c>
      <c r="E183" s="42">
        <v>22</v>
      </c>
      <c r="F183" s="42">
        <f t="shared" si="19"/>
        <v>-5</v>
      </c>
      <c r="G183" s="42">
        <f t="shared" si="20"/>
        <v>22</v>
      </c>
      <c r="H183" s="92">
        <f t="shared" si="24"/>
        <v>-0.18518518518518523</v>
      </c>
      <c r="I183" s="92"/>
    </row>
    <row r="184" spans="2:9" ht="15" customHeight="1" x14ac:dyDescent="0.2">
      <c r="B184" s="130" t="s">
        <v>107</v>
      </c>
      <c r="C184" s="42">
        <v>5</v>
      </c>
      <c r="D184" s="42">
        <v>0</v>
      </c>
      <c r="E184" s="42">
        <v>0</v>
      </c>
      <c r="F184" s="42">
        <f t="shared" si="19"/>
        <v>-5</v>
      </c>
      <c r="G184" s="42">
        <f t="shared" si="20"/>
        <v>0</v>
      </c>
      <c r="H184" s="92">
        <f t="shared" si="24"/>
        <v>-1</v>
      </c>
      <c r="I184" s="92"/>
    </row>
    <row r="185" spans="2:9" ht="15" customHeight="1" x14ac:dyDescent="0.2">
      <c r="B185" s="130" t="s">
        <v>108</v>
      </c>
      <c r="C185" s="42">
        <v>17</v>
      </c>
      <c r="D185" s="42">
        <v>0</v>
      </c>
      <c r="E185" s="42">
        <v>9</v>
      </c>
      <c r="F185" s="42">
        <f t="shared" si="19"/>
        <v>-8</v>
      </c>
      <c r="G185" s="42">
        <f t="shared" si="20"/>
        <v>9</v>
      </c>
      <c r="H185" s="92">
        <f t="shared" si="24"/>
        <v>-0.47058823529411764</v>
      </c>
      <c r="I185" s="92"/>
    </row>
    <row r="186" spans="2:9" s="21" customFormat="1" ht="15" customHeight="1" x14ac:dyDescent="0.2">
      <c r="B186" s="130" t="s">
        <v>244</v>
      </c>
      <c r="C186" s="42">
        <v>0</v>
      </c>
      <c r="D186" s="42">
        <v>0</v>
      </c>
      <c r="E186" s="42">
        <v>0</v>
      </c>
      <c r="F186" s="42">
        <f t="shared" si="19"/>
        <v>0</v>
      </c>
      <c r="G186" s="42">
        <f t="shared" si="20"/>
        <v>0</v>
      </c>
      <c r="H186" s="92"/>
      <c r="I186" s="92"/>
    </row>
    <row r="187" spans="2:9" ht="15" customHeight="1" x14ac:dyDescent="0.2">
      <c r="B187" s="130" t="s">
        <v>185</v>
      </c>
      <c r="C187" s="42">
        <v>1</v>
      </c>
      <c r="D187" s="42">
        <v>0</v>
      </c>
      <c r="E187" s="42">
        <v>0</v>
      </c>
      <c r="F187" s="42">
        <f t="shared" si="19"/>
        <v>-1</v>
      </c>
      <c r="G187" s="42">
        <f t="shared" si="20"/>
        <v>0</v>
      </c>
      <c r="H187" s="92">
        <f t="shared" si="24"/>
        <v>-1</v>
      </c>
      <c r="I187" s="92"/>
    </row>
    <row r="188" spans="2:9" ht="12.75" customHeight="1" x14ac:dyDescent="0.2">
      <c r="B188" s="130" t="s">
        <v>114</v>
      </c>
      <c r="C188" s="42">
        <v>1</v>
      </c>
      <c r="D188" s="42">
        <v>0</v>
      </c>
      <c r="E188" s="42">
        <v>0</v>
      </c>
      <c r="F188" s="42">
        <f t="shared" si="19"/>
        <v>-1</v>
      </c>
      <c r="G188" s="42">
        <f t="shared" si="20"/>
        <v>0</v>
      </c>
      <c r="H188" s="92">
        <f t="shared" si="24"/>
        <v>-1</v>
      </c>
      <c r="I188" s="92"/>
    </row>
    <row r="189" spans="2:9" ht="12" x14ac:dyDescent="0.2">
      <c r="B189" s="130" t="s">
        <v>177</v>
      </c>
      <c r="C189" s="42">
        <v>0</v>
      </c>
      <c r="D189" s="42">
        <v>0</v>
      </c>
      <c r="E189" s="42">
        <v>0</v>
      </c>
      <c r="F189" s="42">
        <f t="shared" si="19"/>
        <v>0</v>
      </c>
      <c r="G189" s="42">
        <f t="shared" si="20"/>
        <v>0</v>
      </c>
      <c r="H189" s="92"/>
      <c r="I189" s="92"/>
    </row>
    <row r="190" spans="2:9" ht="15" customHeight="1" x14ac:dyDescent="0.2">
      <c r="B190" s="130" t="s">
        <v>126</v>
      </c>
      <c r="C190" s="42">
        <v>1</v>
      </c>
      <c r="D190" s="42">
        <v>0</v>
      </c>
      <c r="E190" s="42">
        <v>0</v>
      </c>
      <c r="F190" s="42">
        <f t="shared" si="19"/>
        <v>-1</v>
      </c>
      <c r="G190" s="42">
        <f t="shared" si="20"/>
        <v>0</v>
      </c>
      <c r="H190" s="92">
        <f t="shared" si="24"/>
        <v>-1</v>
      </c>
      <c r="I190" s="92"/>
    </row>
    <row r="191" spans="2:9" ht="15" customHeight="1" x14ac:dyDescent="0.2">
      <c r="B191" s="130" t="s">
        <v>131</v>
      </c>
      <c r="C191" s="42">
        <v>1</v>
      </c>
      <c r="D191" s="42">
        <v>0</v>
      </c>
      <c r="E191" s="42">
        <v>0</v>
      </c>
      <c r="F191" s="42">
        <f t="shared" si="19"/>
        <v>-1</v>
      </c>
      <c r="G191" s="42">
        <f t="shared" si="20"/>
        <v>0</v>
      </c>
      <c r="H191" s="92">
        <f t="shared" si="24"/>
        <v>-1</v>
      </c>
      <c r="I191" s="92"/>
    </row>
    <row r="192" spans="2:9" ht="15" customHeight="1" x14ac:dyDescent="0.2">
      <c r="B192" s="130" t="s">
        <v>138</v>
      </c>
      <c r="C192" s="42">
        <v>33</v>
      </c>
      <c r="D192" s="42">
        <v>0</v>
      </c>
      <c r="E192" s="42">
        <v>11</v>
      </c>
      <c r="F192" s="42">
        <f t="shared" si="19"/>
        <v>-22</v>
      </c>
      <c r="G192" s="42">
        <f t="shared" si="20"/>
        <v>11</v>
      </c>
      <c r="H192" s="92">
        <f t="shared" si="24"/>
        <v>-0.66666666666666674</v>
      </c>
      <c r="I192" s="92"/>
    </row>
    <row r="193" spans="1:9" ht="12" x14ac:dyDescent="0.2">
      <c r="B193" s="130" t="s">
        <v>180</v>
      </c>
      <c r="C193" s="42">
        <v>8</v>
      </c>
      <c r="D193" s="42">
        <v>0</v>
      </c>
      <c r="E193" s="42">
        <v>2</v>
      </c>
      <c r="F193" s="42">
        <f t="shared" si="19"/>
        <v>-6</v>
      </c>
      <c r="G193" s="42">
        <f t="shared" si="20"/>
        <v>2</v>
      </c>
      <c r="H193" s="92">
        <f t="shared" si="24"/>
        <v>-0.75</v>
      </c>
      <c r="I193" s="92"/>
    </row>
    <row r="194" spans="1:9" ht="15" customHeight="1" x14ac:dyDescent="0.2">
      <c r="B194" s="130" t="s">
        <v>147</v>
      </c>
      <c r="C194" s="42">
        <v>5</v>
      </c>
      <c r="D194" s="42">
        <v>0</v>
      </c>
      <c r="E194" s="42">
        <v>1</v>
      </c>
      <c r="F194" s="42">
        <f t="shared" si="19"/>
        <v>-4</v>
      </c>
      <c r="G194" s="42">
        <f t="shared" si="20"/>
        <v>1</v>
      </c>
      <c r="H194" s="92">
        <f t="shared" si="24"/>
        <v>-0.8</v>
      </c>
      <c r="I194" s="92"/>
    </row>
    <row r="195" spans="1:9" ht="15" customHeight="1" x14ac:dyDescent="0.2">
      <c r="B195" s="130" t="s">
        <v>183</v>
      </c>
      <c r="C195" s="42">
        <v>1</v>
      </c>
      <c r="D195" s="42">
        <v>0</v>
      </c>
      <c r="E195" s="42">
        <v>0</v>
      </c>
      <c r="F195" s="42">
        <f t="shared" si="19"/>
        <v>-1</v>
      </c>
      <c r="G195" s="42">
        <f t="shared" si="20"/>
        <v>0</v>
      </c>
      <c r="H195" s="92">
        <f t="shared" si="24"/>
        <v>-1</v>
      </c>
      <c r="I195" s="92"/>
    </row>
    <row r="196" spans="1:9" ht="15" customHeight="1" x14ac:dyDescent="0.2">
      <c r="A196" s="11"/>
      <c r="B196" s="125" t="s">
        <v>209</v>
      </c>
      <c r="C196" s="70">
        <v>112</v>
      </c>
      <c r="D196" s="70">
        <v>1</v>
      </c>
      <c r="E196" s="66">
        <v>64</v>
      </c>
      <c r="F196" s="70">
        <f t="shared" si="19"/>
        <v>-48</v>
      </c>
      <c r="G196" s="70">
        <f t="shared" si="20"/>
        <v>63</v>
      </c>
      <c r="H196" s="86">
        <f t="shared" si="21"/>
        <v>-0.4285714285714286</v>
      </c>
      <c r="I196" s="144"/>
    </row>
    <row r="197" spans="1:9" ht="15" customHeight="1" x14ac:dyDescent="0.2">
      <c r="A197" s="11"/>
      <c r="B197" s="127" t="s">
        <v>169</v>
      </c>
      <c r="C197" s="42">
        <v>0</v>
      </c>
      <c r="D197" s="42">
        <v>0</v>
      </c>
      <c r="E197" s="42">
        <v>0</v>
      </c>
      <c r="F197" s="42">
        <f t="shared" si="19"/>
        <v>0</v>
      </c>
      <c r="G197" s="42">
        <f t="shared" si="20"/>
        <v>0</v>
      </c>
      <c r="H197" s="92"/>
      <c r="I197" s="92"/>
    </row>
    <row r="198" spans="1:9" ht="15" customHeight="1" x14ac:dyDescent="0.2">
      <c r="A198" s="11"/>
      <c r="B198" s="129" t="s">
        <v>186</v>
      </c>
      <c r="C198" s="42">
        <v>3</v>
      </c>
      <c r="D198" s="42">
        <v>0</v>
      </c>
      <c r="E198" s="42">
        <v>0</v>
      </c>
      <c r="F198" s="42">
        <f t="shared" ref="F198:F235" si="25">E198-C198</f>
        <v>-3</v>
      </c>
      <c r="G198" s="42">
        <f t="shared" ref="G198:G235" si="26">E198-D198</f>
        <v>0</v>
      </c>
      <c r="H198" s="92">
        <f t="shared" ref="H198:H210" si="27">E198/C198-1</f>
        <v>-1</v>
      </c>
      <c r="I198" s="92"/>
    </row>
    <row r="199" spans="1:9" ht="15" customHeight="1" x14ac:dyDescent="0.2">
      <c r="A199" s="11"/>
      <c r="B199" s="130" t="s">
        <v>173</v>
      </c>
      <c r="C199" s="42">
        <v>2</v>
      </c>
      <c r="D199" s="42">
        <v>0</v>
      </c>
      <c r="E199" s="42">
        <v>0</v>
      </c>
      <c r="F199" s="42">
        <f t="shared" si="25"/>
        <v>-2</v>
      </c>
      <c r="G199" s="42">
        <f t="shared" si="26"/>
        <v>0</v>
      </c>
      <c r="H199" s="92">
        <f t="shared" si="27"/>
        <v>-1</v>
      </c>
      <c r="I199" s="92"/>
    </row>
    <row r="200" spans="1:9" ht="15" customHeight="1" x14ac:dyDescent="0.2">
      <c r="A200" s="11"/>
      <c r="B200" s="130" t="s">
        <v>73</v>
      </c>
      <c r="C200" s="42">
        <v>8</v>
      </c>
      <c r="D200" s="42">
        <v>0</v>
      </c>
      <c r="E200" s="42">
        <v>3</v>
      </c>
      <c r="F200" s="42">
        <f t="shared" si="25"/>
        <v>-5</v>
      </c>
      <c r="G200" s="42">
        <f t="shared" si="26"/>
        <v>3</v>
      </c>
      <c r="H200" s="92">
        <f t="shared" si="27"/>
        <v>-0.625</v>
      </c>
      <c r="I200" s="92"/>
    </row>
    <row r="201" spans="1:9" ht="15" customHeight="1" x14ac:dyDescent="0.2">
      <c r="A201" s="11"/>
      <c r="B201" s="130" t="s">
        <v>74</v>
      </c>
      <c r="C201" s="42">
        <v>0</v>
      </c>
      <c r="D201" s="42">
        <v>0</v>
      </c>
      <c r="E201" s="42">
        <v>0</v>
      </c>
      <c r="F201" s="42">
        <f t="shared" si="25"/>
        <v>0</v>
      </c>
      <c r="G201" s="42">
        <f t="shared" si="26"/>
        <v>0</v>
      </c>
      <c r="H201" s="92"/>
      <c r="I201" s="92"/>
    </row>
    <row r="202" spans="1:9" ht="15" customHeight="1" x14ac:dyDescent="0.2">
      <c r="A202" s="11"/>
      <c r="B202" s="130" t="s">
        <v>159</v>
      </c>
      <c r="C202" s="42">
        <v>2</v>
      </c>
      <c r="D202" s="42">
        <v>0</v>
      </c>
      <c r="E202" s="42">
        <v>0</v>
      </c>
      <c r="F202" s="42">
        <f t="shared" si="25"/>
        <v>-2</v>
      </c>
      <c r="G202" s="42">
        <f t="shared" si="26"/>
        <v>0</v>
      </c>
      <c r="H202" s="92">
        <f t="shared" si="27"/>
        <v>-1</v>
      </c>
      <c r="I202" s="92"/>
    </row>
    <row r="203" spans="1:9" ht="15" customHeight="1" x14ac:dyDescent="0.2">
      <c r="A203" s="11"/>
      <c r="B203" s="130" t="s">
        <v>94</v>
      </c>
      <c r="C203" s="42">
        <v>0</v>
      </c>
      <c r="D203" s="42">
        <v>0</v>
      </c>
      <c r="E203" s="42">
        <v>0</v>
      </c>
      <c r="F203" s="42">
        <f t="shared" si="25"/>
        <v>0</v>
      </c>
      <c r="G203" s="42">
        <f t="shared" si="26"/>
        <v>0</v>
      </c>
      <c r="H203" s="92"/>
      <c r="I203" s="92"/>
    </row>
    <row r="204" spans="1:9" ht="15" customHeight="1" x14ac:dyDescent="0.2">
      <c r="A204" s="11"/>
      <c r="B204" s="130" t="s">
        <v>103</v>
      </c>
      <c r="C204" s="42">
        <v>1</v>
      </c>
      <c r="D204" s="42">
        <v>0</v>
      </c>
      <c r="E204" s="42">
        <v>0</v>
      </c>
      <c r="F204" s="42">
        <f t="shared" si="25"/>
        <v>-1</v>
      </c>
      <c r="G204" s="42">
        <f t="shared" si="26"/>
        <v>0</v>
      </c>
      <c r="H204" s="92">
        <f t="shared" si="27"/>
        <v>-1</v>
      </c>
      <c r="I204" s="92"/>
    </row>
    <row r="205" spans="1:9" ht="15" customHeight="1" x14ac:dyDescent="0.2">
      <c r="A205" s="11"/>
      <c r="B205" s="126" t="s">
        <v>106</v>
      </c>
      <c r="C205" s="42">
        <v>1</v>
      </c>
      <c r="D205" s="42">
        <v>0</v>
      </c>
      <c r="E205" s="42">
        <v>0</v>
      </c>
      <c r="F205" s="42">
        <f t="shared" si="25"/>
        <v>-1</v>
      </c>
      <c r="G205" s="42">
        <f t="shared" si="26"/>
        <v>0</v>
      </c>
      <c r="H205" s="92">
        <f t="shared" si="27"/>
        <v>-1</v>
      </c>
      <c r="I205" s="92"/>
    </row>
    <row r="206" spans="1:9" ht="15" customHeight="1" x14ac:dyDescent="0.2">
      <c r="A206" s="11"/>
      <c r="B206" s="130" t="s">
        <v>175</v>
      </c>
      <c r="C206" s="42">
        <v>3</v>
      </c>
      <c r="D206" s="42">
        <v>0</v>
      </c>
      <c r="E206" s="42">
        <v>1</v>
      </c>
      <c r="F206" s="42">
        <f t="shared" si="25"/>
        <v>-2</v>
      </c>
      <c r="G206" s="42">
        <f t="shared" si="26"/>
        <v>1</v>
      </c>
      <c r="H206" s="92">
        <f t="shared" si="27"/>
        <v>-0.66666666666666674</v>
      </c>
      <c r="I206" s="92"/>
    </row>
    <row r="207" spans="1:9" ht="15" customHeight="1" x14ac:dyDescent="0.2">
      <c r="A207" s="11"/>
      <c r="B207" s="130" t="s">
        <v>161</v>
      </c>
      <c r="C207" s="42">
        <v>5</v>
      </c>
      <c r="D207" s="42">
        <v>0</v>
      </c>
      <c r="E207" s="42">
        <v>0</v>
      </c>
      <c r="F207" s="42">
        <f t="shared" si="25"/>
        <v>-5</v>
      </c>
      <c r="G207" s="42">
        <f t="shared" si="26"/>
        <v>0</v>
      </c>
      <c r="H207" s="92">
        <f t="shared" si="27"/>
        <v>-1</v>
      </c>
      <c r="I207" s="92"/>
    </row>
    <row r="208" spans="1:9" ht="15" customHeight="1" x14ac:dyDescent="0.2">
      <c r="A208" s="11"/>
      <c r="B208" s="130" t="s">
        <v>166</v>
      </c>
      <c r="C208" s="42">
        <v>0</v>
      </c>
      <c r="D208" s="42">
        <v>0</v>
      </c>
      <c r="E208" s="42">
        <v>0</v>
      </c>
      <c r="F208" s="42">
        <f t="shared" si="25"/>
        <v>0</v>
      </c>
      <c r="G208" s="42">
        <f t="shared" si="26"/>
        <v>0</v>
      </c>
      <c r="H208" s="92"/>
      <c r="I208" s="92"/>
    </row>
    <row r="209" spans="1:9" ht="15" customHeight="1" x14ac:dyDescent="0.2">
      <c r="A209" s="11"/>
      <c r="B209" s="130" t="s">
        <v>117</v>
      </c>
      <c r="C209" s="42">
        <v>85</v>
      </c>
      <c r="D209" s="42">
        <v>1</v>
      </c>
      <c r="E209" s="42">
        <v>60</v>
      </c>
      <c r="F209" s="42">
        <f t="shared" si="25"/>
        <v>-25</v>
      </c>
      <c r="G209" s="42">
        <f t="shared" si="26"/>
        <v>59</v>
      </c>
      <c r="H209" s="92">
        <f t="shared" si="27"/>
        <v>-0.29411764705882348</v>
      </c>
      <c r="I209" s="92">
        <f t="shared" ref="I209" si="28">E209/D209-1</f>
        <v>59</v>
      </c>
    </row>
    <row r="210" spans="1:9" ht="15" customHeight="1" x14ac:dyDescent="0.2">
      <c r="A210" s="11"/>
      <c r="B210" s="130" t="s">
        <v>132</v>
      </c>
      <c r="C210" s="42">
        <v>2</v>
      </c>
      <c r="D210" s="42">
        <v>0</v>
      </c>
      <c r="E210" s="42">
        <v>0</v>
      </c>
      <c r="F210" s="42">
        <f t="shared" si="25"/>
        <v>-2</v>
      </c>
      <c r="G210" s="42">
        <f t="shared" si="26"/>
        <v>0</v>
      </c>
      <c r="H210" s="92">
        <f t="shared" si="27"/>
        <v>-1</v>
      </c>
      <c r="I210" s="92"/>
    </row>
    <row r="211" spans="1:9" ht="15" customHeight="1" x14ac:dyDescent="0.2">
      <c r="A211" s="11"/>
      <c r="B211" s="130" t="s">
        <v>135</v>
      </c>
      <c r="C211" s="42">
        <v>0</v>
      </c>
      <c r="D211" s="42">
        <v>0</v>
      </c>
      <c r="E211" s="42">
        <v>0</v>
      </c>
      <c r="F211" s="42">
        <f t="shared" si="25"/>
        <v>0</v>
      </c>
      <c r="G211" s="42">
        <f t="shared" si="26"/>
        <v>0</v>
      </c>
      <c r="H211" s="92"/>
      <c r="I211" s="92"/>
    </row>
    <row r="212" spans="1:9" ht="15" customHeight="1" x14ac:dyDescent="0.2">
      <c r="B212" s="130" t="s">
        <v>195</v>
      </c>
      <c r="C212" s="42">
        <v>0</v>
      </c>
      <c r="D212" s="42">
        <v>0</v>
      </c>
      <c r="E212" s="42">
        <v>0</v>
      </c>
      <c r="F212" s="42">
        <f t="shared" si="25"/>
        <v>0</v>
      </c>
      <c r="G212" s="42">
        <f t="shared" si="26"/>
        <v>0</v>
      </c>
      <c r="H212" s="92"/>
      <c r="I212" s="92"/>
    </row>
    <row r="213" spans="1:9" ht="13.5" customHeight="1" x14ac:dyDescent="0.2">
      <c r="B213" s="125" t="s">
        <v>128</v>
      </c>
      <c r="C213" s="70">
        <v>296</v>
      </c>
      <c r="D213" s="70">
        <v>0</v>
      </c>
      <c r="E213" s="66">
        <v>72</v>
      </c>
      <c r="F213" s="70">
        <f t="shared" si="25"/>
        <v>-224</v>
      </c>
      <c r="G213" s="70">
        <f t="shared" si="26"/>
        <v>72</v>
      </c>
      <c r="H213" s="86">
        <f t="shared" ref="H213:H235" si="29">E213/C213-1</f>
        <v>-0.7567567567567568</v>
      </c>
      <c r="I213" s="144"/>
    </row>
    <row r="214" spans="1:9" ht="15" customHeight="1" x14ac:dyDescent="0.2">
      <c r="A214" s="11"/>
      <c r="B214" s="130" t="s">
        <v>170</v>
      </c>
      <c r="C214" s="42">
        <v>5</v>
      </c>
      <c r="D214" s="42">
        <v>0</v>
      </c>
      <c r="E214" s="42">
        <v>0</v>
      </c>
      <c r="F214" s="42">
        <f t="shared" si="25"/>
        <v>-5</v>
      </c>
      <c r="G214" s="42">
        <f t="shared" si="26"/>
        <v>0</v>
      </c>
      <c r="H214" s="92">
        <f t="shared" si="29"/>
        <v>-1</v>
      </c>
      <c r="I214" s="92"/>
    </row>
    <row r="215" spans="1:9" ht="15" customHeight="1" x14ac:dyDescent="0.2">
      <c r="A215" s="11"/>
      <c r="B215" s="129" t="s">
        <v>197</v>
      </c>
      <c r="C215" s="42">
        <v>0</v>
      </c>
      <c r="D215" s="42">
        <v>0</v>
      </c>
      <c r="E215" s="42">
        <v>0</v>
      </c>
      <c r="F215" s="42">
        <f t="shared" si="25"/>
        <v>0</v>
      </c>
      <c r="G215" s="42">
        <f t="shared" si="26"/>
        <v>0</v>
      </c>
      <c r="H215" s="92"/>
      <c r="I215" s="92"/>
    </row>
    <row r="216" spans="1:9" ht="15" customHeight="1" x14ac:dyDescent="0.2">
      <c r="A216" s="11"/>
      <c r="B216" s="130" t="s">
        <v>162</v>
      </c>
      <c r="C216" s="42">
        <v>1</v>
      </c>
      <c r="D216" s="42">
        <v>0</v>
      </c>
      <c r="E216" s="42">
        <v>0</v>
      </c>
      <c r="F216" s="42">
        <f t="shared" si="25"/>
        <v>-1</v>
      </c>
      <c r="G216" s="42">
        <f t="shared" si="26"/>
        <v>0</v>
      </c>
      <c r="H216" s="92">
        <f t="shared" si="29"/>
        <v>-1</v>
      </c>
      <c r="I216" s="92"/>
    </row>
    <row r="217" spans="1:9" ht="15" customHeight="1" x14ac:dyDescent="0.2">
      <c r="B217" s="130" t="s">
        <v>128</v>
      </c>
      <c r="C217" s="42">
        <v>290</v>
      </c>
      <c r="D217" s="42">
        <v>0</v>
      </c>
      <c r="E217" s="42">
        <v>72</v>
      </c>
      <c r="F217" s="42">
        <f t="shared" si="25"/>
        <v>-218</v>
      </c>
      <c r="G217" s="42">
        <f t="shared" si="26"/>
        <v>72</v>
      </c>
      <c r="H217" s="92">
        <f t="shared" si="29"/>
        <v>-0.75172413793103443</v>
      </c>
      <c r="I217" s="92"/>
    </row>
    <row r="218" spans="1:9" ht="12" x14ac:dyDescent="0.2">
      <c r="B218" s="129" t="s">
        <v>187</v>
      </c>
      <c r="C218" s="42">
        <v>0</v>
      </c>
      <c r="D218" s="42">
        <v>0</v>
      </c>
      <c r="E218" s="42">
        <v>0</v>
      </c>
      <c r="F218" s="42">
        <f t="shared" si="25"/>
        <v>0</v>
      </c>
      <c r="G218" s="42">
        <f t="shared" si="26"/>
        <v>0</v>
      </c>
      <c r="H218" s="92"/>
      <c r="I218" s="92"/>
    </row>
    <row r="219" spans="1:9" ht="15" customHeight="1" x14ac:dyDescent="0.2">
      <c r="B219" s="125" t="s">
        <v>210</v>
      </c>
      <c r="C219" s="70">
        <v>244</v>
      </c>
      <c r="D219" s="70">
        <v>2</v>
      </c>
      <c r="E219" s="66">
        <v>178</v>
      </c>
      <c r="F219" s="70">
        <f t="shared" si="25"/>
        <v>-66</v>
      </c>
      <c r="G219" s="70">
        <f t="shared" si="26"/>
        <v>176</v>
      </c>
      <c r="H219" s="86">
        <f t="shared" si="29"/>
        <v>-0.27049180327868849</v>
      </c>
      <c r="I219" s="144">
        <f t="shared" ref="I219:I235" si="30">E219/D219-1</f>
        <v>88</v>
      </c>
    </row>
    <row r="220" spans="1:9" ht="15" customHeight="1" x14ac:dyDescent="0.2">
      <c r="B220" s="126" t="s">
        <v>63</v>
      </c>
      <c r="C220" s="42">
        <v>34</v>
      </c>
      <c r="D220" s="42">
        <v>1</v>
      </c>
      <c r="E220" s="42">
        <v>38</v>
      </c>
      <c r="F220" s="42">
        <f t="shared" si="25"/>
        <v>4</v>
      </c>
      <c r="G220" s="42">
        <f t="shared" si="26"/>
        <v>37</v>
      </c>
      <c r="H220" s="92">
        <f t="shared" si="29"/>
        <v>0.11764705882352944</v>
      </c>
      <c r="I220" s="92">
        <f t="shared" si="30"/>
        <v>37</v>
      </c>
    </row>
    <row r="221" spans="1:9" ht="15" customHeight="1" x14ac:dyDescent="0.2">
      <c r="B221" s="126" t="s">
        <v>110</v>
      </c>
      <c r="C221" s="42">
        <v>63</v>
      </c>
      <c r="D221" s="42">
        <v>0</v>
      </c>
      <c r="E221" s="42">
        <v>47</v>
      </c>
      <c r="F221" s="42">
        <f t="shared" si="25"/>
        <v>-16</v>
      </c>
      <c r="G221" s="42">
        <f t="shared" si="26"/>
        <v>47</v>
      </c>
      <c r="H221" s="92">
        <f t="shared" si="29"/>
        <v>-0.25396825396825395</v>
      </c>
      <c r="I221" s="92"/>
    </row>
    <row r="222" spans="1:9" ht="15" customHeight="1" x14ac:dyDescent="0.2">
      <c r="B222" s="126" t="s">
        <v>139</v>
      </c>
      <c r="C222" s="42">
        <v>96</v>
      </c>
      <c r="D222" s="42">
        <v>0</v>
      </c>
      <c r="E222" s="42">
        <v>69</v>
      </c>
      <c r="F222" s="42">
        <f t="shared" si="25"/>
        <v>-27</v>
      </c>
      <c r="G222" s="42">
        <f t="shared" si="26"/>
        <v>69</v>
      </c>
      <c r="H222" s="92">
        <f t="shared" si="29"/>
        <v>-0.28125</v>
      </c>
      <c r="I222" s="92"/>
    </row>
    <row r="223" spans="1:9" ht="12" x14ac:dyDescent="0.2">
      <c r="B223" s="126" t="s">
        <v>146</v>
      </c>
      <c r="C223" s="42">
        <v>51</v>
      </c>
      <c r="D223" s="42">
        <v>1</v>
      </c>
      <c r="E223" s="42">
        <v>24</v>
      </c>
      <c r="F223" s="42">
        <f t="shared" si="25"/>
        <v>-27</v>
      </c>
      <c r="G223" s="42">
        <f t="shared" si="26"/>
        <v>23</v>
      </c>
      <c r="H223" s="92">
        <f t="shared" si="29"/>
        <v>-0.52941176470588236</v>
      </c>
      <c r="I223" s="92">
        <f t="shared" si="30"/>
        <v>23</v>
      </c>
    </row>
    <row r="224" spans="1:9" x14ac:dyDescent="0.2">
      <c r="B224" s="125" t="s">
        <v>211</v>
      </c>
      <c r="C224" s="70">
        <v>20</v>
      </c>
      <c r="D224" s="70">
        <v>0</v>
      </c>
      <c r="E224" s="66">
        <v>3</v>
      </c>
      <c r="F224" s="70">
        <f t="shared" si="25"/>
        <v>-17</v>
      </c>
      <c r="G224" s="70">
        <f t="shared" si="26"/>
        <v>3</v>
      </c>
      <c r="H224" s="86">
        <f t="shared" si="29"/>
        <v>-0.85</v>
      </c>
      <c r="I224" s="144"/>
    </row>
    <row r="225" spans="1:9" ht="12" x14ac:dyDescent="0.2">
      <c r="B225" s="130" t="s">
        <v>156</v>
      </c>
      <c r="C225" s="42">
        <v>0</v>
      </c>
      <c r="D225" s="42">
        <v>0</v>
      </c>
      <c r="E225" s="42">
        <v>0</v>
      </c>
      <c r="F225" s="42">
        <f t="shared" si="25"/>
        <v>0</v>
      </c>
      <c r="G225" s="42">
        <f t="shared" si="26"/>
        <v>0</v>
      </c>
      <c r="H225" s="92"/>
      <c r="I225" s="92"/>
    </row>
    <row r="226" spans="1:9" ht="13.5" customHeight="1" x14ac:dyDescent="0.2">
      <c r="B226" s="130" t="s">
        <v>172</v>
      </c>
      <c r="C226" s="42">
        <v>4</v>
      </c>
      <c r="D226" s="42">
        <v>0</v>
      </c>
      <c r="E226" s="42">
        <v>1</v>
      </c>
      <c r="F226" s="42">
        <f t="shared" si="25"/>
        <v>-3</v>
      </c>
      <c r="G226" s="42">
        <f t="shared" si="26"/>
        <v>1</v>
      </c>
      <c r="H226" s="92">
        <f t="shared" ref="H226:H230" si="31">E226/C226-1</f>
        <v>-0.75</v>
      </c>
      <c r="I226" s="92"/>
    </row>
    <row r="227" spans="1:9" ht="15.75" customHeight="1" x14ac:dyDescent="0.2">
      <c r="B227" s="130" t="s">
        <v>95</v>
      </c>
      <c r="C227" s="42">
        <v>9</v>
      </c>
      <c r="D227" s="42">
        <v>0</v>
      </c>
      <c r="E227" s="42">
        <v>2</v>
      </c>
      <c r="F227" s="42">
        <f t="shared" si="25"/>
        <v>-7</v>
      </c>
      <c r="G227" s="42">
        <f t="shared" si="26"/>
        <v>2</v>
      </c>
      <c r="H227" s="92">
        <f t="shared" si="31"/>
        <v>-0.77777777777777779</v>
      </c>
      <c r="I227" s="92"/>
    </row>
    <row r="228" spans="1:9" ht="15" customHeight="1" x14ac:dyDescent="0.2">
      <c r="B228" s="130" t="s">
        <v>100</v>
      </c>
      <c r="C228" s="42">
        <v>3</v>
      </c>
      <c r="D228" s="42">
        <v>0</v>
      </c>
      <c r="E228" s="42">
        <v>0</v>
      </c>
      <c r="F228" s="42">
        <f t="shared" si="25"/>
        <v>-3</v>
      </c>
      <c r="G228" s="42">
        <f t="shared" si="26"/>
        <v>0</v>
      </c>
      <c r="H228" s="92">
        <f t="shared" si="31"/>
        <v>-1</v>
      </c>
      <c r="I228" s="92"/>
    </row>
    <row r="229" spans="1:9" ht="15.75" customHeight="1" x14ac:dyDescent="0.2">
      <c r="B229" s="130" t="s">
        <v>194</v>
      </c>
      <c r="C229" s="42">
        <v>0</v>
      </c>
      <c r="D229" s="42">
        <v>0</v>
      </c>
      <c r="E229" s="42">
        <v>0</v>
      </c>
      <c r="F229" s="42">
        <f t="shared" si="25"/>
        <v>0</v>
      </c>
      <c r="G229" s="42">
        <f t="shared" si="26"/>
        <v>0</v>
      </c>
      <c r="H229" s="92"/>
      <c r="I229" s="92"/>
    </row>
    <row r="230" spans="1:9" s="21" customFormat="1" ht="15.75" customHeight="1" x14ac:dyDescent="0.2">
      <c r="B230" s="130" t="s">
        <v>196</v>
      </c>
      <c r="C230" s="42">
        <v>4</v>
      </c>
      <c r="D230" s="42">
        <v>0</v>
      </c>
      <c r="E230" s="42">
        <v>0</v>
      </c>
      <c r="F230" s="42">
        <f t="shared" si="25"/>
        <v>-4</v>
      </c>
      <c r="G230" s="42">
        <f t="shared" si="26"/>
        <v>0</v>
      </c>
      <c r="H230" s="92">
        <f t="shared" si="31"/>
        <v>-1</v>
      </c>
      <c r="I230" s="92"/>
    </row>
    <row r="231" spans="1:9" s="9" customFormat="1" ht="12" x14ac:dyDescent="0.2">
      <c r="B231" s="126" t="s">
        <v>243</v>
      </c>
      <c r="C231" s="42">
        <v>0</v>
      </c>
      <c r="D231" s="42">
        <v>0</v>
      </c>
      <c r="E231" s="42">
        <v>0</v>
      </c>
      <c r="F231" s="42">
        <f t="shared" si="25"/>
        <v>0</v>
      </c>
      <c r="G231" s="42">
        <f t="shared" si="26"/>
        <v>0</v>
      </c>
      <c r="H231" s="92"/>
      <c r="I231" s="92"/>
    </row>
    <row r="232" spans="1:9" x14ac:dyDescent="0.2">
      <c r="B232" s="131" t="s">
        <v>140</v>
      </c>
      <c r="C232" s="67">
        <v>37027</v>
      </c>
      <c r="D232" s="67">
        <v>2302</v>
      </c>
      <c r="E232" s="67">
        <v>11038</v>
      </c>
      <c r="F232" s="67">
        <f>E232-C232</f>
        <v>-25989</v>
      </c>
      <c r="G232" s="67">
        <f>E232-D232</f>
        <v>8736</v>
      </c>
      <c r="H232" s="73">
        <f>E232/C232-1</f>
        <v>-0.70189321306073948</v>
      </c>
      <c r="I232" s="73">
        <f>E232/D232-1</f>
        <v>3.7949609035621199</v>
      </c>
    </row>
    <row r="233" spans="1:9" ht="12" x14ac:dyDescent="0.2">
      <c r="B233" s="126" t="s">
        <v>276</v>
      </c>
      <c r="C233" s="42">
        <v>9</v>
      </c>
      <c r="D233" s="42">
        <v>0</v>
      </c>
      <c r="E233" s="42">
        <v>6</v>
      </c>
      <c r="F233" s="42">
        <f t="shared" si="25"/>
        <v>-3</v>
      </c>
      <c r="G233" s="42">
        <f t="shared" si="26"/>
        <v>6</v>
      </c>
      <c r="H233" s="92">
        <f t="shared" si="29"/>
        <v>-0.33333333333333337</v>
      </c>
      <c r="I233" s="92"/>
    </row>
    <row r="234" spans="1:9" s="21" customFormat="1" ht="12" x14ac:dyDescent="0.2">
      <c r="B234" s="130" t="s">
        <v>282</v>
      </c>
      <c r="C234" s="42">
        <v>36445</v>
      </c>
      <c r="D234" s="42">
        <v>2299</v>
      </c>
      <c r="E234" s="42">
        <v>10863</v>
      </c>
      <c r="F234" s="42">
        <f t="shared" si="25"/>
        <v>-25582</v>
      </c>
      <c r="G234" s="42">
        <f t="shared" si="26"/>
        <v>8564</v>
      </c>
      <c r="H234" s="92">
        <f t="shared" si="29"/>
        <v>-0.7019344217313761</v>
      </c>
      <c r="I234" s="92">
        <f t="shared" si="30"/>
        <v>3.7250978686385388</v>
      </c>
    </row>
    <row r="235" spans="1:9" ht="15" customHeight="1" thickBot="1" x14ac:dyDescent="0.25">
      <c r="B235" s="135" t="s">
        <v>140</v>
      </c>
      <c r="C235" s="136">
        <v>573</v>
      </c>
      <c r="D235" s="136">
        <v>3</v>
      </c>
      <c r="E235" s="136">
        <v>169</v>
      </c>
      <c r="F235" s="136">
        <f t="shared" si="25"/>
        <v>-404</v>
      </c>
      <c r="G235" s="136">
        <f t="shared" si="26"/>
        <v>166</v>
      </c>
      <c r="H235" s="139">
        <f t="shared" si="29"/>
        <v>-0.70506108202443274</v>
      </c>
      <c r="I235" s="139">
        <f t="shared" si="30"/>
        <v>55.333333333333336</v>
      </c>
    </row>
    <row r="236" spans="1:9" ht="15" customHeight="1" x14ac:dyDescent="0.2">
      <c r="F236" s="118"/>
    </row>
    <row r="237" spans="1:9" s="21" customFormat="1" ht="15" customHeight="1" x14ac:dyDescent="0.2">
      <c r="F237" s="118"/>
      <c r="G237" s="116"/>
      <c r="H237" s="87"/>
      <c r="I237" s="87"/>
    </row>
    <row r="239" spans="1:9" s="21" customFormat="1" ht="15" customHeight="1" x14ac:dyDescent="0.2">
      <c r="B239" s="147" t="s">
        <v>212</v>
      </c>
      <c r="C239" s="148"/>
      <c r="D239" s="148"/>
      <c r="E239" s="148"/>
      <c r="F239" s="148"/>
      <c r="G239" s="116"/>
      <c r="H239" s="87"/>
      <c r="I239" s="87"/>
    </row>
    <row r="240" spans="1:9" ht="19.5" customHeight="1" x14ac:dyDescent="0.2">
      <c r="A240" s="21"/>
      <c r="B240" s="21"/>
      <c r="C240" s="21"/>
      <c r="D240" s="21"/>
      <c r="E240" s="21"/>
    </row>
    <row r="241" spans="1:6" ht="15" customHeight="1" x14ac:dyDescent="0.2">
      <c r="A241" s="21"/>
      <c r="B241" s="21"/>
      <c r="C241" s="21"/>
      <c r="D241" s="21"/>
      <c r="E241" s="21"/>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B2" sqref="B2:J2"/>
    </sheetView>
  </sheetViews>
  <sheetFormatPr defaultRowHeight="15" customHeight="1" x14ac:dyDescent="0.2"/>
  <cols>
    <col min="1" max="1" width="12.7109375" style="6" customWidth="1"/>
    <col min="2" max="2" width="6.7109375" style="6" customWidth="1"/>
    <col min="3" max="3" width="31" style="6" customWidth="1"/>
    <col min="4" max="5" width="16.28515625" style="6" customWidth="1"/>
    <col min="6" max="6" width="15.28515625" style="6" customWidth="1"/>
    <col min="7" max="7" width="15" style="6" customWidth="1"/>
    <col min="8" max="8" width="14.42578125" style="6" customWidth="1"/>
    <col min="9" max="10" width="14.85546875" style="6" customWidth="1"/>
    <col min="11" max="16384" width="9.140625" style="6"/>
  </cols>
  <sheetData>
    <row r="1" spans="1:10" ht="15" customHeight="1" thickBot="1" x14ac:dyDescent="0.25"/>
    <row r="2" spans="1:10" ht="21.75" customHeight="1" thickBot="1" x14ac:dyDescent="0.25">
      <c r="B2" s="150" t="s">
        <v>270</v>
      </c>
      <c r="C2" s="151"/>
      <c r="D2" s="151"/>
      <c r="E2" s="151"/>
      <c r="F2" s="151"/>
      <c r="G2" s="151"/>
      <c r="H2" s="151"/>
      <c r="I2" s="151"/>
      <c r="J2" s="152"/>
    </row>
    <row r="3" spans="1:10" ht="15" customHeight="1" thickBot="1" x14ac:dyDescent="0.25">
      <c r="B3" s="7"/>
      <c r="C3" s="7"/>
      <c r="D3" s="7"/>
      <c r="E3" s="7"/>
      <c r="F3" s="7"/>
      <c r="G3" s="7"/>
    </row>
    <row r="4" spans="1:10" ht="38.25" customHeight="1" thickBot="1" x14ac:dyDescent="0.25">
      <c r="A4" s="7"/>
      <c r="B4" s="46"/>
      <c r="C4" s="47" t="s">
        <v>0</v>
      </c>
      <c r="D4" s="48" t="s">
        <v>297</v>
      </c>
      <c r="E4" s="48" t="s">
        <v>298</v>
      </c>
      <c r="F4" s="98" t="s">
        <v>299</v>
      </c>
      <c r="G4" s="47" t="s">
        <v>283</v>
      </c>
      <c r="H4" s="47" t="s">
        <v>284</v>
      </c>
      <c r="I4" s="47" t="s">
        <v>285</v>
      </c>
      <c r="J4" s="96" t="s">
        <v>286</v>
      </c>
    </row>
    <row r="5" spans="1:10" ht="15" customHeight="1" x14ac:dyDescent="0.2">
      <c r="A5"/>
      <c r="B5" s="41">
        <v>1</v>
      </c>
      <c r="C5" s="88" t="s">
        <v>55</v>
      </c>
      <c r="D5" s="18">
        <v>131814</v>
      </c>
      <c r="E5" s="18">
        <v>15828</v>
      </c>
      <c r="F5" s="97">
        <v>29606</v>
      </c>
      <c r="G5" s="18">
        <f>F5-D5</f>
        <v>-102208</v>
      </c>
      <c r="H5" s="18">
        <f>F5-E5</f>
        <v>13778</v>
      </c>
      <c r="I5" s="36">
        <f>F5/D5-1</f>
        <v>-0.77539563324077865</v>
      </c>
      <c r="J5" s="101">
        <f>F5/E5-1</f>
        <v>0.87048268890573666</v>
      </c>
    </row>
    <row r="6" spans="1:10" ht="15" customHeight="1" x14ac:dyDescent="0.2">
      <c r="A6"/>
      <c r="B6" s="14">
        <v>2</v>
      </c>
      <c r="C6" s="88" t="s">
        <v>54</v>
      </c>
      <c r="D6" s="18">
        <v>20703</v>
      </c>
      <c r="E6" s="18">
        <v>46</v>
      </c>
      <c r="F6" s="18">
        <v>15837</v>
      </c>
      <c r="G6" s="18">
        <f t="shared" ref="G6:G19" si="0">F6-D6</f>
        <v>-4866</v>
      </c>
      <c r="H6" s="18">
        <f t="shared" ref="H6:H19" si="1">F6-E6</f>
        <v>15791</v>
      </c>
      <c r="I6" s="36">
        <f t="shared" ref="I6:I19" si="2">F6/D6-1</f>
        <v>-0.23503840023185041</v>
      </c>
      <c r="J6" s="101">
        <f t="shared" ref="J6:J19" si="3">F6/E6-1</f>
        <v>343.28260869565219</v>
      </c>
    </row>
    <row r="7" spans="1:10" ht="15" customHeight="1" x14ac:dyDescent="0.2">
      <c r="A7"/>
      <c r="B7" s="14">
        <v>3</v>
      </c>
      <c r="C7" s="88" t="s">
        <v>20</v>
      </c>
      <c r="D7" s="18">
        <v>20311</v>
      </c>
      <c r="E7" s="18">
        <v>1088</v>
      </c>
      <c r="F7" s="18">
        <v>15493</v>
      </c>
      <c r="G7" s="18">
        <f t="shared" si="0"/>
        <v>-4818</v>
      </c>
      <c r="H7" s="18">
        <f t="shared" si="1"/>
        <v>14405</v>
      </c>
      <c r="I7" s="36">
        <f t="shared" si="2"/>
        <v>-0.23721136330067449</v>
      </c>
      <c r="J7" s="101">
        <f t="shared" si="3"/>
        <v>13.239889705882353</v>
      </c>
    </row>
    <row r="8" spans="1:10" ht="12.75" x14ac:dyDescent="0.2">
      <c r="A8"/>
      <c r="B8" s="14">
        <v>4</v>
      </c>
      <c r="C8" s="88" t="s">
        <v>16</v>
      </c>
      <c r="D8" s="18">
        <v>152155</v>
      </c>
      <c r="E8" s="18">
        <v>3457</v>
      </c>
      <c r="F8" s="18">
        <v>14967</v>
      </c>
      <c r="G8" s="18">
        <f t="shared" si="0"/>
        <v>-137188</v>
      </c>
      <c r="H8" s="18">
        <f t="shared" si="1"/>
        <v>11510</v>
      </c>
      <c r="I8" s="36">
        <f t="shared" si="2"/>
        <v>-0.90163320298379945</v>
      </c>
      <c r="J8" s="101">
        <f t="shared" si="3"/>
        <v>3.3294764246456463</v>
      </c>
    </row>
    <row r="9" spans="1:10" ht="15" customHeight="1" x14ac:dyDescent="0.2">
      <c r="A9"/>
      <c r="B9" s="14">
        <v>5</v>
      </c>
      <c r="C9" s="88" t="s">
        <v>3</v>
      </c>
      <c r="D9" s="18">
        <v>105582</v>
      </c>
      <c r="E9" s="18">
        <v>7909</v>
      </c>
      <c r="F9" s="18">
        <v>13342</v>
      </c>
      <c r="G9" s="18">
        <f t="shared" si="0"/>
        <v>-92240</v>
      </c>
      <c r="H9" s="18">
        <f t="shared" si="1"/>
        <v>5433</v>
      </c>
      <c r="I9" s="36">
        <f t="shared" si="2"/>
        <v>-0.87363376333087084</v>
      </c>
      <c r="J9" s="101">
        <f t="shared" si="3"/>
        <v>0.68693893033253262</v>
      </c>
    </row>
    <row r="10" spans="1:10" ht="15" customHeight="1" x14ac:dyDescent="0.2">
      <c r="A10"/>
      <c r="B10" s="14">
        <v>6</v>
      </c>
      <c r="C10" s="88" t="s">
        <v>282</v>
      </c>
      <c r="D10" s="18">
        <v>36445</v>
      </c>
      <c r="E10" s="18">
        <v>2299</v>
      </c>
      <c r="F10" s="18">
        <v>10863</v>
      </c>
      <c r="G10" s="18">
        <f t="shared" si="0"/>
        <v>-25582</v>
      </c>
      <c r="H10" s="18">
        <f t="shared" si="1"/>
        <v>8564</v>
      </c>
      <c r="I10" s="36">
        <f t="shared" si="2"/>
        <v>-0.7019344217313761</v>
      </c>
      <c r="J10" s="101">
        <f t="shared" si="3"/>
        <v>3.7250978686385388</v>
      </c>
    </row>
    <row r="11" spans="1:10" ht="12.75" x14ac:dyDescent="0.2">
      <c r="A11"/>
      <c r="B11" s="14">
        <v>7</v>
      </c>
      <c r="C11" s="88" t="s">
        <v>10</v>
      </c>
      <c r="D11" s="18">
        <v>9542</v>
      </c>
      <c r="E11" s="18">
        <v>497</v>
      </c>
      <c r="F11" s="18">
        <v>7328</v>
      </c>
      <c r="G11" s="18">
        <f t="shared" si="0"/>
        <v>-2214</v>
      </c>
      <c r="H11" s="18">
        <f t="shared" si="1"/>
        <v>6831</v>
      </c>
      <c r="I11" s="36">
        <f t="shared" si="2"/>
        <v>-0.23202682875707403</v>
      </c>
      <c r="J11" s="101">
        <f t="shared" si="3"/>
        <v>13.74446680080483</v>
      </c>
    </row>
    <row r="12" spans="1:10" ht="15" customHeight="1" x14ac:dyDescent="0.2">
      <c r="A12"/>
      <c r="B12" s="14">
        <v>8</v>
      </c>
      <c r="C12" s="88" t="s">
        <v>4</v>
      </c>
      <c r="D12" s="18">
        <v>124780</v>
      </c>
      <c r="E12" s="18">
        <v>3590</v>
      </c>
      <c r="F12" s="18">
        <v>6900</v>
      </c>
      <c r="G12" s="18">
        <f t="shared" si="0"/>
        <v>-117880</v>
      </c>
      <c r="H12" s="18">
        <f t="shared" si="1"/>
        <v>3310</v>
      </c>
      <c r="I12" s="36">
        <f t="shared" si="2"/>
        <v>-0.94470267671101138</v>
      </c>
      <c r="J12" s="101">
        <f t="shared" si="3"/>
        <v>0.92200557103064074</v>
      </c>
    </row>
    <row r="13" spans="1:10" ht="12.75" x14ac:dyDescent="0.2">
      <c r="A13"/>
      <c r="B13" s="14">
        <v>9</v>
      </c>
      <c r="C13" s="88" t="s">
        <v>129</v>
      </c>
      <c r="D13" s="18">
        <v>10697</v>
      </c>
      <c r="E13" s="18"/>
      <c r="F13" s="18">
        <v>6046</v>
      </c>
      <c r="G13" s="18">
        <f t="shared" si="0"/>
        <v>-4651</v>
      </c>
      <c r="H13" s="18">
        <f t="shared" si="1"/>
        <v>6046</v>
      </c>
      <c r="I13" s="36">
        <f t="shared" si="2"/>
        <v>-0.43479480228101341</v>
      </c>
      <c r="J13" s="101"/>
    </row>
    <row r="14" spans="1:10" ht="15" customHeight="1" x14ac:dyDescent="0.2">
      <c r="A14"/>
      <c r="B14" s="14">
        <v>10</v>
      </c>
      <c r="C14" s="88" t="s">
        <v>5</v>
      </c>
      <c r="D14" s="18">
        <v>6641</v>
      </c>
      <c r="E14" s="18">
        <v>791</v>
      </c>
      <c r="F14" s="18">
        <v>3809</v>
      </c>
      <c r="G14" s="18">
        <f t="shared" si="0"/>
        <v>-2832</v>
      </c>
      <c r="H14" s="18">
        <f t="shared" si="1"/>
        <v>3018</v>
      </c>
      <c r="I14" s="36">
        <f t="shared" si="2"/>
        <v>-0.42644180093359429</v>
      </c>
      <c r="J14" s="101">
        <f t="shared" si="3"/>
        <v>3.8154235145385584</v>
      </c>
    </row>
    <row r="15" spans="1:10" ht="12.75" x14ac:dyDescent="0.2">
      <c r="A15"/>
      <c r="B15" s="14">
        <v>11</v>
      </c>
      <c r="C15" s="88" t="s">
        <v>21</v>
      </c>
      <c r="D15" s="18">
        <v>1486</v>
      </c>
      <c r="E15" s="18">
        <v>984</v>
      </c>
      <c r="F15" s="18">
        <v>2772</v>
      </c>
      <c r="G15" s="18">
        <f t="shared" si="0"/>
        <v>1286</v>
      </c>
      <c r="H15" s="18">
        <f t="shared" si="1"/>
        <v>1788</v>
      </c>
      <c r="I15" s="36">
        <f t="shared" si="2"/>
        <v>0.86541049798115743</v>
      </c>
      <c r="J15" s="101">
        <f t="shared" si="3"/>
        <v>1.8170731707317072</v>
      </c>
    </row>
    <row r="16" spans="1:10" ht="12.75" x14ac:dyDescent="0.2">
      <c r="A16"/>
      <c r="B16" s="14">
        <v>12</v>
      </c>
      <c r="C16" s="88" t="s">
        <v>14</v>
      </c>
      <c r="D16" s="18">
        <v>9905</v>
      </c>
      <c r="E16" s="18">
        <v>34</v>
      </c>
      <c r="F16" s="18">
        <v>1793</v>
      </c>
      <c r="G16" s="18">
        <f t="shared" si="0"/>
        <v>-8112</v>
      </c>
      <c r="H16" s="18">
        <f t="shared" si="1"/>
        <v>1759</v>
      </c>
      <c r="I16" s="36">
        <f t="shared" si="2"/>
        <v>-0.81898031297324581</v>
      </c>
      <c r="J16" s="101">
        <f t="shared" si="3"/>
        <v>51.735294117647058</v>
      </c>
    </row>
    <row r="17" spans="1:10" ht="15" customHeight="1" x14ac:dyDescent="0.2">
      <c r="A17"/>
      <c r="B17" s="14">
        <v>13</v>
      </c>
      <c r="C17" s="88" t="s">
        <v>300</v>
      </c>
      <c r="D17" s="18">
        <v>4861</v>
      </c>
      <c r="E17" s="18">
        <v>51</v>
      </c>
      <c r="F17" s="18">
        <v>1709</v>
      </c>
      <c r="G17" s="18">
        <f t="shared" si="0"/>
        <v>-3152</v>
      </c>
      <c r="H17" s="18">
        <f t="shared" si="1"/>
        <v>1658</v>
      </c>
      <c r="I17" s="36">
        <f t="shared" si="2"/>
        <v>-0.64842624974285124</v>
      </c>
      <c r="J17" s="101">
        <f t="shared" si="3"/>
        <v>32.509803921568626</v>
      </c>
    </row>
    <row r="18" spans="1:10" ht="15" customHeight="1" x14ac:dyDescent="0.2">
      <c r="A18"/>
      <c r="B18" s="14">
        <v>14</v>
      </c>
      <c r="C18" s="88" t="s">
        <v>47</v>
      </c>
      <c r="D18" s="18">
        <v>12179</v>
      </c>
      <c r="E18" s="18">
        <v>65</v>
      </c>
      <c r="F18" s="18">
        <v>1633</v>
      </c>
      <c r="G18" s="18">
        <f t="shared" si="0"/>
        <v>-10546</v>
      </c>
      <c r="H18" s="18">
        <f t="shared" si="1"/>
        <v>1568</v>
      </c>
      <c r="I18" s="36">
        <f t="shared" si="2"/>
        <v>-0.86591674193283519</v>
      </c>
      <c r="J18" s="101">
        <f t="shared" si="3"/>
        <v>24.123076923076923</v>
      </c>
    </row>
    <row r="19" spans="1:10" ht="15" customHeight="1" thickBot="1" x14ac:dyDescent="0.25">
      <c r="A19"/>
      <c r="B19" s="15">
        <v>15</v>
      </c>
      <c r="C19" s="89" t="s">
        <v>93</v>
      </c>
      <c r="D19" s="20">
        <v>13230</v>
      </c>
      <c r="E19" s="20">
        <v>37</v>
      </c>
      <c r="F19" s="20">
        <v>1352</v>
      </c>
      <c r="G19" s="20">
        <f t="shared" si="0"/>
        <v>-11878</v>
      </c>
      <c r="H19" s="20">
        <f t="shared" si="1"/>
        <v>1315</v>
      </c>
      <c r="I19" s="102">
        <f t="shared" si="2"/>
        <v>-0.8978080120937264</v>
      </c>
      <c r="J19" s="103">
        <f t="shared" si="3"/>
        <v>35.54054054054054</v>
      </c>
    </row>
    <row r="20" spans="1:10" ht="15" customHeight="1" x14ac:dyDescent="0.2">
      <c r="A20"/>
      <c r="B20" s="45"/>
    </row>
    <row r="21" spans="1:10" ht="15" customHeight="1" x14ac:dyDescent="0.2">
      <c r="A21"/>
      <c r="B21" s="45"/>
    </row>
    <row r="23" spans="1:10" ht="15" customHeight="1" x14ac:dyDescent="0.2">
      <c r="B23" s="8" t="s">
        <v>212</v>
      </c>
    </row>
    <row r="24" spans="1:10" ht="15" customHeight="1" x14ac:dyDescent="0.2">
      <c r="B24" s="149"/>
      <c r="C24" s="149"/>
      <c r="D24" s="149"/>
      <c r="E24" s="149"/>
      <c r="F24" s="149"/>
      <c r="G24" s="149"/>
    </row>
  </sheetData>
  <sortState ref="C26:D42">
    <sortCondition descending="1" ref="D26"/>
  </sortState>
  <mergeCells count="2">
    <mergeCell ref="B24:G24"/>
    <mergeCell ref="B2:J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workbookViewId="0">
      <selection activeCell="B2" sqref="B2:J2"/>
    </sheetView>
  </sheetViews>
  <sheetFormatPr defaultRowHeight="12.75" x14ac:dyDescent="0.2"/>
  <cols>
    <col min="1" max="1" width="10.85546875" customWidth="1"/>
    <col min="2" max="2" width="38.42578125" customWidth="1"/>
    <col min="3" max="3" width="16.5703125" customWidth="1"/>
    <col min="4" max="4" width="16.42578125" customWidth="1"/>
    <col min="5" max="5" width="16.85546875" customWidth="1"/>
    <col min="6" max="6" width="13.28515625" customWidth="1"/>
    <col min="7" max="7" width="14.85546875" customWidth="1"/>
    <col min="8" max="8" width="12.7109375" customWidth="1"/>
    <col min="9" max="9" width="14" customWidth="1"/>
    <col min="10" max="10" width="12.7109375" customWidth="1"/>
  </cols>
  <sheetData>
    <row r="1" spans="2:10" ht="24" customHeight="1" thickBot="1" x14ac:dyDescent="0.25"/>
    <row r="2" spans="2:10" ht="23.25" customHeight="1" thickBot="1" x14ac:dyDescent="0.25">
      <c r="B2" s="150" t="s">
        <v>272</v>
      </c>
      <c r="C2" s="151"/>
      <c r="D2" s="151"/>
      <c r="E2" s="151"/>
      <c r="F2" s="151"/>
      <c r="G2" s="151"/>
      <c r="H2" s="151"/>
      <c r="I2" s="151"/>
      <c r="J2" s="152"/>
    </row>
    <row r="3" spans="2:10" ht="13.5" thickBot="1" x14ac:dyDescent="0.25"/>
    <row r="4" spans="2:10" ht="36.75" customHeight="1" x14ac:dyDescent="0.2">
      <c r="B4" s="50" t="s">
        <v>228</v>
      </c>
      <c r="C4" s="48" t="s">
        <v>297</v>
      </c>
      <c r="D4" s="48" t="s">
        <v>298</v>
      </c>
      <c r="E4" s="98" t="s">
        <v>299</v>
      </c>
      <c r="F4" s="47" t="s">
        <v>283</v>
      </c>
      <c r="G4" s="47" t="s">
        <v>284</v>
      </c>
      <c r="H4" s="47" t="s">
        <v>285</v>
      </c>
      <c r="I4" s="47" t="s">
        <v>286</v>
      </c>
      <c r="J4" s="49" t="s">
        <v>227</v>
      </c>
    </row>
    <row r="5" spans="2:10" ht="24" customHeight="1" x14ac:dyDescent="0.2">
      <c r="B5" s="51" t="s">
        <v>269</v>
      </c>
      <c r="C5" s="91">
        <v>873966</v>
      </c>
      <c r="D5" s="91">
        <v>39624</v>
      </c>
      <c r="E5" s="91">
        <v>156189</v>
      </c>
      <c r="F5" s="52">
        <f>E5-C5</f>
        <v>-717777</v>
      </c>
      <c r="G5" s="52">
        <f>E5-D5</f>
        <v>116565</v>
      </c>
      <c r="H5" s="53">
        <f>E5/C5-1</f>
        <v>-0.8212870981250987</v>
      </c>
      <c r="I5" s="99">
        <f>E5/D5-1</f>
        <v>2.9417777104784979</v>
      </c>
      <c r="J5" s="54">
        <f>D5/D5</f>
        <v>1</v>
      </c>
    </row>
    <row r="6" spans="2:10" ht="24" x14ac:dyDescent="0.2">
      <c r="B6" s="51" t="s">
        <v>270</v>
      </c>
      <c r="C6" s="93">
        <v>727634</v>
      </c>
      <c r="D6" s="93">
        <v>37915</v>
      </c>
      <c r="E6" s="93">
        <v>146664</v>
      </c>
      <c r="F6" s="52">
        <f t="shared" ref="F6:F9" si="0">E6-C6</f>
        <v>-580970</v>
      </c>
      <c r="G6" s="52">
        <f t="shared" ref="G6:G9" si="1">E6-D6</f>
        <v>108749</v>
      </c>
      <c r="H6" s="53">
        <f t="shared" ref="H6:H9" si="2">E6/C6-1</f>
        <v>-0.79843712635748187</v>
      </c>
      <c r="I6" s="99">
        <f t="shared" ref="I6:I8" si="3">E6/D6-1</f>
        <v>2.8682315706184887</v>
      </c>
      <c r="J6" s="54">
        <f>E6/E5</f>
        <v>0.93901619192132613</v>
      </c>
    </row>
    <row r="7" spans="2:10" x14ac:dyDescent="0.2">
      <c r="B7" s="33" t="s">
        <v>247</v>
      </c>
      <c r="C7" s="94">
        <v>471979</v>
      </c>
      <c r="D7" s="94">
        <v>28911</v>
      </c>
      <c r="E7" s="94">
        <v>133465</v>
      </c>
      <c r="F7" s="52">
        <f t="shared" si="0"/>
        <v>-338514</v>
      </c>
      <c r="G7" s="52">
        <f t="shared" si="1"/>
        <v>104554</v>
      </c>
      <c r="H7" s="53">
        <f t="shared" si="2"/>
        <v>-0.71722258829312313</v>
      </c>
      <c r="I7" s="99">
        <f t="shared" si="3"/>
        <v>3.6164089792812426</v>
      </c>
      <c r="J7" s="35">
        <f>E7/E6</f>
        <v>0.91000518191239843</v>
      </c>
    </row>
    <row r="8" spans="2:10" x14ac:dyDescent="0.2">
      <c r="B8" s="33" t="s">
        <v>229</v>
      </c>
      <c r="C8" s="94">
        <v>255655</v>
      </c>
      <c r="D8" s="94">
        <v>9004</v>
      </c>
      <c r="E8" s="94">
        <v>13199</v>
      </c>
      <c r="F8" s="52">
        <f t="shared" si="0"/>
        <v>-242456</v>
      </c>
      <c r="G8" s="52">
        <f t="shared" si="1"/>
        <v>4195</v>
      </c>
      <c r="H8" s="53">
        <f t="shared" si="2"/>
        <v>-0.94837182922297625</v>
      </c>
      <c r="I8" s="99">
        <f t="shared" si="3"/>
        <v>0.46590404264771212</v>
      </c>
      <c r="J8" s="35">
        <f>E8/E6</f>
        <v>8.9994818087601597E-2</v>
      </c>
    </row>
    <row r="9" spans="2:10" ht="15.75" customHeight="1" thickBot="1" x14ac:dyDescent="0.25">
      <c r="B9" s="55" t="s">
        <v>248</v>
      </c>
      <c r="C9" s="95">
        <f>C5-C6</f>
        <v>146332</v>
      </c>
      <c r="D9" s="95">
        <f t="shared" ref="D9:E9" si="4">D5-D6</f>
        <v>1709</v>
      </c>
      <c r="E9" s="95">
        <f t="shared" si="4"/>
        <v>9525</v>
      </c>
      <c r="F9" s="56">
        <f t="shared" si="0"/>
        <v>-136807</v>
      </c>
      <c r="G9" s="56">
        <f t="shared" si="1"/>
        <v>7816</v>
      </c>
      <c r="H9" s="57">
        <f t="shared" si="2"/>
        <v>-0.93490829073613424</v>
      </c>
      <c r="I9" s="100">
        <f>E9/D9-1</f>
        <v>4.5734347571679344</v>
      </c>
      <c r="J9" s="58">
        <f>E9/E5</f>
        <v>6.0983808078673915E-2</v>
      </c>
    </row>
    <row r="10" spans="2:10" x14ac:dyDescent="0.2">
      <c r="F10" s="44"/>
      <c r="G10" s="44"/>
    </row>
    <row r="11" spans="2:10" x14ac:dyDescent="0.2">
      <c r="F11" s="44"/>
      <c r="G11" s="44"/>
    </row>
    <row r="12" spans="2:10" ht="12" customHeight="1" x14ac:dyDescent="0.2"/>
    <row r="13" spans="2:10" x14ac:dyDescent="0.2">
      <c r="B13" s="8" t="s">
        <v>212</v>
      </c>
      <c r="C13" s="6"/>
      <c r="D13" s="6"/>
      <c r="E13" s="6"/>
      <c r="F13" s="6"/>
      <c r="G13" s="6"/>
      <c r="H13" s="6"/>
    </row>
    <row r="14" spans="2:10" x14ac:dyDescent="0.2">
      <c r="H14" s="6"/>
    </row>
  </sheetData>
  <mergeCells count="1">
    <mergeCell ref="B2:J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2" sqref="B2:J2"/>
    </sheetView>
  </sheetViews>
  <sheetFormatPr defaultRowHeight="15" customHeight="1" x14ac:dyDescent="0.2"/>
  <cols>
    <col min="1" max="1" width="12.28515625" customWidth="1"/>
    <col min="2" max="2" width="29.85546875" customWidth="1"/>
    <col min="3" max="5" width="17.140625" customWidth="1"/>
    <col min="6" max="6" width="17.5703125" customWidth="1"/>
    <col min="7" max="7" width="14.140625" customWidth="1"/>
    <col min="8" max="9" width="15.5703125" customWidth="1"/>
    <col min="10" max="10" width="11.28515625" customWidth="1"/>
  </cols>
  <sheetData>
    <row r="1" spans="1:10" ht="23.25" customHeight="1" thickBot="1" x14ac:dyDescent="0.25"/>
    <row r="2" spans="1:10" ht="22.5" customHeight="1" thickBot="1" x14ac:dyDescent="0.25">
      <c r="B2" s="150" t="s">
        <v>270</v>
      </c>
      <c r="C2" s="151"/>
      <c r="D2" s="151"/>
      <c r="E2" s="151"/>
      <c r="F2" s="151"/>
      <c r="G2" s="151"/>
      <c r="H2" s="151"/>
      <c r="I2" s="151"/>
      <c r="J2" s="152"/>
    </row>
    <row r="3" spans="1:10" ht="15" customHeight="1" thickBot="1" x14ac:dyDescent="0.25">
      <c r="B3" s="2"/>
      <c r="C3" s="2"/>
      <c r="D3" s="2"/>
      <c r="E3" s="2"/>
      <c r="F3" s="2"/>
    </row>
    <row r="4" spans="1:10" ht="34.5" customHeight="1" x14ac:dyDescent="0.2">
      <c r="A4" s="2"/>
      <c r="B4" s="110" t="s">
        <v>213</v>
      </c>
      <c r="C4" s="48" t="s">
        <v>297</v>
      </c>
      <c r="D4" s="48" t="s">
        <v>298</v>
      </c>
      <c r="E4" s="48" t="s">
        <v>299</v>
      </c>
      <c r="F4" s="48" t="s">
        <v>283</v>
      </c>
      <c r="G4" s="48" t="s">
        <v>284</v>
      </c>
      <c r="H4" s="48" t="s">
        <v>285</v>
      </c>
      <c r="I4" s="48" t="s">
        <v>286</v>
      </c>
      <c r="J4" s="111" t="s">
        <v>227</v>
      </c>
    </row>
    <row r="5" spans="1:10" ht="19.5" customHeight="1" x14ac:dyDescent="0.2">
      <c r="A5" s="2"/>
      <c r="B5" s="59" t="s">
        <v>223</v>
      </c>
      <c r="C5" s="60">
        <f>'2021 ივნისი'!C4</f>
        <v>727634</v>
      </c>
      <c r="D5" s="60">
        <f>'2021 ივნისი'!D4</f>
        <v>37915</v>
      </c>
      <c r="E5" s="60">
        <f>'2021 ივნისი'!E4</f>
        <v>146664</v>
      </c>
      <c r="F5" s="107">
        <f>E5-C5</f>
        <v>-580970</v>
      </c>
      <c r="G5" s="107">
        <f>E5-D5</f>
        <v>108749</v>
      </c>
      <c r="H5" s="61">
        <f>E5/C5-1</f>
        <v>-0.79843712635748187</v>
      </c>
      <c r="I5" s="61">
        <f>E5/D5-1</f>
        <v>2.8682315706184887</v>
      </c>
      <c r="J5" s="104">
        <f>E5/E5</f>
        <v>1</v>
      </c>
    </row>
    <row r="6" spans="1:10" ht="15" customHeight="1" x14ac:dyDescent="0.2">
      <c r="A6" s="2"/>
      <c r="B6" s="37" t="s">
        <v>1</v>
      </c>
      <c r="C6" s="26">
        <f>'2021 ივნისი'!C6</f>
        <v>630417</v>
      </c>
      <c r="D6" s="26">
        <f>'2021 ივნისი'!D6</f>
        <v>35368</v>
      </c>
      <c r="E6" s="26">
        <f>'2021 ივნისი'!E6</f>
        <v>120619</v>
      </c>
      <c r="F6" s="108">
        <f>E6-C6</f>
        <v>-509798</v>
      </c>
      <c r="G6" s="108">
        <f>E6-D6</f>
        <v>85251</v>
      </c>
      <c r="H6" s="30">
        <f>E6/C6-1</f>
        <v>-0.80866791346045552</v>
      </c>
      <c r="I6" s="30">
        <f>E6/D6-1</f>
        <v>2.4103992309432254</v>
      </c>
      <c r="J6" s="105">
        <f>E6/E$5</f>
        <v>0.82241722576774123</v>
      </c>
    </row>
    <row r="7" spans="1:10" ht="15" customHeight="1" x14ac:dyDescent="0.2">
      <c r="A7" s="2"/>
      <c r="B7" s="37" t="s">
        <v>56</v>
      </c>
      <c r="C7" s="26">
        <f>'2021 ივნისი'!C66</f>
        <v>6434</v>
      </c>
      <c r="D7" s="26">
        <f>'2021 ივნისი'!D66</f>
        <v>75</v>
      </c>
      <c r="E7" s="26">
        <f>'2021 ივნისი'!E66</f>
        <v>1932</v>
      </c>
      <c r="F7" s="108">
        <f t="shared" ref="F7:F10" si="0">E7-C7</f>
        <v>-4502</v>
      </c>
      <c r="G7" s="108">
        <f t="shared" ref="G7:G10" si="1">E7-D7</f>
        <v>1857</v>
      </c>
      <c r="H7" s="30">
        <f t="shared" ref="H7:H10" si="2">E7/C7-1</f>
        <v>-0.69972023624494872</v>
      </c>
      <c r="I7" s="30">
        <f t="shared" ref="I7:I9" si="3">E7/D7-1</f>
        <v>24.76</v>
      </c>
      <c r="J7" s="105">
        <f>E7/E$5</f>
        <v>1.3172966781214204E-2</v>
      </c>
    </row>
    <row r="8" spans="1:10" ht="24" x14ac:dyDescent="0.2">
      <c r="A8" s="2"/>
      <c r="B8" s="38" t="s">
        <v>201</v>
      </c>
      <c r="C8" s="26">
        <f>'2021 ივნისი'!C114</f>
        <v>34857</v>
      </c>
      <c r="D8" s="26">
        <f>'2021 ივნისი'!D114</f>
        <v>154</v>
      </c>
      <c r="E8" s="26">
        <f>'2021 ივნისი'!E114</f>
        <v>3929</v>
      </c>
      <c r="F8" s="108">
        <f>E8-C8</f>
        <v>-30928</v>
      </c>
      <c r="G8" s="108">
        <f t="shared" si="1"/>
        <v>3775</v>
      </c>
      <c r="H8" s="30">
        <f t="shared" si="2"/>
        <v>-0.88728232492756121</v>
      </c>
      <c r="I8" s="30">
        <f t="shared" si="3"/>
        <v>24.512987012987011</v>
      </c>
      <c r="J8" s="105">
        <f t="shared" ref="J8:J10" si="4">E8/E$5</f>
        <v>2.6789123438607974E-2</v>
      </c>
    </row>
    <row r="9" spans="1:10" ht="15" customHeight="1" x14ac:dyDescent="0.2">
      <c r="A9" s="2"/>
      <c r="B9" s="37" t="s">
        <v>207</v>
      </c>
      <c r="C9" s="26">
        <f>'2021 ივნისი'!C175</f>
        <v>828</v>
      </c>
      <c r="D9" s="26">
        <f>'2021 ივნისი'!D175</f>
        <v>3</v>
      </c>
      <c r="E9" s="26">
        <f>'2021 ივნისი'!E175</f>
        <v>393</v>
      </c>
      <c r="F9" s="108">
        <f t="shared" si="0"/>
        <v>-435</v>
      </c>
      <c r="G9" s="108">
        <f t="shared" si="1"/>
        <v>390</v>
      </c>
      <c r="H9" s="30">
        <f t="shared" si="2"/>
        <v>-0.52536231884057971</v>
      </c>
      <c r="I9" s="30">
        <f t="shared" si="3"/>
        <v>130</v>
      </c>
      <c r="J9" s="105">
        <f>E9/E$5</f>
        <v>2.6795941744395353E-3</v>
      </c>
    </row>
    <row r="10" spans="1:10" ht="15" customHeight="1" thickBot="1" x14ac:dyDescent="0.25">
      <c r="A10" s="2"/>
      <c r="B10" s="39" t="s">
        <v>206</v>
      </c>
      <c r="C10" s="27">
        <f>'2021 ივნისი'!C160</f>
        <v>18071</v>
      </c>
      <c r="D10" s="27">
        <f>'2021 ივნისი'!D160</f>
        <v>13</v>
      </c>
      <c r="E10" s="27">
        <f>'2021 ივნისი'!E160</f>
        <v>8753</v>
      </c>
      <c r="F10" s="109">
        <f t="shared" si="0"/>
        <v>-9318</v>
      </c>
      <c r="G10" s="109">
        <f t="shared" si="1"/>
        <v>8740</v>
      </c>
      <c r="H10" s="31">
        <f t="shared" si="2"/>
        <v>-0.51563278180510208</v>
      </c>
      <c r="I10" s="31">
        <f>E10/D10-1</f>
        <v>672.30769230769226</v>
      </c>
      <c r="J10" s="106">
        <f t="shared" si="4"/>
        <v>5.9680630556919217E-2</v>
      </c>
    </row>
    <row r="11" spans="1:10" ht="15" customHeight="1" x14ac:dyDescent="0.2">
      <c r="B11" s="2"/>
      <c r="C11" s="2"/>
      <c r="E11" s="2"/>
      <c r="F11" s="2"/>
    </row>
    <row r="14" spans="1:10" ht="15" customHeight="1" x14ac:dyDescent="0.2">
      <c r="B14" s="1" t="s">
        <v>212</v>
      </c>
    </row>
    <row r="15" spans="1:10" ht="15" customHeight="1" x14ac:dyDescent="0.2">
      <c r="B15" s="153"/>
      <c r="C15" s="153"/>
      <c r="D15" s="153"/>
      <c r="E15" s="153"/>
      <c r="F15" s="153"/>
      <c r="G15" s="153"/>
    </row>
    <row r="21" spans="4:6" ht="15" customHeight="1" x14ac:dyDescent="0.2">
      <c r="D21" s="3"/>
      <c r="E21" s="4"/>
      <c r="F21" s="4"/>
    </row>
  </sheetData>
  <mergeCells count="2">
    <mergeCell ref="B15:G15"/>
    <mergeCell ref="B2:J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2" sqref="B2:I2"/>
    </sheetView>
  </sheetViews>
  <sheetFormatPr defaultRowHeight="15" customHeight="1" x14ac:dyDescent="0.2"/>
  <cols>
    <col min="1" max="1" width="12.28515625" customWidth="1"/>
    <col min="2" max="2" width="29.85546875" customWidth="1"/>
    <col min="3" max="5" width="16.85546875" customWidth="1"/>
    <col min="6" max="6" width="17.5703125" customWidth="1"/>
    <col min="7" max="7" width="14.140625" customWidth="1"/>
    <col min="8" max="9" width="15.5703125" customWidth="1"/>
  </cols>
  <sheetData>
    <row r="1" spans="1:9" ht="23.25" customHeight="1" thickBot="1" x14ac:dyDescent="0.25"/>
    <row r="2" spans="1:9" ht="22.5" customHeight="1" thickBot="1" x14ac:dyDescent="0.25">
      <c r="B2" s="150" t="s">
        <v>270</v>
      </c>
      <c r="C2" s="151"/>
      <c r="D2" s="151"/>
      <c r="E2" s="151"/>
      <c r="F2" s="151"/>
      <c r="G2" s="151"/>
      <c r="H2" s="151"/>
      <c r="I2" s="151"/>
    </row>
    <row r="3" spans="1:9" ht="15" customHeight="1" thickBot="1" x14ac:dyDescent="0.25">
      <c r="B3" s="2"/>
      <c r="C3" s="2"/>
      <c r="D3" s="2"/>
      <c r="E3" s="2"/>
      <c r="F3" s="2"/>
    </row>
    <row r="4" spans="1:9" ht="34.5" customHeight="1" x14ac:dyDescent="0.2">
      <c r="A4" s="2"/>
      <c r="B4" s="110" t="s">
        <v>287</v>
      </c>
      <c r="C4" s="48" t="s">
        <v>297</v>
      </c>
      <c r="D4" s="48" t="s">
        <v>298</v>
      </c>
      <c r="E4" s="48" t="s">
        <v>299</v>
      </c>
      <c r="F4" s="48" t="s">
        <v>283</v>
      </c>
      <c r="G4" s="48" t="s">
        <v>284</v>
      </c>
      <c r="H4" s="48" t="s">
        <v>285</v>
      </c>
      <c r="I4" s="111" t="s">
        <v>286</v>
      </c>
    </row>
    <row r="5" spans="1:9" ht="19.5" customHeight="1" x14ac:dyDescent="0.2">
      <c r="A5" s="2"/>
      <c r="B5" s="59" t="s">
        <v>223</v>
      </c>
      <c r="C5" s="60">
        <f>SUM(C6:C33)</f>
        <v>51562</v>
      </c>
      <c r="D5" s="60">
        <f>SUM(D6:D33)</f>
        <v>714</v>
      </c>
      <c r="E5" s="60">
        <f>SUM(E6:E33)</f>
        <v>9151</v>
      </c>
      <c r="F5" s="107">
        <f>E5-C5</f>
        <v>-42411</v>
      </c>
      <c r="G5" s="107">
        <f>E5-D5</f>
        <v>8437</v>
      </c>
      <c r="H5" s="61">
        <f>E5/C5-1</f>
        <v>-0.82252433962996008</v>
      </c>
      <c r="I5" s="104">
        <f>E5/D5-1</f>
        <v>11.816526610644258</v>
      </c>
    </row>
    <row r="6" spans="1:9" ht="15" customHeight="1" x14ac:dyDescent="0.2">
      <c r="B6" s="33" t="s">
        <v>61</v>
      </c>
      <c r="C6" s="17">
        <v>1537</v>
      </c>
      <c r="D6" s="17">
        <v>16</v>
      </c>
      <c r="E6" s="17">
        <v>147</v>
      </c>
      <c r="F6" s="17">
        <f>E6-C6</f>
        <v>-1390</v>
      </c>
      <c r="G6" s="17">
        <f>E6-D6</f>
        <v>131</v>
      </c>
      <c r="H6" s="36">
        <f>E6/C6-1</f>
        <v>-0.90435914118412497</v>
      </c>
      <c r="I6" s="101">
        <f>E6/D6-1</f>
        <v>8.1875</v>
      </c>
    </row>
    <row r="7" spans="1:9" ht="15" customHeight="1" x14ac:dyDescent="0.2">
      <c r="B7" s="33" t="s">
        <v>45</v>
      </c>
      <c r="C7" s="17">
        <v>883</v>
      </c>
      <c r="D7" s="17">
        <v>6</v>
      </c>
      <c r="E7" s="17">
        <v>145</v>
      </c>
      <c r="F7" s="17">
        <f>E7-C7</f>
        <v>-738</v>
      </c>
      <c r="G7" s="17">
        <f t="shared" ref="G7:G33" si="0">E7-D7</f>
        <v>139</v>
      </c>
      <c r="H7" s="36">
        <f t="shared" ref="H7:H33" si="1">E7/C7-1</f>
        <v>-0.83578708946772373</v>
      </c>
      <c r="I7" s="101">
        <f t="shared" ref="I7:I9" si="2">E7/D7-1</f>
        <v>23.166666666666668</v>
      </c>
    </row>
    <row r="8" spans="1:9" ht="15" customHeight="1" x14ac:dyDescent="0.2">
      <c r="B8" s="33" t="s">
        <v>6</v>
      </c>
      <c r="C8" s="17">
        <v>1078</v>
      </c>
      <c r="D8" s="17">
        <v>299</v>
      </c>
      <c r="E8" s="17">
        <v>336</v>
      </c>
      <c r="F8" s="17">
        <f t="shared" ref="F8:F33" si="3">E8-C8</f>
        <v>-742</v>
      </c>
      <c r="G8" s="17">
        <f t="shared" si="0"/>
        <v>37</v>
      </c>
      <c r="H8" s="36">
        <f t="shared" si="1"/>
        <v>-0.68831168831168832</v>
      </c>
      <c r="I8" s="101">
        <f t="shared" si="2"/>
        <v>0.12374581939799323</v>
      </c>
    </row>
    <row r="9" spans="1:9" ht="15" customHeight="1" x14ac:dyDescent="0.2">
      <c r="B9" s="33" t="s">
        <v>29</v>
      </c>
      <c r="C9" s="17">
        <v>4256</v>
      </c>
      <c r="D9" s="17">
        <v>31</v>
      </c>
      <c r="E9" s="17">
        <v>591</v>
      </c>
      <c r="F9" s="17">
        <f t="shared" si="3"/>
        <v>-3665</v>
      </c>
      <c r="G9" s="17">
        <f t="shared" si="0"/>
        <v>560</v>
      </c>
      <c r="H9" s="36">
        <f t="shared" si="1"/>
        <v>-0.86113721804511278</v>
      </c>
      <c r="I9" s="101">
        <f t="shared" si="2"/>
        <v>18.06451612903226</v>
      </c>
    </row>
    <row r="10" spans="1:9" ht="15" customHeight="1" x14ac:dyDescent="0.2">
      <c r="B10" s="33" t="s">
        <v>47</v>
      </c>
      <c r="C10" s="17">
        <v>12179</v>
      </c>
      <c r="D10" s="17">
        <v>65</v>
      </c>
      <c r="E10" s="17">
        <v>1633</v>
      </c>
      <c r="F10" s="17">
        <f>E10-C10</f>
        <v>-10546</v>
      </c>
      <c r="G10" s="17">
        <f>E10-D10</f>
        <v>1568</v>
      </c>
      <c r="H10" s="36">
        <f>E10/C10-1</f>
        <v>-0.86591674193283519</v>
      </c>
      <c r="I10" s="101">
        <f>E10/D10-1</f>
        <v>24.123076923076923</v>
      </c>
    </row>
    <row r="11" spans="1:9" ht="15" customHeight="1" x14ac:dyDescent="0.2">
      <c r="B11" s="33" t="s">
        <v>23</v>
      </c>
      <c r="C11" s="17">
        <v>413</v>
      </c>
      <c r="D11" s="17">
        <v>1</v>
      </c>
      <c r="E11" s="17">
        <v>52</v>
      </c>
      <c r="F11" s="17">
        <f t="shared" si="3"/>
        <v>-361</v>
      </c>
      <c r="G11" s="17">
        <f t="shared" si="0"/>
        <v>51</v>
      </c>
      <c r="H11" s="36">
        <f>E11/C11-1</f>
        <v>-0.87409200968523004</v>
      </c>
      <c r="I11" s="101">
        <f t="shared" ref="I11:I33" si="4">E11/D11-1</f>
        <v>51</v>
      </c>
    </row>
    <row r="12" spans="1:9" ht="15" customHeight="1" x14ac:dyDescent="0.2">
      <c r="B12" s="33" t="s">
        <v>43</v>
      </c>
      <c r="C12" s="17">
        <v>1174</v>
      </c>
      <c r="D12" s="17">
        <v>5</v>
      </c>
      <c r="E12" s="17">
        <v>210</v>
      </c>
      <c r="F12" s="17">
        <f t="shared" si="3"/>
        <v>-964</v>
      </c>
      <c r="G12" s="17">
        <f t="shared" si="0"/>
        <v>205</v>
      </c>
      <c r="H12" s="36">
        <f t="shared" si="1"/>
        <v>-0.82112436115843268</v>
      </c>
      <c r="I12" s="101">
        <f t="shared" si="4"/>
        <v>41</v>
      </c>
    </row>
    <row r="13" spans="1:9" ht="15" customHeight="1" x14ac:dyDescent="0.2">
      <c r="B13" s="33" t="s">
        <v>8</v>
      </c>
      <c r="C13" s="17">
        <v>724</v>
      </c>
      <c r="D13" s="17">
        <v>6</v>
      </c>
      <c r="E13" s="17">
        <v>227</v>
      </c>
      <c r="F13" s="17">
        <f t="shared" si="3"/>
        <v>-497</v>
      </c>
      <c r="G13" s="17">
        <f t="shared" si="0"/>
        <v>221</v>
      </c>
      <c r="H13" s="36">
        <f t="shared" si="1"/>
        <v>-0.68646408839779005</v>
      </c>
      <c r="I13" s="101">
        <f t="shared" si="4"/>
        <v>36.833333333333336</v>
      </c>
    </row>
    <row r="14" spans="1:9" ht="15" customHeight="1" x14ac:dyDescent="0.2">
      <c r="B14" s="33" t="s">
        <v>26</v>
      </c>
      <c r="C14" s="17">
        <v>402</v>
      </c>
      <c r="D14" s="17">
        <v>1</v>
      </c>
      <c r="E14" s="17">
        <v>45</v>
      </c>
      <c r="F14" s="17">
        <f>E14-C14</f>
        <v>-357</v>
      </c>
      <c r="G14" s="17">
        <f>E14-D14</f>
        <v>44</v>
      </c>
      <c r="H14" s="36">
        <f>E14/C14-1</f>
        <v>-0.88805970149253732</v>
      </c>
      <c r="I14" s="101">
        <f t="shared" si="4"/>
        <v>44</v>
      </c>
    </row>
    <row r="15" spans="1:9" ht="15" customHeight="1" x14ac:dyDescent="0.2">
      <c r="B15" s="33" t="s">
        <v>36</v>
      </c>
      <c r="C15" s="17">
        <v>1973</v>
      </c>
      <c r="D15" s="17">
        <v>13</v>
      </c>
      <c r="E15" s="17">
        <v>255</v>
      </c>
      <c r="F15" s="17">
        <f t="shared" si="3"/>
        <v>-1718</v>
      </c>
      <c r="G15" s="17">
        <f t="shared" si="0"/>
        <v>242</v>
      </c>
      <c r="H15" s="36">
        <f t="shared" si="1"/>
        <v>-0.87075519513431321</v>
      </c>
      <c r="I15" s="101">
        <f t="shared" si="4"/>
        <v>18.615384615384617</v>
      </c>
    </row>
    <row r="16" spans="1:9" ht="15" customHeight="1" x14ac:dyDescent="0.2">
      <c r="B16" s="33" t="s">
        <v>53</v>
      </c>
      <c r="C16" s="17">
        <v>165</v>
      </c>
      <c r="D16" s="17">
        <v>2</v>
      </c>
      <c r="E16" s="17">
        <v>47</v>
      </c>
      <c r="F16" s="17">
        <f t="shared" si="3"/>
        <v>-118</v>
      </c>
      <c r="G16" s="17">
        <f t="shared" si="0"/>
        <v>45</v>
      </c>
      <c r="H16" s="36">
        <f t="shared" si="1"/>
        <v>-0.71515151515151509</v>
      </c>
      <c r="I16" s="101">
        <f t="shared" si="4"/>
        <v>22.5</v>
      </c>
    </row>
    <row r="17" spans="2:9" ht="15" customHeight="1" x14ac:dyDescent="0.2">
      <c r="B17" s="33" t="s">
        <v>12</v>
      </c>
      <c r="C17" s="17">
        <v>1993</v>
      </c>
      <c r="D17" s="17">
        <v>35</v>
      </c>
      <c r="E17" s="17">
        <v>608</v>
      </c>
      <c r="F17" s="17">
        <f t="shared" si="3"/>
        <v>-1385</v>
      </c>
      <c r="G17" s="17">
        <f t="shared" si="0"/>
        <v>573</v>
      </c>
      <c r="H17" s="36">
        <f t="shared" si="1"/>
        <v>-0.69493226292022081</v>
      </c>
      <c r="I17" s="101">
        <f t="shared" si="4"/>
        <v>16.37142857142857</v>
      </c>
    </row>
    <row r="18" spans="2:9" ht="15" customHeight="1" x14ac:dyDescent="0.2">
      <c r="B18" s="33" t="s">
        <v>275</v>
      </c>
      <c r="C18" s="17">
        <v>1974</v>
      </c>
      <c r="D18" s="17">
        <v>13</v>
      </c>
      <c r="E18" s="17">
        <v>752</v>
      </c>
      <c r="F18" s="17">
        <f>E18-C18</f>
        <v>-1222</v>
      </c>
      <c r="G18" s="17">
        <f>E18-D18</f>
        <v>739</v>
      </c>
      <c r="H18" s="36">
        <f>E18/C18-1</f>
        <v>-0.61904761904761907</v>
      </c>
      <c r="I18" s="101">
        <f t="shared" si="4"/>
        <v>56.846153846153847</v>
      </c>
    </row>
    <row r="19" spans="2:9" ht="15" customHeight="1" x14ac:dyDescent="0.2">
      <c r="B19" s="33" t="s">
        <v>49</v>
      </c>
      <c r="C19" s="17">
        <v>38</v>
      </c>
      <c r="D19" s="17"/>
      <c r="E19" s="17">
        <v>8</v>
      </c>
      <c r="F19" s="17">
        <f t="shared" si="3"/>
        <v>-30</v>
      </c>
      <c r="G19" s="17">
        <f t="shared" si="0"/>
        <v>8</v>
      </c>
      <c r="H19" s="36">
        <f t="shared" si="1"/>
        <v>-0.78947368421052633</v>
      </c>
      <c r="I19" s="101"/>
    </row>
    <row r="20" spans="2:9" ht="15" customHeight="1" x14ac:dyDescent="0.2">
      <c r="B20" s="33" t="s">
        <v>38</v>
      </c>
      <c r="C20" s="17">
        <v>41</v>
      </c>
      <c r="D20" s="17"/>
      <c r="E20" s="17">
        <v>7</v>
      </c>
      <c r="F20" s="17">
        <f t="shared" si="3"/>
        <v>-34</v>
      </c>
      <c r="G20" s="17">
        <f t="shared" si="0"/>
        <v>7</v>
      </c>
      <c r="H20" s="36">
        <f t="shared" si="1"/>
        <v>-0.82926829268292679</v>
      </c>
      <c r="I20" s="101"/>
    </row>
    <row r="21" spans="2:9" ht="15" customHeight="1" x14ac:dyDescent="0.2">
      <c r="B21" s="33" t="s">
        <v>50</v>
      </c>
      <c r="C21" s="17">
        <v>2399</v>
      </c>
      <c r="D21" s="17">
        <v>20</v>
      </c>
      <c r="E21" s="17">
        <v>316</v>
      </c>
      <c r="F21" s="17">
        <f t="shared" si="3"/>
        <v>-2083</v>
      </c>
      <c r="G21" s="17">
        <f t="shared" si="0"/>
        <v>296</v>
      </c>
      <c r="H21" s="36">
        <f t="shared" si="1"/>
        <v>-0.86827844935389742</v>
      </c>
      <c r="I21" s="101">
        <f t="shared" si="4"/>
        <v>14.8</v>
      </c>
    </row>
    <row r="22" spans="2:9" ht="15" customHeight="1" x14ac:dyDescent="0.2">
      <c r="B22" s="33" t="s">
        <v>14</v>
      </c>
      <c r="C22" s="17">
        <v>9905</v>
      </c>
      <c r="D22" s="17">
        <v>34</v>
      </c>
      <c r="E22" s="17">
        <v>1793</v>
      </c>
      <c r="F22" s="17">
        <f>E22-C22</f>
        <v>-8112</v>
      </c>
      <c r="G22" s="17">
        <f>E22-D22</f>
        <v>1759</v>
      </c>
      <c r="H22" s="36">
        <f>E22/C22-1</f>
        <v>-0.81898031297324581</v>
      </c>
      <c r="I22" s="101">
        <f>E22/D22-1</f>
        <v>51.735294117647058</v>
      </c>
    </row>
    <row r="23" spans="2:9" ht="15" customHeight="1" x14ac:dyDescent="0.2">
      <c r="B23" s="33" t="s">
        <v>40</v>
      </c>
      <c r="C23" s="17">
        <v>386</v>
      </c>
      <c r="D23" s="17">
        <v>20</v>
      </c>
      <c r="E23" s="17">
        <v>52</v>
      </c>
      <c r="F23" s="17">
        <f t="shared" si="3"/>
        <v>-334</v>
      </c>
      <c r="G23" s="17">
        <f t="shared" si="0"/>
        <v>32</v>
      </c>
      <c r="H23" s="36">
        <f t="shared" si="1"/>
        <v>-0.86528497409326421</v>
      </c>
      <c r="I23" s="101">
        <f t="shared" si="4"/>
        <v>1.6</v>
      </c>
    </row>
    <row r="24" spans="2:9" ht="15" customHeight="1" x14ac:dyDescent="0.2">
      <c r="B24" s="33" t="s">
        <v>15</v>
      </c>
      <c r="C24" s="17">
        <v>711</v>
      </c>
      <c r="D24" s="17">
        <v>14</v>
      </c>
      <c r="E24" s="17">
        <v>259</v>
      </c>
      <c r="F24" s="17">
        <f t="shared" si="3"/>
        <v>-452</v>
      </c>
      <c r="G24" s="17">
        <f t="shared" si="0"/>
        <v>245</v>
      </c>
      <c r="H24" s="36">
        <f t="shared" si="1"/>
        <v>-0.63572433192686351</v>
      </c>
      <c r="I24" s="101">
        <f t="shared" si="4"/>
        <v>17.5</v>
      </c>
    </row>
    <row r="25" spans="2:9" ht="15" customHeight="1" x14ac:dyDescent="0.2">
      <c r="B25" s="33" t="s">
        <v>34</v>
      </c>
      <c r="C25" s="17">
        <v>1333</v>
      </c>
      <c r="D25" s="17">
        <v>18</v>
      </c>
      <c r="E25" s="17">
        <v>218</v>
      </c>
      <c r="F25" s="17">
        <f t="shared" si="3"/>
        <v>-1115</v>
      </c>
      <c r="G25" s="17">
        <f t="shared" si="0"/>
        <v>200</v>
      </c>
      <c r="H25" s="36">
        <f t="shared" si="1"/>
        <v>-0.83645911477869461</v>
      </c>
      <c r="I25" s="101">
        <f t="shared" si="4"/>
        <v>11.111111111111111</v>
      </c>
    </row>
    <row r="26" spans="2:9" ht="15" customHeight="1" x14ac:dyDescent="0.2">
      <c r="B26" s="33" t="s">
        <v>46</v>
      </c>
      <c r="C26" s="17">
        <v>2530</v>
      </c>
      <c r="D26" s="17">
        <v>11</v>
      </c>
      <c r="E26" s="17">
        <v>619</v>
      </c>
      <c r="F26" s="17">
        <f>E26-C26</f>
        <v>-1911</v>
      </c>
      <c r="G26" s="17">
        <f>E26-D26</f>
        <v>608</v>
      </c>
      <c r="H26" s="36">
        <f>E26/C26-1</f>
        <v>-0.75533596837944661</v>
      </c>
      <c r="I26" s="101">
        <f t="shared" si="4"/>
        <v>55.272727272727273</v>
      </c>
    </row>
    <row r="27" spans="2:9" ht="15" customHeight="1" x14ac:dyDescent="0.2">
      <c r="B27" s="33" t="s">
        <v>17</v>
      </c>
      <c r="C27" s="17">
        <v>840</v>
      </c>
      <c r="D27" s="17">
        <v>2</v>
      </c>
      <c r="E27" s="17">
        <v>73</v>
      </c>
      <c r="F27" s="17">
        <f t="shared" si="3"/>
        <v>-767</v>
      </c>
      <c r="G27" s="17">
        <f t="shared" si="0"/>
        <v>71</v>
      </c>
      <c r="H27" s="36">
        <f t="shared" si="1"/>
        <v>-0.91309523809523807</v>
      </c>
      <c r="I27" s="101">
        <f t="shared" si="4"/>
        <v>35.5</v>
      </c>
    </row>
    <row r="28" spans="2:9" ht="15" customHeight="1" x14ac:dyDescent="0.2">
      <c r="B28" s="33" t="s">
        <v>42</v>
      </c>
      <c r="C28" s="17">
        <v>397</v>
      </c>
      <c r="D28" s="17">
        <v>3</v>
      </c>
      <c r="E28" s="17">
        <v>44</v>
      </c>
      <c r="F28" s="17">
        <f t="shared" si="3"/>
        <v>-353</v>
      </c>
      <c r="G28" s="17">
        <f t="shared" si="0"/>
        <v>41</v>
      </c>
      <c r="H28" s="36">
        <f t="shared" si="1"/>
        <v>-0.88916876574307302</v>
      </c>
      <c r="I28" s="101">
        <f t="shared" si="4"/>
        <v>13.666666666666666</v>
      </c>
    </row>
    <row r="29" spans="2:9" ht="15" customHeight="1" x14ac:dyDescent="0.2">
      <c r="B29" s="33" t="s">
        <v>9</v>
      </c>
      <c r="C29" s="17">
        <v>814</v>
      </c>
      <c r="D29" s="17">
        <v>6</v>
      </c>
      <c r="E29" s="17">
        <v>197</v>
      </c>
      <c r="F29" s="17">
        <f t="shared" si="3"/>
        <v>-617</v>
      </c>
      <c r="G29" s="17">
        <f t="shared" si="0"/>
        <v>191</v>
      </c>
      <c r="H29" s="36">
        <f t="shared" si="1"/>
        <v>-0.75798525798525795</v>
      </c>
      <c r="I29" s="101">
        <f t="shared" si="4"/>
        <v>31.833333333333336</v>
      </c>
    </row>
    <row r="30" spans="2:9" ht="15" customHeight="1" x14ac:dyDescent="0.2">
      <c r="B30" s="33" t="s">
        <v>24</v>
      </c>
      <c r="C30" s="17">
        <v>466</v>
      </c>
      <c r="D30" s="17">
        <v>8</v>
      </c>
      <c r="E30" s="17">
        <v>39</v>
      </c>
      <c r="F30" s="17">
        <f>E30-C30</f>
        <v>-427</v>
      </c>
      <c r="G30" s="17">
        <f>E30-D30</f>
        <v>31</v>
      </c>
      <c r="H30" s="36">
        <f>E30/C30-1</f>
        <v>-0.91630901287553645</v>
      </c>
      <c r="I30" s="101">
        <f t="shared" si="4"/>
        <v>3.875</v>
      </c>
    </row>
    <row r="31" spans="2:9" ht="15" customHeight="1" x14ac:dyDescent="0.2">
      <c r="B31" s="33" t="s">
        <v>28</v>
      </c>
      <c r="C31" s="17">
        <v>815</v>
      </c>
      <c r="D31" s="17">
        <v>7</v>
      </c>
      <c r="E31" s="17">
        <v>122</v>
      </c>
      <c r="F31" s="17">
        <f t="shared" si="3"/>
        <v>-693</v>
      </c>
      <c r="G31" s="17">
        <f t="shared" si="0"/>
        <v>115</v>
      </c>
      <c r="H31" s="36">
        <f t="shared" si="1"/>
        <v>-0.85030674846625764</v>
      </c>
      <c r="I31" s="101">
        <f t="shared" si="4"/>
        <v>16.428571428571427</v>
      </c>
    </row>
    <row r="32" spans="2:9" ht="15" customHeight="1" x14ac:dyDescent="0.2">
      <c r="B32" s="33" t="s">
        <v>7</v>
      </c>
      <c r="C32" s="17">
        <v>1933</v>
      </c>
      <c r="D32" s="17">
        <v>76</v>
      </c>
      <c r="E32" s="17">
        <v>312</v>
      </c>
      <c r="F32" s="17">
        <f t="shared" si="3"/>
        <v>-1621</v>
      </c>
      <c r="G32" s="17">
        <f t="shared" si="0"/>
        <v>236</v>
      </c>
      <c r="H32" s="36">
        <f t="shared" si="1"/>
        <v>-0.83859286083807549</v>
      </c>
      <c r="I32" s="101">
        <f t="shared" si="4"/>
        <v>3.1052631578947372</v>
      </c>
    </row>
    <row r="33" spans="2:9" ht="15" customHeight="1" thickBot="1" x14ac:dyDescent="0.25">
      <c r="B33" s="34" t="s">
        <v>33</v>
      </c>
      <c r="C33" s="19">
        <v>203</v>
      </c>
      <c r="D33" s="19">
        <v>2</v>
      </c>
      <c r="E33" s="19">
        <v>44</v>
      </c>
      <c r="F33" s="19">
        <f t="shared" si="3"/>
        <v>-159</v>
      </c>
      <c r="G33" s="19">
        <f t="shared" si="0"/>
        <v>42</v>
      </c>
      <c r="H33" s="102">
        <f t="shared" si="1"/>
        <v>-0.78325123152709364</v>
      </c>
      <c r="I33" s="103">
        <f t="shared" si="4"/>
        <v>21</v>
      </c>
    </row>
    <row r="37" spans="2:9" ht="15" customHeight="1" x14ac:dyDescent="0.2">
      <c r="B37" s="40" t="s">
        <v>212</v>
      </c>
    </row>
  </sheetData>
  <mergeCells count="1">
    <mergeCell ref="B2:I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J2"/>
    </sheetView>
  </sheetViews>
  <sheetFormatPr defaultRowHeight="12.75" x14ac:dyDescent="0.2"/>
  <cols>
    <col min="1" max="1" width="13.42578125" customWidth="1"/>
    <col min="2" max="2" width="27.5703125" customWidth="1"/>
    <col min="3" max="5" width="16.28515625" customWidth="1"/>
    <col min="6" max="9" width="16" customWidth="1"/>
    <col min="10" max="10" width="14.140625" customWidth="1"/>
  </cols>
  <sheetData>
    <row r="1" spans="1:10" ht="18" customHeight="1" thickBot="1" x14ac:dyDescent="0.25"/>
    <row r="2" spans="1:10" ht="22.5" customHeight="1" thickBot="1" x14ac:dyDescent="0.3">
      <c r="A2" s="25"/>
      <c r="B2" s="155" t="s">
        <v>270</v>
      </c>
      <c r="C2" s="156"/>
      <c r="D2" s="156"/>
      <c r="E2" s="156"/>
      <c r="F2" s="156"/>
      <c r="G2" s="156"/>
      <c r="H2" s="156"/>
      <c r="I2" s="156"/>
      <c r="J2" s="157"/>
    </row>
    <row r="3" spans="1:10" ht="13.5" thickBot="1" x14ac:dyDescent="0.25"/>
    <row r="4" spans="1:10" ht="32.25" customHeight="1" x14ac:dyDescent="0.2">
      <c r="B4" s="50" t="s">
        <v>217</v>
      </c>
      <c r="C4" s="47" t="s">
        <v>297</v>
      </c>
      <c r="D4" s="47" t="s">
        <v>298</v>
      </c>
      <c r="E4" s="48" t="s">
        <v>299</v>
      </c>
      <c r="F4" s="48" t="s">
        <v>283</v>
      </c>
      <c r="G4" s="48" t="s">
        <v>284</v>
      </c>
      <c r="H4" s="48" t="s">
        <v>285</v>
      </c>
      <c r="I4" s="48" t="s">
        <v>286</v>
      </c>
      <c r="J4" s="49" t="s">
        <v>226</v>
      </c>
    </row>
    <row r="5" spans="1:10" ht="17.25" customHeight="1" x14ac:dyDescent="0.2">
      <c r="B5" s="22" t="s">
        <v>219</v>
      </c>
      <c r="C5" s="17">
        <v>519474</v>
      </c>
      <c r="D5" s="17">
        <v>36121</v>
      </c>
      <c r="E5" s="17">
        <v>68493</v>
      </c>
      <c r="F5" s="17">
        <f>E5-C5</f>
        <v>-450981</v>
      </c>
      <c r="G5" s="17">
        <f>E5-D5</f>
        <v>32372</v>
      </c>
      <c r="H5" s="112">
        <f>E5/C5-1</f>
        <v>-0.8681493202739694</v>
      </c>
      <c r="I5" s="112">
        <f>E5/D5-1</f>
        <v>0.89620996096453576</v>
      </c>
      <c r="J5" s="32">
        <f>E5/'2021 ივნისი'!E4</f>
        <v>0.46700621829487809</v>
      </c>
    </row>
    <row r="6" spans="1:10" ht="16.5" customHeight="1" x14ac:dyDescent="0.2">
      <c r="B6" s="23" t="s">
        <v>218</v>
      </c>
      <c r="C6" s="17">
        <v>199266</v>
      </c>
      <c r="D6" s="17">
        <v>1160</v>
      </c>
      <c r="E6" s="17">
        <v>76946</v>
      </c>
      <c r="F6" s="17">
        <f t="shared" ref="F6:F8" si="0">E6-C6</f>
        <v>-122320</v>
      </c>
      <c r="G6" s="17">
        <f t="shared" ref="G6:G8" si="1">E6-D6</f>
        <v>75786</v>
      </c>
      <c r="H6" s="112">
        <f t="shared" ref="H6:H8" si="2">E6/C6-1</f>
        <v>-0.6138528399225156</v>
      </c>
      <c r="I6" s="112">
        <f t="shared" ref="I6:I8" si="3">E6/D6-1</f>
        <v>65.33275862068966</v>
      </c>
      <c r="J6" s="32">
        <f>E6/'2021 ივნისი'!E4</f>
        <v>0.52464135711558391</v>
      </c>
    </row>
    <row r="7" spans="1:10" x14ac:dyDescent="0.2">
      <c r="B7" s="23" t="s">
        <v>220</v>
      </c>
      <c r="C7" s="17">
        <v>5529</v>
      </c>
      <c r="D7" s="17">
        <v>182</v>
      </c>
      <c r="E7" s="17">
        <v>670</v>
      </c>
      <c r="F7" s="17">
        <f t="shared" si="0"/>
        <v>-4859</v>
      </c>
      <c r="G7" s="17">
        <f t="shared" si="1"/>
        <v>488</v>
      </c>
      <c r="H7" s="112">
        <f t="shared" si="2"/>
        <v>-0.87882076324832703</v>
      </c>
      <c r="I7" s="112">
        <f t="shared" si="3"/>
        <v>2.6813186813186811</v>
      </c>
      <c r="J7" s="32">
        <f>E7/'2021 ივნისი'!E4</f>
        <v>4.568264877543228E-3</v>
      </c>
    </row>
    <row r="8" spans="1:10" ht="17.25" customHeight="1" thickBot="1" x14ac:dyDescent="0.25">
      <c r="B8" s="24" t="s">
        <v>221</v>
      </c>
      <c r="C8" s="19">
        <v>3365</v>
      </c>
      <c r="D8" s="19">
        <v>452</v>
      </c>
      <c r="E8" s="19">
        <v>555</v>
      </c>
      <c r="F8" s="19">
        <f t="shared" si="0"/>
        <v>-2810</v>
      </c>
      <c r="G8" s="19">
        <f t="shared" si="1"/>
        <v>103</v>
      </c>
      <c r="H8" s="113">
        <f t="shared" si="2"/>
        <v>-0.83506686478454684</v>
      </c>
      <c r="I8" s="113">
        <f t="shared" si="3"/>
        <v>0.22787610619469034</v>
      </c>
      <c r="J8" s="114">
        <f>E8/'2021 ივნისი'!E4</f>
        <v>3.7841597119947635E-3</v>
      </c>
    </row>
    <row r="12" spans="1:10" x14ac:dyDescent="0.2">
      <c r="B12" s="40" t="s">
        <v>212</v>
      </c>
    </row>
    <row r="13" spans="1:10" x14ac:dyDescent="0.2">
      <c r="B13" s="154"/>
      <c r="C13" s="154"/>
      <c r="D13" s="154"/>
      <c r="E13" s="154"/>
      <c r="F13" s="154"/>
      <c r="G13" s="154"/>
      <c r="H13" s="154"/>
      <c r="I13" s="154"/>
      <c r="J13" s="154"/>
    </row>
  </sheetData>
  <mergeCells count="2">
    <mergeCell ref="B13:J13"/>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workbookViewId="0">
      <selection activeCell="B2" sqref="B2:J2"/>
    </sheetView>
  </sheetViews>
  <sheetFormatPr defaultRowHeight="12.75" x14ac:dyDescent="0.2"/>
  <cols>
    <col min="1" max="1" width="8.7109375" customWidth="1"/>
    <col min="2" max="2" width="30.42578125" customWidth="1"/>
    <col min="3" max="4" width="16.42578125" customWidth="1"/>
    <col min="5" max="5" width="16.85546875" customWidth="1"/>
    <col min="6" max="9" width="16.140625" customWidth="1"/>
    <col min="10" max="10" width="15.28515625" customWidth="1"/>
  </cols>
  <sheetData>
    <row r="1" spans="2:10" ht="21.75" customHeight="1" thickBot="1" x14ac:dyDescent="0.25"/>
    <row r="2" spans="2:10" ht="22.5" customHeight="1" thickBot="1" x14ac:dyDescent="0.25">
      <c r="B2" s="155" t="s">
        <v>270</v>
      </c>
      <c r="C2" s="156"/>
      <c r="D2" s="156"/>
      <c r="E2" s="156"/>
      <c r="F2" s="156"/>
      <c r="G2" s="156"/>
      <c r="H2" s="156"/>
      <c r="I2" s="156"/>
      <c r="J2" s="157"/>
    </row>
    <row r="3" spans="2:10" ht="13.5" thickBot="1" x14ac:dyDescent="0.25"/>
    <row r="4" spans="2:10" ht="29.25" customHeight="1" x14ac:dyDescent="0.2">
      <c r="B4" s="50" t="s">
        <v>222</v>
      </c>
      <c r="C4" s="47" t="s">
        <v>297</v>
      </c>
      <c r="D4" s="47" t="s">
        <v>298</v>
      </c>
      <c r="E4" s="48" t="s">
        <v>299</v>
      </c>
      <c r="F4" s="48" t="s">
        <v>283</v>
      </c>
      <c r="G4" s="48" t="s">
        <v>284</v>
      </c>
      <c r="H4" s="48" t="s">
        <v>285</v>
      </c>
      <c r="I4" s="48" t="s">
        <v>286</v>
      </c>
      <c r="J4" s="49" t="s">
        <v>226</v>
      </c>
    </row>
    <row r="5" spans="2:10" x14ac:dyDescent="0.2">
      <c r="B5" s="33" t="s">
        <v>249</v>
      </c>
      <c r="C5" s="16">
        <v>136284</v>
      </c>
      <c r="D5" s="16">
        <v>1160</v>
      </c>
      <c r="E5" s="17">
        <v>46358</v>
      </c>
      <c r="F5" s="17">
        <f t="shared" ref="F5:F25" si="0">E5-C5</f>
        <v>-89926</v>
      </c>
      <c r="G5" s="17">
        <f t="shared" ref="G5:G25" si="1">E5-D5</f>
        <v>45198</v>
      </c>
      <c r="H5" s="112">
        <f t="shared" ref="H5:H25" si="2">E5/C5-1</f>
        <v>-0.65984268145930558</v>
      </c>
      <c r="I5" s="112">
        <f t="shared" ref="I5:I21" si="3">E5/D5-1</f>
        <v>38.963793103448275</v>
      </c>
      <c r="J5" s="28">
        <f>E5/'2021 ივნისი'!$E$4</f>
        <v>0.31608301969126712</v>
      </c>
    </row>
    <row r="6" spans="2:10" x14ac:dyDescent="0.2">
      <c r="B6" s="33" t="s">
        <v>250</v>
      </c>
      <c r="C6" s="16">
        <v>44384</v>
      </c>
      <c r="D6" s="16"/>
      <c r="E6" s="17">
        <v>25201</v>
      </c>
      <c r="F6" s="17">
        <f t="shared" si="0"/>
        <v>-19183</v>
      </c>
      <c r="G6" s="17">
        <f t="shared" si="1"/>
        <v>25201</v>
      </c>
      <c r="H6" s="112">
        <f t="shared" si="2"/>
        <v>-0.43220529920692141</v>
      </c>
      <c r="I6" s="112"/>
      <c r="J6" s="28">
        <f>E6/'2021 ივნისი'!$E$4</f>
        <v>0.17182812414771179</v>
      </c>
    </row>
    <row r="7" spans="2:10" x14ac:dyDescent="0.2">
      <c r="B7" s="33" t="s">
        <v>235</v>
      </c>
      <c r="C7" s="16">
        <v>150635</v>
      </c>
      <c r="D7" s="16">
        <v>8637</v>
      </c>
      <c r="E7" s="17">
        <v>19699</v>
      </c>
      <c r="F7" s="17">
        <f t="shared" si="0"/>
        <v>-130936</v>
      </c>
      <c r="G7" s="17">
        <f t="shared" si="1"/>
        <v>11062</v>
      </c>
      <c r="H7" s="112">
        <f t="shared" si="2"/>
        <v>-0.86922693929033756</v>
      </c>
      <c r="I7" s="112">
        <f t="shared" si="3"/>
        <v>1.2807687854579135</v>
      </c>
      <c r="J7" s="28">
        <f>E7/'2021 ივნისი'!$E$4</f>
        <v>0.13431380570555829</v>
      </c>
    </row>
    <row r="8" spans="2:10" x14ac:dyDescent="0.2">
      <c r="B8" s="33" t="s">
        <v>237</v>
      </c>
      <c r="C8" s="16">
        <v>106464</v>
      </c>
      <c r="D8" s="16">
        <v>8593</v>
      </c>
      <c r="E8" s="17">
        <v>18758</v>
      </c>
      <c r="F8" s="17">
        <f t="shared" si="0"/>
        <v>-87706</v>
      </c>
      <c r="G8" s="17">
        <f t="shared" si="1"/>
        <v>10165</v>
      </c>
      <c r="H8" s="112">
        <f t="shared" si="2"/>
        <v>-0.82380898707544337</v>
      </c>
      <c r="I8" s="112">
        <f t="shared" si="3"/>
        <v>1.1829396020016292</v>
      </c>
      <c r="J8" s="28">
        <f>E8/'2021 ივნისი'!$E$4</f>
        <v>0.12789777995963564</v>
      </c>
    </row>
    <row r="9" spans="2:10" x14ac:dyDescent="0.2">
      <c r="B9" s="33" t="s">
        <v>236</v>
      </c>
      <c r="C9" s="16">
        <v>100154</v>
      </c>
      <c r="D9" s="16">
        <v>8049</v>
      </c>
      <c r="E9" s="17">
        <v>9901</v>
      </c>
      <c r="F9" s="17">
        <f t="shared" si="0"/>
        <v>-90253</v>
      </c>
      <c r="G9" s="17">
        <f t="shared" si="1"/>
        <v>1852</v>
      </c>
      <c r="H9" s="112">
        <f t="shared" si="2"/>
        <v>-0.90114224094893869</v>
      </c>
      <c r="I9" s="112">
        <f t="shared" si="3"/>
        <v>0.23009069449621067</v>
      </c>
      <c r="J9" s="28">
        <f>E9/'2021 ივნისი'!$E$4</f>
        <v>6.7508045600829111E-2</v>
      </c>
    </row>
    <row r="10" spans="2:10" x14ac:dyDescent="0.2">
      <c r="B10" s="33" t="s">
        <v>277</v>
      </c>
      <c r="C10" s="16">
        <v>102078</v>
      </c>
      <c r="D10" s="16">
        <v>5813</v>
      </c>
      <c r="E10" s="17">
        <v>9827</v>
      </c>
      <c r="F10" s="17">
        <f t="shared" si="0"/>
        <v>-92251</v>
      </c>
      <c r="G10" s="17">
        <f t="shared" si="1"/>
        <v>4014</v>
      </c>
      <c r="H10" s="112">
        <f t="shared" si="2"/>
        <v>-0.90373048061286465</v>
      </c>
      <c r="I10" s="112">
        <f t="shared" si="3"/>
        <v>0.69052124548425953</v>
      </c>
      <c r="J10" s="28">
        <f>E10/'2021 ივნისი'!$E$4</f>
        <v>6.700349097256314E-2</v>
      </c>
    </row>
    <row r="11" spans="2:10" x14ac:dyDescent="0.2">
      <c r="B11" s="33" t="s">
        <v>251</v>
      </c>
      <c r="C11" s="16">
        <v>18598</v>
      </c>
      <c r="D11" s="16"/>
      <c r="E11" s="17">
        <v>5387</v>
      </c>
      <c r="F11" s="17">
        <f t="shared" si="0"/>
        <v>-13211</v>
      </c>
      <c r="G11" s="17">
        <f t="shared" si="1"/>
        <v>5387</v>
      </c>
      <c r="H11" s="112">
        <f t="shared" si="2"/>
        <v>-0.71034519840843102</v>
      </c>
      <c r="I11" s="112"/>
      <c r="J11" s="28">
        <f>E11/'2021 ივნისი'!$E$4</f>
        <v>3.6730213276605028E-2</v>
      </c>
    </row>
    <row r="12" spans="2:10" x14ac:dyDescent="0.2">
      <c r="B12" s="33" t="s">
        <v>239</v>
      </c>
      <c r="C12" s="16">
        <v>10057</v>
      </c>
      <c r="D12" s="16">
        <v>2259</v>
      </c>
      <c r="E12" s="17">
        <v>4963</v>
      </c>
      <c r="F12" s="17">
        <f t="shared" si="0"/>
        <v>-5094</v>
      </c>
      <c r="G12" s="17">
        <f t="shared" si="1"/>
        <v>2704</v>
      </c>
      <c r="H12" s="112">
        <f t="shared" si="2"/>
        <v>-0.50651287660336086</v>
      </c>
      <c r="I12" s="112">
        <f t="shared" si="3"/>
        <v>1.1969898185037628</v>
      </c>
      <c r="J12" s="28">
        <f>E12/'2021 ივნისი'!$E$4</f>
        <v>3.3839251622756777E-2</v>
      </c>
    </row>
    <row r="13" spans="2:10" x14ac:dyDescent="0.2">
      <c r="B13" s="33" t="s">
        <v>279</v>
      </c>
      <c r="C13" s="16">
        <v>9456</v>
      </c>
      <c r="D13" s="16">
        <v>2013</v>
      </c>
      <c r="E13" s="17">
        <v>1853</v>
      </c>
      <c r="F13" s="17">
        <f t="shared" si="0"/>
        <v>-7603</v>
      </c>
      <c r="G13" s="17">
        <f t="shared" si="1"/>
        <v>-160</v>
      </c>
      <c r="H13" s="112">
        <f t="shared" si="2"/>
        <v>-0.80403976311336711</v>
      </c>
      <c r="I13" s="112">
        <f t="shared" si="3"/>
        <v>-7.948335817188279E-2</v>
      </c>
      <c r="J13" s="28">
        <f>E13/'2021 ივნისი'!$E$4</f>
        <v>1.2634320624011345E-2</v>
      </c>
    </row>
    <row r="14" spans="2:10" x14ac:dyDescent="0.2">
      <c r="B14" s="33" t="s">
        <v>238</v>
      </c>
      <c r="C14" s="16">
        <v>10549</v>
      </c>
      <c r="D14" s="16">
        <v>300</v>
      </c>
      <c r="E14" s="17">
        <v>1636</v>
      </c>
      <c r="F14" s="17">
        <f t="shared" si="0"/>
        <v>-8913</v>
      </c>
      <c r="G14" s="17">
        <f t="shared" si="1"/>
        <v>1336</v>
      </c>
      <c r="H14" s="112">
        <f t="shared" si="2"/>
        <v>-0.8449142098777136</v>
      </c>
      <c r="I14" s="112">
        <f t="shared" si="3"/>
        <v>4.4533333333333331</v>
      </c>
      <c r="J14" s="28">
        <f>E14/'2021 ივნისი'!$E$4</f>
        <v>1.1154748268150331E-2</v>
      </c>
    </row>
    <row r="15" spans="2:10" x14ac:dyDescent="0.2">
      <c r="B15" s="33" t="s">
        <v>281</v>
      </c>
      <c r="C15" s="16">
        <v>4700</v>
      </c>
      <c r="D15" s="16"/>
      <c r="E15" s="17">
        <v>1332</v>
      </c>
      <c r="F15" s="17">
        <f t="shared" si="0"/>
        <v>-3368</v>
      </c>
      <c r="G15" s="17">
        <f t="shared" si="1"/>
        <v>1332</v>
      </c>
      <c r="H15" s="112">
        <f t="shared" si="2"/>
        <v>-0.71659574468085108</v>
      </c>
      <c r="I15" s="112"/>
      <c r="J15" s="28">
        <f>E15/'2021 ივნისი'!$E$4</f>
        <v>9.0819833087874332E-3</v>
      </c>
    </row>
    <row r="16" spans="2:10" x14ac:dyDescent="0.2">
      <c r="B16" s="33" t="s">
        <v>278</v>
      </c>
      <c r="C16" s="16">
        <v>20156</v>
      </c>
      <c r="D16" s="16">
        <v>457</v>
      </c>
      <c r="E16" s="17">
        <v>524</v>
      </c>
      <c r="F16" s="17">
        <f t="shared" si="0"/>
        <v>-19632</v>
      </c>
      <c r="G16" s="17">
        <f t="shared" si="1"/>
        <v>67</v>
      </c>
      <c r="H16" s="112">
        <f t="shared" si="2"/>
        <v>-0.97400277832903359</v>
      </c>
      <c r="I16" s="112">
        <f t="shared" si="3"/>
        <v>0.14660831509846828</v>
      </c>
      <c r="J16" s="28">
        <f>E16/'2021 ივნისი'!$E$4</f>
        <v>3.5727922325860472E-3</v>
      </c>
    </row>
    <row r="17" spans="2:10" x14ac:dyDescent="0.2">
      <c r="B17" s="33" t="s">
        <v>255</v>
      </c>
      <c r="C17" s="16">
        <v>1884</v>
      </c>
      <c r="D17" s="16">
        <v>18</v>
      </c>
      <c r="E17" s="17">
        <v>474</v>
      </c>
      <c r="F17" s="17">
        <f t="shared" si="0"/>
        <v>-1410</v>
      </c>
      <c r="G17" s="17">
        <f t="shared" si="1"/>
        <v>456</v>
      </c>
      <c r="H17" s="112">
        <f t="shared" si="2"/>
        <v>-0.74840764331210186</v>
      </c>
      <c r="I17" s="112">
        <f t="shared" si="3"/>
        <v>25.333333333333332</v>
      </c>
      <c r="J17" s="28">
        <f>E17/'2021 ივნისი'!$E$4</f>
        <v>3.2318769432171492E-3</v>
      </c>
    </row>
    <row r="18" spans="2:10" x14ac:dyDescent="0.2">
      <c r="B18" s="33" t="s">
        <v>254</v>
      </c>
      <c r="C18" s="16">
        <v>1830</v>
      </c>
      <c r="D18" s="16">
        <v>323</v>
      </c>
      <c r="E18" s="17">
        <v>320</v>
      </c>
      <c r="F18" s="17">
        <f t="shared" si="0"/>
        <v>-1510</v>
      </c>
      <c r="G18" s="17">
        <f t="shared" si="1"/>
        <v>-3</v>
      </c>
      <c r="H18" s="112">
        <f t="shared" si="2"/>
        <v>-0.82513661202185795</v>
      </c>
      <c r="I18" s="112">
        <f t="shared" si="3"/>
        <v>-9.2879256965944235E-3</v>
      </c>
      <c r="J18" s="28">
        <f>E18/'2021 ივნისი'!$E$4</f>
        <v>2.1818578519609447E-3</v>
      </c>
    </row>
    <row r="19" spans="2:10" x14ac:dyDescent="0.2">
      <c r="B19" s="33" t="s">
        <v>253</v>
      </c>
      <c r="C19" s="16">
        <v>1409</v>
      </c>
      <c r="D19" s="16">
        <v>129</v>
      </c>
      <c r="E19" s="17">
        <v>234</v>
      </c>
      <c r="F19" s="17">
        <f t="shared" si="0"/>
        <v>-1175</v>
      </c>
      <c r="G19" s="17">
        <f t="shared" si="1"/>
        <v>105</v>
      </c>
      <c r="H19" s="112">
        <f t="shared" si="2"/>
        <v>-0.83392476933995741</v>
      </c>
      <c r="I19" s="112">
        <f t="shared" si="3"/>
        <v>0.81395348837209291</v>
      </c>
      <c r="J19" s="28">
        <f>E19/'2021 ივნისი'!$E$4</f>
        <v>1.5954835542464408E-3</v>
      </c>
    </row>
    <row r="20" spans="2:10" x14ac:dyDescent="0.2">
      <c r="B20" s="33" t="s">
        <v>252</v>
      </c>
      <c r="C20" s="16">
        <v>3617</v>
      </c>
      <c r="D20" s="16">
        <v>84</v>
      </c>
      <c r="E20" s="17">
        <v>102</v>
      </c>
      <c r="F20" s="17">
        <f t="shared" si="0"/>
        <v>-3515</v>
      </c>
      <c r="G20" s="17">
        <f t="shared" si="1"/>
        <v>18</v>
      </c>
      <c r="H20" s="112">
        <f t="shared" si="2"/>
        <v>-0.97179983411667126</v>
      </c>
      <c r="I20" s="112">
        <f t="shared" si="3"/>
        <v>0.21428571428571419</v>
      </c>
      <c r="J20" s="28">
        <f>E20/'2021 ივნისი'!$E$4</f>
        <v>6.9546719031255116E-4</v>
      </c>
    </row>
    <row r="21" spans="2:10" x14ac:dyDescent="0.2">
      <c r="B21" s="33" t="s">
        <v>257</v>
      </c>
      <c r="C21" s="16">
        <v>28</v>
      </c>
      <c r="D21" s="16">
        <v>80</v>
      </c>
      <c r="E21" s="17">
        <v>94</v>
      </c>
      <c r="F21" s="17">
        <f t="shared" si="0"/>
        <v>66</v>
      </c>
      <c r="G21" s="17">
        <f t="shared" si="1"/>
        <v>14</v>
      </c>
      <c r="H21" s="112">
        <f t="shared" si="2"/>
        <v>2.3571428571428572</v>
      </c>
      <c r="I21" s="112">
        <f t="shared" si="3"/>
        <v>0.17500000000000004</v>
      </c>
      <c r="J21" s="28">
        <f>E21/'2021 ივნისი'!$E$4</f>
        <v>6.4092074401352755E-4</v>
      </c>
    </row>
    <row r="22" spans="2:10" x14ac:dyDescent="0.2">
      <c r="B22" s="33" t="s">
        <v>256</v>
      </c>
      <c r="C22" s="16">
        <v>126</v>
      </c>
      <c r="D22" s="16"/>
      <c r="E22" s="17">
        <v>1</v>
      </c>
      <c r="F22" s="17">
        <f t="shared" si="0"/>
        <v>-125</v>
      </c>
      <c r="G22" s="17">
        <f t="shared" si="1"/>
        <v>1</v>
      </c>
      <c r="H22" s="112">
        <f t="shared" si="2"/>
        <v>-0.99206349206349209</v>
      </c>
      <c r="I22" s="112"/>
      <c r="J22" s="28">
        <f>E22/'2021 ივნისი'!$E$4</f>
        <v>6.8183057873779524E-6</v>
      </c>
    </row>
    <row r="23" spans="2:10" x14ac:dyDescent="0.2">
      <c r="B23" s="33" t="s">
        <v>241</v>
      </c>
      <c r="C23" s="16">
        <v>13</v>
      </c>
      <c r="D23" s="16"/>
      <c r="E23" s="17"/>
      <c r="F23" s="17">
        <f t="shared" si="0"/>
        <v>-13</v>
      </c>
      <c r="G23" s="17">
        <f t="shared" si="1"/>
        <v>0</v>
      </c>
      <c r="H23" s="112">
        <f t="shared" si="2"/>
        <v>-1</v>
      </c>
      <c r="I23" s="112"/>
      <c r="J23" s="28">
        <f>E23/'2021 ივნისი'!$E$4</f>
        <v>0</v>
      </c>
    </row>
    <row r="24" spans="2:10" x14ac:dyDescent="0.2">
      <c r="B24" s="33" t="s">
        <v>280</v>
      </c>
      <c r="C24" s="16">
        <v>5179</v>
      </c>
      <c r="D24" s="16"/>
      <c r="E24" s="17"/>
      <c r="F24" s="17">
        <f t="shared" si="0"/>
        <v>-5179</v>
      </c>
      <c r="G24" s="17">
        <f t="shared" si="1"/>
        <v>0</v>
      </c>
      <c r="H24" s="112">
        <f t="shared" si="2"/>
        <v>-1</v>
      </c>
      <c r="I24" s="112"/>
      <c r="J24" s="28">
        <f>E24/'2021 ივნისი'!$E$4</f>
        <v>0</v>
      </c>
    </row>
    <row r="25" spans="2:10" ht="13.5" thickBot="1" x14ac:dyDescent="0.25">
      <c r="B25" s="34" t="s">
        <v>240</v>
      </c>
      <c r="C25" s="90">
        <v>33</v>
      </c>
      <c r="D25" s="90"/>
      <c r="E25" s="19"/>
      <c r="F25" s="19">
        <f t="shared" si="0"/>
        <v>-33</v>
      </c>
      <c r="G25" s="19">
        <f t="shared" si="1"/>
        <v>0</v>
      </c>
      <c r="H25" s="113">
        <f t="shared" si="2"/>
        <v>-1</v>
      </c>
      <c r="I25" s="113"/>
      <c r="J25" s="29">
        <f>E25/'2021 ივნისი'!$E$4</f>
        <v>0</v>
      </c>
    </row>
    <row r="26" spans="2:10" x14ac:dyDescent="0.2">
      <c r="B26" s="43"/>
      <c r="C26" s="43"/>
      <c r="D26" s="43"/>
    </row>
    <row r="27" spans="2:10" x14ac:dyDescent="0.2">
      <c r="B27" s="43"/>
      <c r="C27" s="43"/>
      <c r="D27" s="43"/>
    </row>
    <row r="29" spans="2:10" x14ac:dyDescent="0.2">
      <c r="B29" s="40" t="s">
        <v>212</v>
      </c>
    </row>
    <row r="30" spans="2:10" x14ac:dyDescent="0.2">
      <c r="B30" s="154"/>
      <c r="C30" s="154"/>
      <c r="D30" s="154"/>
      <c r="E30" s="154"/>
      <c r="F30" s="154"/>
      <c r="G30" s="154"/>
      <c r="H30" s="154"/>
      <c r="I30" s="154"/>
      <c r="J30" s="154"/>
    </row>
  </sheetData>
  <mergeCells count="2">
    <mergeCell ref="B30:J30"/>
    <mergeCell ref="B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B2" sqref="B2:K2"/>
    </sheetView>
  </sheetViews>
  <sheetFormatPr defaultRowHeight="12.75" x14ac:dyDescent="0.2"/>
  <cols>
    <col min="1" max="1" width="8.7109375" customWidth="1"/>
    <col min="2" max="2" width="17" customWidth="1"/>
    <col min="3" max="3" width="13.5703125" customWidth="1"/>
    <col min="4" max="4" width="16.42578125" customWidth="1"/>
    <col min="5" max="5" width="16.85546875" customWidth="1"/>
    <col min="6" max="9" width="16.140625" customWidth="1"/>
    <col min="10" max="10" width="15.28515625" customWidth="1"/>
    <col min="11" max="11" width="11.140625" customWidth="1"/>
  </cols>
  <sheetData>
    <row r="1" spans="2:11" ht="21.75" customHeight="1" thickBot="1" x14ac:dyDescent="0.25"/>
    <row r="2" spans="2:11" ht="24.75" customHeight="1" thickBot="1" x14ac:dyDescent="0.25">
      <c r="B2" s="155" t="s">
        <v>270</v>
      </c>
      <c r="C2" s="156"/>
      <c r="D2" s="156"/>
      <c r="E2" s="156"/>
      <c r="F2" s="156"/>
      <c r="G2" s="156"/>
      <c r="H2" s="156"/>
      <c r="I2" s="156"/>
      <c r="J2" s="156"/>
      <c r="K2" s="157"/>
    </row>
    <row r="3" spans="2:11" ht="13.5" thickBot="1" x14ac:dyDescent="0.25"/>
    <row r="4" spans="2:11" ht="33" customHeight="1" thickBot="1" x14ac:dyDescent="0.25">
      <c r="B4" s="158" t="s">
        <v>288</v>
      </c>
      <c r="C4" s="159"/>
      <c r="D4" s="47" t="s">
        <v>297</v>
      </c>
      <c r="E4" s="47" t="s">
        <v>298</v>
      </c>
      <c r="F4" s="48" t="s">
        <v>299</v>
      </c>
      <c r="G4" s="48" t="s">
        <v>283</v>
      </c>
      <c r="H4" s="48" t="s">
        <v>284</v>
      </c>
      <c r="I4" s="48" t="s">
        <v>285</v>
      </c>
      <c r="J4" s="48" t="s">
        <v>286</v>
      </c>
      <c r="K4" s="49" t="s">
        <v>226</v>
      </c>
    </row>
    <row r="5" spans="2:11" x14ac:dyDescent="0.2">
      <c r="B5" s="160" t="s">
        <v>289</v>
      </c>
      <c r="C5" s="115" t="s">
        <v>290</v>
      </c>
      <c r="D5" s="16">
        <v>180673</v>
      </c>
      <c r="E5" s="16">
        <v>3818</v>
      </c>
      <c r="F5" s="17">
        <v>30531</v>
      </c>
      <c r="G5" s="17">
        <f t="shared" ref="G5:G10" si="0">F5-D5</f>
        <v>-150142</v>
      </c>
      <c r="H5" s="17">
        <f t="shared" ref="H5:H10" si="1">F5-E5</f>
        <v>26713</v>
      </c>
      <c r="I5" s="112">
        <f t="shared" ref="I5:I10" si="2">F5/D5-1</f>
        <v>-0.83101514891544392</v>
      </c>
      <c r="J5" s="112">
        <f t="shared" ref="J5:J10" si="3">F5/E5-1</f>
        <v>6.9965950759559981</v>
      </c>
      <c r="K5" s="28">
        <f>F5/'2021 ივნისი'!$E$4</f>
        <v>0.20816969399443627</v>
      </c>
    </row>
    <row r="6" spans="2:11" x14ac:dyDescent="0.2">
      <c r="B6" s="161"/>
      <c r="C6" s="17" t="s">
        <v>291</v>
      </c>
      <c r="D6" s="16">
        <v>345850</v>
      </c>
      <c r="E6" s="16">
        <v>22140</v>
      </c>
      <c r="F6" s="17">
        <v>76196</v>
      </c>
      <c r="G6" s="17">
        <f t="shared" si="0"/>
        <v>-269654</v>
      </c>
      <c r="H6" s="17">
        <f t="shared" si="1"/>
        <v>54056</v>
      </c>
      <c r="I6" s="112">
        <f t="shared" si="2"/>
        <v>-0.77968483446580894</v>
      </c>
      <c r="J6" s="112">
        <f t="shared" si="3"/>
        <v>2.4415537488708221</v>
      </c>
      <c r="K6" s="28">
        <f>F6/'2021 ივნისი'!$E$4</f>
        <v>0.51952762777505046</v>
      </c>
    </row>
    <row r="7" spans="2:11" x14ac:dyDescent="0.2">
      <c r="B7" s="161"/>
      <c r="C7" s="17" t="s">
        <v>292</v>
      </c>
      <c r="D7" s="16">
        <v>183832</v>
      </c>
      <c r="E7" s="16">
        <v>11894</v>
      </c>
      <c r="F7" s="17">
        <v>37874</v>
      </c>
      <c r="G7" s="17">
        <f t="shared" si="0"/>
        <v>-145958</v>
      </c>
      <c r="H7" s="17">
        <f t="shared" si="1"/>
        <v>25980</v>
      </c>
      <c r="I7" s="112">
        <f t="shared" si="2"/>
        <v>-0.79397493363505811</v>
      </c>
      <c r="J7" s="112">
        <f t="shared" si="3"/>
        <v>2.1842946023204979</v>
      </c>
      <c r="K7" s="28">
        <f>F7/'2021 ივნისი'!$E$4</f>
        <v>0.25823651339115256</v>
      </c>
    </row>
    <row r="8" spans="2:11" x14ac:dyDescent="0.2">
      <c r="B8" s="162"/>
      <c r="C8" s="17" t="s">
        <v>293</v>
      </c>
      <c r="D8" s="16">
        <v>17279</v>
      </c>
      <c r="E8" s="16">
        <v>63</v>
      </c>
      <c r="F8" s="17">
        <v>2063</v>
      </c>
      <c r="G8" s="17">
        <f t="shared" si="0"/>
        <v>-15216</v>
      </c>
      <c r="H8" s="17">
        <f t="shared" si="1"/>
        <v>2000</v>
      </c>
      <c r="I8" s="112">
        <f t="shared" si="2"/>
        <v>-0.88060651658082068</v>
      </c>
      <c r="J8" s="112">
        <f t="shared" si="3"/>
        <v>31.746031746031747</v>
      </c>
      <c r="K8" s="28">
        <f>F8/'2021 ივნისი'!$E$4</f>
        <v>1.4066164839360715E-2</v>
      </c>
    </row>
    <row r="9" spans="2:11" x14ac:dyDescent="0.2">
      <c r="B9" s="163" t="s">
        <v>294</v>
      </c>
      <c r="C9" s="17" t="s">
        <v>295</v>
      </c>
      <c r="D9" s="16">
        <v>453555</v>
      </c>
      <c r="E9" s="16">
        <v>37086</v>
      </c>
      <c r="F9" s="17">
        <v>103483</v>
      </c>
      <c r="G9" s="17">
        <f t="shared" si="0"/>
        <v>-350072</v>
      </c>
      <c r="H9" s="17">
        <f t="shared" si="1"/>
        <v>66397</v>
      </c>
      <c r="I9" s="112">
        <f t="shared" si="2"/>
        <v>-0.77184023988270445</v>
      </c>
      <c r="J9" s="112">
        <f t="shared" si="3"/>
        <v>1.7903521544518148</v>
      </c>
      <c r="K9" s="28">
        <f>F9/'2021 ივნისი'!$E$4</f>
        <v>0.70557873779523261</v>
      </c>
    </row>
    <row r="10" spans="2:11" ht="13.5" thickBot="1" x14ac:dyDescent="0.25">
      <c r="B10" s="164"/>
      <c r="C10" s="19" t="s">
        <v>296</v>
      </c>
      <c r="D10" s="90">
        <v>274079</v>
      </c>
      <c r="E10" s="90">
        <v>829</v>
      </c>
      <c r="F10" s="19">
        <v>43181</v>
      </c>
      <c r="G10" s="19">
        <f t="shared" si="0"/>
        <v>-230898</v>
      </c>
      <c r="H10" s="19">
        <f t="shared" si="1"/>
        <v>42352</v>
      </c>
      <c r="I10" s="113">
        <f t="shared" si="2"/>
        <v>-0.84245053433499106</v>
      </c>
      <c r="J10" s="113">
        <f t="shared" si="3"/>
        <v>51.088057901085648</v>
      </c>
      <c r="K10" s="29">
        <f>F10/'2021 ივნისი'!$E$4</f>
        <v>0.29442126220476739</v>
      </c>
    </row>
    <row r="14" spans="2:11" x14ac:dyDescent="0.2">
      <c r="B14" s="40" t="s">
        <v>212</v>
      </c>
    </row>
  </sheetData>
  <mergeCells count="4">
    <mergeCell ref="B4:C4"/>
    <mergeCell ref="B5:B8"/>
    <mergeCell ref="B9:B10"/>
    <mergeCell ref="B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78" t="s">
        <v>259</v>
      </c>
      <c r="C2" s="78" t="s">
        <v>260</v>
      </c>
    </row>
    <row r="3" spans="2:3" ht="66" customHeight="1" x14ac:dyDescent="0.2">
      <c r="B3" s="79" t="s">
        <v>271</v>
      </c>
      <c r="C3" s="80" t="s">
        <v>266</v>
      </c>
    </row>
    <row r="4" spans="2:3" ht="74.25" customHeight="1" x14ac:dyDescent="0.2">
      <c r="B4" s="79" t="s">
        <v>274</v>
      </c>
      <c r="C4" s="80" t="s">
        <v>265</v>
      </c>
    </row>
    <row r="5" spans="2:3" ht="20.25" customHeight="1" x14ac:dyDescent="0.2">
      <c r="B5" s="81" t="s">
        <v>261</v>
      </c>
      <c r="C5" s="85" t="s">
        <v>264</v>
      </c>
    </row>
    <row r="6" spans="2:3" ht="24.75" customHeight="1" x14ac:dyDescent="0.2">
      <c r="B6" s="81" t="s">
        <v>262</v>
      </c>
      <c r="C6" s="82" t="s">
        <v>267</v>
      </c>
    </row>
    <row r="7" spans="2:3" ht="56.25" customHeight="1" x14ac:dyDescent="0.2">
      <c r="B7" s="83" t="s">
        <v>263</v>
      </c>
      <c r="C7" s="84"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2021 ივნისი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2021-07-02T12:44:24Z</dcterms:modified>
</cp:coreProperties>
</file>