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\Desktop\"/>
    </mc:Choice>
  </mc:AlternateContent>
  <bookViews>
    <workbookView xWindow="0" yWindow="0" windowWidth="20490" windowHeight="7365"/>
  </bookViews>
  <sheets>
    <sheet name="2021 April" sheetId="1" r:id="rId1"/>
    <sheet name="Top15" sheetId="2" r:id="rId2"/>
    <sheet name="Trip Types" sheetId="12" r:id="rId3"/>
    <sheet name="Regions" sheetId="3" r:id="rId4"/>
    <sheet name="EU" sheetId="16" r:id="rId5"/>
    <sheet name="Border Type" sheetId="8" r:id="rId6"/>
    <sheet name="Border" sheetId="11" r:id="rId7"/>
    <sheet name="Gender and Age" sheetId="15" r:id="rId8"/>
    <sheet name="Definitions" sheetId="13" r:id="rId9"/>
  </sheets>
  <calcPr calcId="152511"/>
</workbook>
</file>

<file path=xl/calcChain.xml><?xml version="1.0" encoding="utf-8"?>
<calcChain xmlns="http://schemas.openxmlformats.org/spreadsheetml/2006/main">
  <c r="H229" i="1" l="1"/>
  <c r="H228" i="1"/>
  <c r="H227" i="1"/>
  <c r="H225" i="1"/>
  <c r="H217" i="1"/>
  <c r="H216" i="1"/>
  <c r="H215" i="1"/>
  <c r="H211" i="1"/>
  <c r="H210" i="1"/>
  <c r="H209" i="1"/>
  <c r="H208" i="1"/>
  <c r="H206" i="1"/>
  <c r="H205" i="1"/>
  <c r="H204" i="1"/>
  <c r="H202" i="1"/>
  <c r="H201" i="1"/>
  <c r="H199" i="1"/>
  <c r="H198" i="1"/>
  <c r="H197" i="1"/>
  <c r="H194" i="1"/>
  <c r="H193" i="1"/>
  <c r="H192" i="1"/>
  <c r="H191" i="1"/>
  <c r="H190" i="1"/>
  <c r="H189" i="1"/>
  <c r="H188" i="1"/>
  <c r="H186" i="1"/>
  <c r="H184" i="1"/>
  <c r="H183" i="1"/>
  <c r="H181" i="1"/>
  <c r="H180" i="1"/>
  <c r="H179" i="1"/>
  <c r="H178" i="1"/>
  <c r="H177" i="1"/>
  <c r="H176" i="1"/>
  <c r="H158" i="1"/>
  <c r="H157" i="1"/>
  <c r="I156" i="1"/>
  <c r="H156" i="1"/>
  <c r="H155" i="1"/>
  <c r="H154" i="1"/>
  <c r="H153" i="1"/>
  <c r="H151" i="1"/>
  <c r="H150" i="1"/>
  <c r="H149" i="1"/>
  <c r="H147" i="1"/>
  <c r="H146" i="1"/>
  <c r="H145" i="1"/>
  <c r="H144" i="1"/>
  <c r="I143" i="1"/>
  <c r="H143" i="1"/>
  <c r="I142" i="1"/>
  <c r="H142" i="1"/>
  <c r="H141" i="1"/>
  <c r="I140" i="1"/>
  <c r="H140" i="1"/>
  <c r="H139" i="1"/>
  <c r="H136" i="1"/>
  <c r="H131" i="1"/>
  <c r="H129" i="1"/>
  <c r="H127" i="1"/>
  <c r="H125" i="1"/>
  <c r="I124" i="1"/>
  <c r="H124" i="1"/>
  <c r="H121" i="1"/>
  <c r="I120" i="1"/>
  <c r="H120" i="1"/>
  <c r="H118" i="1"/>
  <c r="I117" i="1"/>
  <c r="H117" i="1"/>
  <c r="H116" i="1"/>
  <c r="I115" i="1"/>
  <c r="H115" i="1"/>
  <c r="H112" i="1"/>
  <c r="H111" i="1"/>
  <c r="H109" i="1"/>
  <c r="H108" i="1"/>
  <c r="H107" i="1"/>
  <c r="H105" i="1"/>
  <c r="H104" i="1"/>
  <c r="H103" i="1"/>
  <c r="H94" i="1"/>
  <c r="H93" i="1"/>
  <c r="H90" i="1"/>
  <c r="H89" i="1"/>
  <c r="H88" i="1"/>
  <c r="H85" i="1"/>
  <c r="H84" i="1"/>
  <c r="H79" i="1"/>
  <c r="H78" i="1"/>
  <c r="H76" i="1"/>
  <c r="H75" i="1"/>
  <c r="H74" i="1"/>
  <c r="H73" i="1"/>
  <c r="H70" i="1"/>
  <c r="H69" i="1"/>
  <c r="I60" i="1"/>
  <c r="H60" i="1"/>
  <c r="H58" i="1"/>
  <c r="H57" i="1"/>
  <c r="I56" i="1"/>
  <c r="H56" i="1"/>
  <c r="H48" i="1"/>
  <c r="I47" i="1"/>
  <c r="H47" i="1"/>
  <c r="H46" i="1"/>
  <c r="H45" i="1"/>
  <c r="H44" i="1"/>
  <c r="I43" i="1"/>
  <c r="H43" i="1"/>
  <c r="H42" i="1"/>
  <c r="I41" i="1"/>
  <c r="H41" i="1"/>
  <c r="D5" i="16" l="1"/>
  <c r="E5" i="16"/>
  <c r="F5" i="16"/>
  <c r="K9" i="15" l="1"/>
  <c r="K6" i="15"/>
  <c r="K7" i="15"/>
  <c r="K8" i="15"/>
  <c r="K10" i="15"/>
  <c r="K5" i="15"/>
  <c r="I9" i="15" l="1"/>
  <c r="G6" i="15"/>
  <c r="H6" i="15"/>
  <c r="I6" i="15"/>
  <c r="J6" i="15"/>
  <c r="G7" i="15"/>
  <c r="H7" i="15"/>
  <c r="I7" i="15"/>
  <c r="J7" i="15"/>
  <c r="H8" i="15"/>
  <c r="G8" i="15"/>
  <c r="J8" i="15"/>
  <c r="G9" i="15"/>
  <c r="G10" i="15"/>
  <c r="H10" i="15"/>
  <c r="I10" i="15"/>
  <c r="J10" i="15"/>
  <c r="H5" i="15"/>
  <c r="G5" i="15"/>
  <c r="J5" i="15"/>
  <c r="J10" i="11"/>
  <c r="J6" i="11"/>
  <c r="J7" i="11"/>
  <c r="J8" i="11"/>
  <c r="J9" i="11"/>
  <c r="J11" i="11"/>
  <c r="J12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5" i="11"/>
  <c r="G25" i="11"/>
  <c r="F25" i="11"/>
  <c r="H24" i="11"/>
  <c r="G24" i="11"/>
  <c r="F24" i="11"/>
  <c r="H23" i="11"/>
  <c r="G23" i="11"/>
  <c r="H22" i="11"/>
  <c r="G21" i="11"/>
  <c r="F21" i="11"/>
  <c r="I21" i="11"/>
  <c r="H20" i="11"/>
  <c r="G20" i="11"/>
  <c r="F20" i="11"/>
  <c r="I20" i="11"/>
  <c r="H19" i="11"/>
  <c r="G19" i="11"/>
  <c r="H18" i="11"/>
  <c r="G17" i="11"/>
  <c r="F17" i="11"/>
  <c r="I17" i="11"/>
  <c r="H16" i="11"/>
  <c r="G16" i="11"/>
  <c r="F16" i="11"/>
  <c r="I16" i="11"/>
  <c r="H15" i="11"/>
  <c r="G15" i="11"/>
  <c r="H14" i="11"/>
  <c r="G13" i="11"/>
  <c r="F13" i="11"/>
  <c r="H12" i="11"/>
  <c r="G12" i="11"/>
  <c r="F12" i="11"/>
  <c r="H11" i="11"/>
  <c r="G11" i="11"/>
  <c r="I10" i="11"/>
  <c r="H10" i="11"/>
  <c r="G9" i="11"/>
  <c r="F9" i="11"/>
  <c r="I9" i="11"/>
  <c r="H8" i="11"/>
  <c r="G8" i="11"/>
  <c r="F8" i="11"/>
  <c r="H7" i="11"/>
  <c r="G7" i="11"/>
  <c r="H6" i="11"/>
  <c r="H5" i="11"/>
  <c r="G5" i="11"/>
  <c r="F5" i="11"/>
  <c r="I5" i="11"/>
  <c r="F6" i="8"/>
  <c r="J5" i="8"/>
  <c r="J8" i="8"/>
  <c r="J7" i="8"/>
  <c r="J6" i="8"/>
  <c r="G6" i="8"/>
  <c r="H6" i="8"/>
  <c r="I6" i="8"/>
  <c r="G7" i="8"/>
  <c r="F7" i="8"/>
  <c r="H7" i="8"/>
  <c r="I7" i="8"/>
  <c r="F8" i="8"/>
  <c r="G8" i="8"/>
  <c r="H8" i="8"/>
  <c r="I8" i="8"/>
  <c r="F5" i="8"/>
  <c r="H5" i="8"/>
  <c r="I5" i="8"/>
  <c r="J19" i="16"/>
  <c r="I8" i="16"/>
  <c r="J33" i="16"/>
  <c r="I33" i="16"/>
  <c r="H33" i="16"/>
  <c r="G33" i="16"/>
  <c r="J32" i="16"/>
  <c r="I32" i="16"/>
  <c r="H32" i="16"/>
  <c r="G32" i="16"/>
  <c r="J31" i="16"/>
  <c r="I31" i="16"/>
  <c r="H31" i="16"/>
  <c r="G31" i="16"/>
  <c r="J30" i="16"/>
  <c r="I30" i="16"/>
  <c r="H30" i="16"/>
  <c r="G30" i="16"/>
  <c r="J29" i="16"/>
  <c r="I29" i="16"/>
  <c r="H29" i="16"/>
  <c r="G29" i="16"/>
  <c r="J28" i="16"/>
  <c r="I28" i="16"/>
  <c r="H28" i="16"/>
  <c r="G28" i="16"/>
  <c r="J27" i="16"/>
  <c r="I27" i="16"/>
  <c r="H27" i="16"/>
  <c r="G27" i="16"/>
  <c r="J26" i="16"/>
  <c r="I26" i="16"/>
  <c r="H26" i="16"/>
  <c r="G26" i="16"/>
  <c r="J25" i="16"/>
  <c r="I25" i="16"/>
  <c r="H25" i="16"/>
  <c r="G25" i="16"/>
  <c r="J24" i="16"/>
  <c r="I24" i="16"/>
  <c r="H24" i="16"/>
  <c r="G24" i="16"/>
  <c r="J23" i="16"/>
  <c r="I23" i="16"/>
  <c r="H23" i="16"/>
  <c r="G23" i="16"/>
  <c r="J22" i="16"/>
  <c r="I22" i="16"/>
  <c r="H22" i="16"/>
  <c r="G22" i="16"/>
  <c r="J21" i="16"/>
  <c r="I21" i="16"/>
  <c r="H21" i="16"/>
  <c r="G21" i="16"/>
  <c r="J20" i="16"/>
  <c r="I20" i="16"/>
  <c r="H20" i="16"/>
  <c r="G20" i="16"/>
  <c r="I19" i="16"/>
  <c r="H19" i="16"/>
  <c r="G19" i="16"/>
  <c r="J18" i="16"/>
  <c r="I18" i="16"/>
  <c r="H18" i="16"/>
  <c r="G18" i="16"/>
  <c r="J17" i="16"/>
  <c r="I17" i="16"/>
  <c r="H17" i="16"/>
  <c r="G17" i="16"/>
  <c r="J16" i="16"/>
  <c r="I16" i="16"/>
  <c r="H16" i="16"/>
  <c r="G16" i="16"/>
  <c r="J15" i="16"/>
  <c r="I15" i="16"/>
  <c r="H15" i="16"/>
  <c r="G15" i="16"/>
  <c r="J14" i="16"/>
  <c r="I14" i="16"/>
  <c r="H14" i="16"/>
  <c r="G14" i="16"/>
  <c r="J13" i="16"/>
  <c r="I13" i="16"/>
  <c r="H13" i="16"/>
  <c r="G13" i="16"/>
  <c r="J12" i="16"/>
  <c r="I12" i="16"/>
  <c r="H12" i="16"/>
  <c r="G12" i="16"/>
  <c r="J11" i="16"/>
  <c r="I11" i="16"/>
  <c r="H11" i="16"/>
  <c r="G11" i="16"/>
  <c r="J10" i="16"/>
  <c r="I10" i="16"/>
  <c r="H10" i="16"/>
  <c r="G10" i="16"/>
  <c r="J9" i="16"/>
  <c r="I9" i="16"/>
  <c r="H9" i="16"/>
  <c r="G9" i="16"/>
  <c r="J8" i="16"/>
  <c r="H8" i="16"/>
  <c r="G8" i="16"/>
  <c r="J7" i="16"/>
  <c r="I7" i="16"/>
  <c r="H7" i="16"/>
  <c r="G7" i="16"/>
  <c r="J6" i="16"/>
  <c r="I6" i="16"/>
  <c r="H6" i="16"/>
  <c r="G6" i="16"/>
  <c r="E10" i="3"/>
  <c r="E9" i="3"/>
  <c r="J9" i="3" s="1"/>
  <c r="E8" i="3"/>
  <c r="D8" i="3"/>
  <c r="E7" i="3"/>
  <c r="E6" i="3"/>
  <c r="E5" i="3"/>
  <c r="D5" i="3"/>
  <c r="F9" i="12"/>
  <c r="H9" i="12"/>
  <c r="F6" i="12"/>
  <c r="G6" i="12"/>
  <c r="H6" i="12"/>
  <c r="I6" i="12"/>
  <c r="F7" i="12"/>
  <c r="G7" i="12"/>
  <c r="H7" i="12"/>
  <c r="I7" i="12"/>
  <c r="F8" i="12"/>
  <c r="G8" i="12"/>
  <c r="H8" i="12"/>
  <c r="I8" i="12"/>
  <c r="G9" i="12"/>
  <c r="I9" i="12"/>
  <c r="I5" i="12"/>
  <c r="H5" i="12"/>
  <c r="G5" i="12"/>
  <c r="F5" i="12"/>
  <c r="I10" i="2"/>
  <c r="G6" i="2"/>
  <c r="H6" i="2"/>
  <c r="I6" i="2"/>
  <c r="J6" i="2"/>
  <c r="G7" i="2"/>
  <c r="H7" i="2"/>
  <c r="I7" i="2"/>
  <c r="J7" i="2"/>
  <c r="G8" i="2"/>
  <c r="H8" i="2"/>
  <c r="I8" i="2"/>
  <c r="J8" i="2"/>
  <c r="G9" i="2"/>
  <c r="H9" i="2"/>
  <c r="I9" i="2"/>
  <c r="J9" i="2"/>
  <c r="G10" i="2"/>
  <c r="H10" i="2"/>
  <c r="J10" i="2"/>
  <c r="G11" i="2"/>
  <c r="H11" i="2"/>
  <c r="I11" i="2"/>
  <c r="J11" i="2"/>
  <c r="G12" i="2"/>
  <c r="H12" i="2"/>
  <c r="I12" i="2"/>
  <c r="J12" i="2"/>
  <c r="G13" i="2"/>
  <c r="H13" i="2"/>
  <c r="I13" i="2"/>
  <c r="J13" i="2"/>
  <c r="G14" i="2"/>
  <c r="H14" i="2"/>
  <c r="I14" i="2"/>
  <c r="J14" i="2"/>
  <c r="G15" i="2"/>
  <c r="H15" i="2"/>
  <c r="I15" i="2"/>
  <c r="J15" i="2"/>
  <c r="G16" i="2"/>
  <c r="H16" i="2"/>
  <c r="I16" i="2"/>
  <c r="J16" i="2"/>
  <c r="G17" i="2"/>
  <c r="H17" i="2"/>
  <c r="I17" i="2"/>
  <c r="J17" i="2"/>
  <c r="G18" i="2"/>
  <c r="H18" i="2"/>
  <c r="I18" i="2"/>
  <c r="J18" i="2"/>
  <c r="G19" i="2"/>
  <c r="H19" i="2"/>
  <c r="I19" i="2"/>
  <c r="J19" i="2"/>
  <c r="G5" i="2"/>
  <c r="J5" i="2"/>
  <c r="I5" i="2"/>
  <c r="H5" i="2"/>
  <c r="F7" i="1"/>
  <c r="G7" i="1"/>
  <c r="H7" i="1"/>
  <c r="I7" i="1"/>
  <c r="F8" i="1"/>
  <c r="G8" i="1"/>
  <c r="H8" i="1"/>
  <c r="I8" i="1"/>
  <c r="F9" i="1"/>
  <c r="G9" i="1"/>
  <c r="H9" i="1"/>
  <c r="I9" i="1"/>
  <c r="F10" i="1"/>
  <c r="G10" i="1"/>
  <c r="H10" i="1"/>
  <c r="I10" i="1"/>
  <c r="F11" i="1"/>
  <c r="G11" i="1"/>
  <c r="H11" i="1"/>
  <c r="I11" i="1"/>
  <c r="F12" i="1"/>
  <c r="G12" i="1"/>
  <c r="H12" i="1"/>
  <c r="I12" i="1"/>
  <c r="F13" i="1"/>
  <c r="G13" i="1"/>
  <c r="H13" i="1"/>
  <c r="I13" i="1"/>
  <c r="F14" i="1"/>
  <c r="G14" i="1"/>
  <c r="H14" i="1"/>
  <c r="I14" i="1"/>
  <c r="F15" i="1"/>
  <c r="G15" i="1"/>
  <c r="H15" i="1"/>
  <c r="I15" i="1"/>
  <c r="F16" i="1"/>
  <c r="G16" i="1"/>
  <c r="H16" i="1"/>
  <c r="I16" i="1"/>
  <c r="F17" i="1"/>
  <c r="G17" i="1"/>
  <c r="H17" i="1"/>
  <c r="I17" i="1"/>
  <c r="F18" i="1"/>
  <c r="G18" i="1"/>
  <c r="H18" i="1"/>
  <c r="I18" i="1"/>
  <c r="F19" i="1"/>
  <c r="G19" i="1"/>
  <c r="H19" i="1"/>
  <c r="I19" i="1"/>
  <c r="F20" i="1"/>
  <c r="G20" i="1"/>
  <c r="H20" i="1"/>
  <c r="I20" i="1"/>
  <c r="F21" i="1"/>
  <c r="G21" i="1"/>
  <c r="H21" i="1"/>
  <c r="I21" i="1"/>
  <c r="F22" i="1"/>
  <c r="G22" i="1"/>
  <c r="H22" i="1"/>
  <c r="I22" i="1"/>
  <c r="F23" i="1"/>
  <c r="G23" i="1"/>
  <c r="H23" i="1"/>
  <c r="I23" i="1"/>
  <c r="F24" i="1"/>
  <c r="G24" i="1"/>
  <c r="H24" i="1"/>
  <c r="I24" i="1"/>
  <c r="F25" i="1"/>
  <c r="G25" i="1"/>
  <c r="H25" i="1"/>
  <c r="I25" i="1"/>
  <c r="F26" i="1"/>
  <c r="G26" i="1"/>
  <c r="H26" i="1"/>
  <c r="I26" i="1"/>
  <c r="F27" i="1"/>
  <c r="G27" i="1"/>
  <c r="H27" i="1"/>
  <c r="I27" i="1"/>
  <c r="F28" i="1"/>
  <c r="G28" i="1"/>
  <c r="H28" i="1"/>
  <c r="I28" i="1"/>
  <c r="F29" i="1"/>
  <c r="G29" i="1"/>
  <c r="H29" i="1"/>
  <c r="F30" i="1"/>
  <c r="G30" i="1"/>
  <c r="H30" i="1"/>
  <c r="F31" i="1"/>
  <c r="G31" i="1"/>
  <c r="H31" i="1"/>
  <c r="F32" i="1"/>
  <c r="G32" i="1"/>
  <c r="H32" i="1"/>
  <c r="I32" i="1"/>
  <c r="F33" i="1"/>
  <c r="G33" i="1"/>
  <c r="H33" i="1"/>
  <c r="F34" i="1"/>
  <c r="G34" i="1"/>
  <c r="H34" i="1"/>
  <c r="I34" i="1"/>
  <c r="F35" i="1"/>
  <c r="G35" i="1"/>
  <c r="H35" i="1"/>
  <c r="I35" i="1"/>
  <c r="F36" i="1"/>
  <c r="G36" i="1"/>
  <c r="H36" i="1"/>
  <c r="I36" i="1"/>
  <c r="F37" i="1"/>
  <c r="G37" i="1"/>
  <c r="H37" i="1"/>
  <c r="F38" i="1"/>
  <c r="G38" i="1"/>
  <c r="H38" i="1"/>
  <c r="F39" i="1"/>
  <c r="G39" i="1"/>
  <c r="H39" i="1"/>
  <c r="I39" i="1"/>
  <c r="F40" i="1"/>
  <c r="G40" i="1"/>
  <c r="H40" i="1"/>
  <c r="F41" i="1"/>
  <c r="G41" i="1"/>
  <c r="F42" i="1"/>
  <c r="G42" i="1"/>
  <c r="F43" i="1"/>
  <c r="G43" i="1"/>
  <c r="F44" i="1"/>
  <c r="G44" i="1"/>
  <c r="F45" i="1"/>
  <c r="G45" i="1"/>
  <c r="F46" i="1"/>
  <c r="G46" i="1"/>
  <c r="F47" i="1"/>
  <c r="G47" i="1"/>
  <c r="F48" i="1"/>
  <c r="G48" i="1"/>
  <c r="F49" i="1"/>
  <c r="G49" i="1"/>
  <c r="H49" i="1"/>
  <c r="I49" i="1"/>
  <c r="F50" i="1"/>
  <c r="G50" i="1"/>
  <c r="H50" i="1"/>
  <c r="F51" i="1"/>
  <c r="G51" i="1"/>
  <c r="H51" i="1"/>
  <c r="I51" i="1"/>
  <c r="F52" i="1"/>
  <c r="G52" i="1"/>
  <c r="H52" i="1"/>
  <c r="I52" i="1"/>
  <c r="F53" i="1"/>
  <c r="G53" i="1"/>
  <c r="H53" i="1"/>
  <c r="I53" i="1"/>
  <c r="F54" i="1"/>
  <c r="G54" i="1"/>
  <c r="H54" i="1"/>
  <c r="I54" i="1"/>
  <c r="F55" i="1"/>
  <c r="G55" i="1"/>
  <c r="H55" i="1"/>
  <c r="I55" i="1"/>
  <c r="F56" i="1"/>
  <c r="G56" i="1"/>
  <c r="F57" i="1"/>
  <c r="G57" i="1"/>
  <c r="F58" i="1"/>
  <c r="G58" i="1"/>
  <c r="F59" i="1"/>
  <c r="G59" i="1"/>
  <c r="F60" i="1"/>
  <c r="G60" i="1"/>
  <c r="F61" i="1"/>
  <c r="G61" i="1"/>
  <c r="H61" i="1"/>
  <c r="F62" i="1"/>
  <c r="G62" i="1"/>
  <c r="H62" i="1"/>
  <c r="I62" i="1"/>
  <c r="F63" i="1"/>
  <c r="G63" i="1"/>
  <c r="H63" i="1"/>
  <c r="I63" i="1"/>
  <c r="F64" i="1"/>
  <c r="G64" i="1"/>
  <c r="H64" i="1"/>
  <c r="I64" i="1"/>
  <c r="F65" i="1"/>
  <c r="G65" i="1"/>
  <c r="H65" i="1"/>
  <c r="I65" i="1"/>
  <c r="F66" i="1"/>
  <c r="G66" i="1"/>
  <c r="H66" i="1"/>
  <c r="I66" i="1"/>
  <c r="F67" i="1"/>
  <c r="G67" i="1"/>
  <c r="H67" i="1"/>
  <c r="F68" i="1"/>
  <c r="G68" i="1"/>
  <c r="F69" i="1"/>
  <c r="G69" i="1"/>
  <c r="F70" i="1"/>
  <c r="G70" i="1"/>
  <c r="F71" i="1"/>
  <c r="G71" i="1"/>
  <c r="F72" i="1"/>
  <c r="G72" i="1"/>
  <c r="F73" i="1"/>
  <c r="G73" i="1"/>
  <c r="F74" i="1"/>
  <c r="G74" i="1"/>
  <c r="F75" i="1"/>
  <c r="G75" i="1"/>
  <c r="F76" i="1"/>
  <c r="G76" i="1"/>
  <c r="F77" i="1"/>
  <c r="G77" i="1"/>
  <c r="F78" i="1"/>
  <c r="G78" i="1"/>
  <c r="F79" i="1"/>
  <c r="G79" i="1"/>
  <c r="F80" i="1"/>
  <c r="G80" i="1"/>
  <c r="F81" i="1"/>
  <c r="G81" i="1"/>
  <c r="F82" i="1"/>
  <c r="G82" i="1"/>
  <c r="F83" i="1"/>
  <c r="G83" i="1"/>
  <c r="F84" i="1"/>
  <c r="G84" i="1"/>
  <c r="F85" i="1"/>
  <c r="G85" i="1"/>
  <c r="F86" i="1"/>
  <c r="G86" i="1"/>
  <c r="F87" i="1"/>
  <c r="G87" i="1"/>
  <c r="H87" i="1"/>
  <c r="I87" i="1"/>
  <c r="F88" i="1"/>
  <c r="G88" i="1"/>
  <c r="F89" i="1"/>
  <c r="G89" i="1"/>
  <c r="F90" i="1"/>
  <c r="G90" i="1"/>
  <c r="F91" i="1"/>
  <c r="G91" i="1"/>
  <c r="F92" i="1"/>
  <c r="G92" i="1"/>
  <c r="F93" i="1"/>
  <c r="G93" i="1"/>
  <c r="F94" i="1"/>
  <c r="G94" i="1"/>
  <c r="F95" i="1"/>
  <c r="G95" i="1"/>
  <c r="H95" i="1"/>
  <c r="I95" i="1"/>
  <c r="F96" i="1"/>
  <c r="G96" i="1"/>
  <c r="H96" i="1"/>
  <c r="I96" i="1"/>
  <c r="F97" i="1"/>
  <c r="G97" i="1"/>
  <c r="H97" i="1"/>
  <c r="F98" i="1"/>
  <c r="G98" i="1"/>
  <c r="H98" i="1"/>
  <c r="I98" i="1"/>
  <c r="F99" i="1"/>
  <c r="G99" i="1"/>
  <c r="H99" i="1"/>
  <c r="F100" i="1"/>
  <c r="G100" i="1"/>
  <c r="H100" i="1"/>
  <c r="F101" i="1"/>
  <c r="G101" i="1"/>
  <c r="H101" i="1"/>
  <c r="F102" i="1"/>
  <c r="G102" i="1"/>
  <c r="H102" i="1"/>
  <c r="F103" i="1"/>
  <c r="G103" i="1"/>
  <c r="F104" i="1"/>
  <c r="G104" i="1"/>
  <c r="F105" i="1"/>
  <c r="G105" i="1"/>
  <c r="F106" i="1"/>
  <c r="G106" i="1"/>
  <c r="F107" i="1"/>
  <c r="G107" i="1"/>
  <c r="F108" i="1"/>
  <c r="G108" i="1"/>
  <c r="F109" i="1"/>
  <c r="G109" i="1"/>
  <c r="F110" i="1"/>
  <c r="G110" i="1"/>
  <c r="F111" i="1"/>
  <c r="G111" i="1"/>
  <c r="F112" i="1"/>
  <c r="G112" i="1"/>
  <c r="F113" i="1"/>
  <c r="G113" i="1"/>
  <c r="H113" i="1"/>
  <c r="I113" i="1"/>
  <c r="F114" i="1"/>
  <c r="G114" i="1"/>
  <c r="H114" i="1"/>
  <c r="I114" i="1"/>
  <c r="F115" i="1"/>
  <c r="G115" i="1"/>
  <c r="F116" i="1"/>
  <c r="G116" i="1"/>
  <c r="F117" i="1"/>
  <c r="G117" i="1"/>
  <c r="F118" i="1"/>
  <c r="G118" i="1"/>
  <c r="F119" i="1"/>
  <c r="G119" i="1"/>
  <c r="F120" i="1"/>
  <c r="G120" i="1"/>
  <c r="F121" i="1"/>
  <c r="G121" i="1"/>
  <c r="F122" i="1"/>
  <c r="G122" i="1"/>
  <c r="H122" i="1"/>
  <c r="I122" i="1"/>
  <c r="F123" i="1"/>
  <c r="G123" i="1"/>
  <c r="F124" i="1"/>
  <c r="G124" i="1"/>
  <c r="F125" i="1"/>
  <c r="G125" i="1"/>
  <c r="F126" i="1"/>
  <c r="G126" i="1"/>
  <c r="F127" i="1"/>
  <c r="G127" i="1"/>
  <c r="F128" i="1"/>
  <c r="G128" i="1"/>
  <c r="F129" i="1"/>
  <c r="G129" i="1"/>
  <c r="F130" i="1"/>
  <c r="G130" i="1"/>
  <c r="F131" i="1"/>
  <c r="G131" i="1"/>
  <c r="F132" i="1"/>
  <c r="G132" i="1"/>
  <c r="F133" i="1"/>
  <c r="G133" i="1"/>
  <c r="F134" i="1"/>
  <c r="G134" i="1"/>
  <c r="F135" i="1"/>
  <c r="G135" i="1"/>
  <c r="F136" i="1"/>
  <c r="G136" i="1"/>
  <c r="F137" i="1"/>
  <c r="G137" i="1"/>
  <c r="F138" i="1"/>
  <c r="G138" i="1"/>
  <c r="H138" i="1"/>
  <c r="I138" i="1"/>
  <c r="F139" i="1"/>
  <c r="G139" i="1"/>
  <c r="F140" i="1"/>
  <c r="G140" i="1"/>
  <c r="F141" i="1"/>
  <c r="G141" i="1"/>
  <c r="F142" i="1"/>
  <c r="G142" i="1"/>
  <c r="F143" i="1"/>
  <c r="G143" i="1"/>
  <c r="F144" i="1"/>
  <c r="G144" i="1"/>
  <c r="F145" i="1"/>
  <c r="G145" i="1"/>
  <c r="F146" i="1"/>
  <c r="G146" i="1"/>
  <c r="F147" i="1"/>
  <c r="G147" i="1"/>
  <c r="F148" i="1"/>
  <c r="G148" i="1"/>
  <c r="H148" i="1"/>
  <c r="I148" i="1"/>
  <c r="F149" i="1"/>
  <c r="G149" i="1"/>
  <c r="F150" i="1"/>
  <c r="G150" i="1"/>
  <c r="F151" i="1"/>
  <c r="G151" i="1"/>
  <c r="F152" i="1"/>
  <c r="G152" i="1"/>
  <c r="F153" i="1"/>
  <c r="G153" i="1"/>
  <c r="F154" i="1"/>
  <c r="G154" i="1"/>
  <c r="F155" i="1"/>
  <c r="G155" i="1"/>
  <c r="F156" i="1"/>
  <c r="G156" i="1"/>
  <c r="F157" i="1"/>
  <c r="G157" i="1"/>
  <c r="F158" i="1"/>
  <c r="G158" i="1"/>
  <c r="F159" i="1"/>
  <c r="G159" i="1"/>
  <c r="H159" i="1"/>
  <c r="I159" i="1"/>
  <c r="F160" i="1"/>
  <c r="G160" i="1"/>
  <c r="H160" i="1"/>
  <c r="F161" i="1"/>
  <c r="G161" i="1"/>
  <c r="H161" i="1"/>
  <c r="I161" i="1"/>
  <c r="F162" i="1"/>
  <c r="G162" i="1"/>
  <c r="H162" i="1"/>
  <c r="I162" i="1"/>
  <c r="F163" i="1"/>
  <c r="G163" i="1"/>
  <c r="H163" i="1"/>
  <c r="I163" i="1"/>
  <c r="F164" i="1"/>
  <c r="G164" i="1"/>
  <c r="H164" i="1"/>
  <c r="I164" i="1"/>
  <c r="F165" i="1"/>
  <c r="G165" i="1"/>
  <c r="H165" i="1"/>
  <c r="F166" i="1"/>
  <c r="G166" i="1"/>
  <c r="H166" i="1"/>
  <c r="F167" i="1"/>
  <c r="G167" i="1"/>
  <c r="H167" i="1"/>
  <c r="I167" i="1"/>
  <c r="F168" i="1"/>
  <c r="G168" i="1"/>
  <c r="H168" i="1"/>
  <c r="F169" i="1"/>
  <c r="G169" i="1"/>
  <c r="H169" i="1"/>
  <c r="I169" i="1"/>
  <c r="F170" i="1"/>
  <c r="G170" i="1"/>
  <c r="H170" i="1"/>
  <c r="I170" i="1"/>
  <c r="F171" i="1"/>
  <c r="G171" i="1"/>
  <c r="H171" i="1"/>
  <c r="I171" i="1"/>
  <c r="F172" i="1"/>
  <c r="G172" i="1"/>
  <c r="H172" i="1"/>
  <c r="F173" i="1"/>
  <c r="G173" i="1"/>
  <c r="H173" i="1"/>
  <c r="F174" i="1"/>
  <c r="G174" i="1"/>
  <c r="H174" i="1"/>
  <c r="I174" i="1"/>
  <c r="F175" i="1"/>
  <c r="G175" i="1"/>
  <c r="H175" i="1"/>
  <c r="F176" i="1"/>
  <c r="G176" i="1"/>
  <c r="F177" i="1"/>
  <c r="G177" i="1"/>
  <c r="F178" i="1"/>
  <c r="G178" i="1"/>
  <c r="F179" i="1"/>
  <c r="G179" i="1"/>
  <c r="F180" i="1"/>
  <c r="G180" i="1"/>
  <c r="F181" i="1"/>
  <c r="G181" i="1"/>
  <c r="F182" i="1"/>
  <c r="G182" i="1"/>
  <c r="F183" i="1"/>
  <c r="G183" i="1"/>
  <c r="F184" i="1"/>
  <c r="G184" i="1"/>
  <c r="F185" i="1"/>
  <c r="G185" i="1"/>
  <c r="F186" i="1"/>
  <c r="G186" i="1"/>
  <c r="F187" i="1"/>
  <c r="G187" i="1"/>
  <c r="F188" i="1"/>
  <c r="G188" i="1"/>
  <c r="F189" i="1"/>
  <c r="G189" i="1"/>
  <c r="F190" i="1"/>
  <c r="G190" i="1"/>
  <c r="F191" i="1"/>
  <c r="G191" i="1"/>
  <c r="F192" i="1"/>
  <c r="G192" i="1"/>
  <c r="F193" i="1"/>
  <c r="G193" i="1"/>
  <c r="F194" i="1"/>
  <c r="G194" i="1"/>
  <c r="F195" i="1"/>
  <c r="G195" i="1"/>
  <c r="H195" i="1"/>
  <c r="F196" i="1"/>
  <c r="G196" i="1"/>
  <c r="F197" i="1"/>
  <c r="G197" i="1"/>
  <c r="F198" i="1"/>
  <c r="G198" i="1"/>
  <c r="F199" i="1"/>
  <c r="G199" i="1"/>
  <c r="F200" i="1"/>
  <c r="G200" i="1"/>
  <c r="F201" i="1"/>
  <c r="G201" i="1"/>
  <c r="F202" i="1"/>
  <c r="G202" i="1"/>
  <c r="F203" i="1"/>
  <c r="G203" i="1"/>
  <c r="F204" i="1"/>
  <c r="G204" i="1"/>
  <c r="F205" i="1"/>
  <c r="G205" i="1"/>
  <c r="F206" i="1"/>
  <c r="G206" i="1"/>
  <c r="F207" i="1"/>
  <c r="G207" i="1"/>
  <c r="F208" i="1"/>
  <c r="G208" i="1"/>
  <c r="F209" i="1"/>
  <c r="G209" i="1"/>
  <c r="F210" i="1"/>
  <c r="G210" i="1"/>
  <c r="F211" i="1"/>
  <c r="G211" i="1"/>
  <c r="F212" i="1"/>
  <c r="G212" i="1"/>
  <c r="H212" i="1"/>
  <c r="F213" i="1"/>
  <c r="G213" i="1"/>
  <c r="F214" i="1"/>
  <c r="G214" i="1"/>
  <c r="F215" i="1"/>
  <c r="G215" i="1"/>
  <c r="F216" i="1"/>
  <c r="G216" i="1"/>
  <c r="F217" i="1"/>
  <c r="G217" i="1"/>
  <c r="F218" i="1"/>
  <c r="G218" i="1"/>
  <c r="H218" i="1"/>
  <c r="I218" i="1"/>
  <c r="F219" i="1"/>
  <c r="G219" i="1"/>
  <c r="H219" i="1"/>
  <c r="F220" i="1"/>
  <c r="G220" i="1"/>
  <c r="H220" i="1"/>
  <c r="F221" i="1"/>
  <c r="G221" i="1"/>
  <c r="H221" i="1"/>
  <c r="F222" i="1"/>
  <c r="G222" i="1"/>
  <c r="H222" i="1"/>
  <c r="I222" i="1"/>
  <c r="F223" i="1"/>
  <c r="G223" i="1"/>
  <c r="H223" i="1"/>
  <c r="F224" i="1"/>
  <c r="G224" i="1"/>
  <c r="F225" i="1"/>
  <c r="G225" i="1"/>
  <c r="F226" i="1"/>
  <c r="G226" i="1"/>
  <c r="F227" i="1"/>
  <c r="G227" i="1"/>
  <c r="F228" i="1"/>
  <c r="G228" i="1"/>
  <c r="F229" i="1"/>
  <c r="G229" i="1"/>
  <c r="F230" i="1"/>
  <c r="G230" i="1"/>
  <c r="F231" i="1"/>
  <c r="G231" i="1"/>
  <c r="H231" i="1"/>
  <c r="I231" i="1"/>
  <c r="F232" i="1"/>
  <c r="G232" i="1"/>
  <c r="H232" i="1"/>
  <c r="F233" i="1"/>
  <c r="G233" i="1"/>
  <c r="H233" i="1"/>
  <c r="I233" i="1"/>
  <c r="F234" i="1"/>
  <c r="G234" i="1"/>
  <c r="H234" i="1"/>
  <c r="I234" i="1"/>
  <c r="I6" i="1"/>
  <c r="H6" i="1"/>
  <c r="G6" i="1"/>
  <c r="F6" i="1"/>
  <c r="F4" i="1"/>
  <c r="I4" i="1"/>
  <c r="H4" i="1"/>
  <c r="I3" i="1"/>
  <c r="I2" i="1"/>
  <c r="H3" i="1"/>
  <c r="H2" i="1"/>
  <c r="G3" i="1"/>
  <c r="G4" i="1"/>
  <c r="G2" i="1"/>
  <c r="F3" i="1"/>
  <c r="F2" i="1"/>
  <c r="I5" i="3" l="1"/>
  <c r="G5" i="3"/>
  <c r="J10" i="3"/>
  <c r="I8" i="3"/>
  <c r="J8" i="3"/>
  <c r="J6" i="3"/>
  <c r="J7" i="3"/>
  <c r="J5" i="3"/>
  <c r="H9" i="15"/>
  <c r="I8" i="15"/>
  <c r="J9" i="15"/>
  <c r="I5" i="15"/>
  <c r="I14" i="11"/>
  <c r="F6" i="11"/>
  <c r="I7" i="11"/>
  <c r="F10" i="11"/>
  <c r="I11" i="11"/>
  <c r="F14" i="11"/>
  <c r="I15" i="11"/>
  <c r="F18" i="11"/>
  <c r="I19" i="11"/>
  <c r="F22" i="11"/>
  <c r="G6" i="11"/>
  <c r="F7" i="11"/>
  <c r="I8" i="11"/>
  <c r="H9" i="11"/>
  <c r="G10" i="11"/>
  <c r="F11" i="11"/>
  <c r="I12" i="11"/>
  <c r="H13" i="11"/>
  <c r="G14" i="11"/>
  <c r="F15" i="11"/>
  <c r="H17" i="11"/>
  <c r="G18" i="11"/>
  <c r="F19" i="11"/>
  <c r="H21" i="11"/>
  <c r="G22" i="11"/>
  <c r="F23" i="11"/>
  <c r="H25" i="11"/>
  <c r="I6" i="11"/>
  <c r="I22" i="11"/>
  <c r="G5" i="8"/>
  <c r="G8" i="3"/>
  <c r="J5" i="16" l="1"/>
  <c r="I5" i="16"/>
  <c r="H5" i="16"/>
  <c r="G5" i="16"/>
  <c r="D6" i="3"/>
  <c r="D7" i="3"/>
  <c r="D9" i="3"/>
  <c r="D10" i="3"/>
  <c r="C10" i="3"/>
  <c r="C9" i="3"/>
  <c r="C8" i="3"/>
  <c r="C7" i="3"/>
  <c r="C6" i="3"/>
  <c r="H9" i="3" l="1"/>
  <c r="F9" i="3"/>
  <c r="H7" i="3"/>
  <c r="F7" i="3"/>
  <c r="H8" i="3"/>
  <c r="F8" i="3"/>
  <c r="F6" i="3"/>
  <c r="H6" i="3"/>
  <c r="H10" i="3"/>
  <c r="F10" i="3"/>
  <c r="G7" i="3"/>
  <c r="I7" i="3"/>
  <c r="G10" i="3"/>
  <c r="I10" i="3"/>
  <c r="G9" i="3"/>
  <c r="I9" i="3"/>
  <c r="G6" i="3"/>
  <c r="I6" i="3"/>
  <c r="C5" i="3"/>
  <c r="F5" i="3" l="1"/>
  <c r="H5" i="3"/>
</calcChain>
</file>

<file path=xl/sharedStrings.xml><?xml version="1.0" encoding="utf-8"?>
<sst xmlns="http://schemas.openxmlformats.org/spreadsheetml/2006/main" count="415" uniqueCount="304">
  <si>
    <t>Country</t>
  </si>
  <si>
    <t>Total</t>
  </si>
  <si>
    <t>Bulgaria</t>
  </si>
  <si>
    <t xml:space="preserve">EUROPE </t>
  </si>
  <si>
    <t>Estonia</t>
  </si>
  <si>
    <t>Latvia</t>
  </si>
  <si>
    <t>Lithuania</t>
  </si>
  <si>
    <t>Poland</t>
  </si>
  <si>
    <t>Romania</t>
  </si>
  <si>
    <t>Slovakia</t>
  </si>
  <si>
    <t>Hungary</t>
  </si>
  <si>
    <t>Czech Republic</t>
  </si>
  <si>
    <t>Northern Europe</t>
  </si>
  <si>
    <t>Denmark</t>
  </si>
  <si>
    <t>Ireland</t>
  </si>
  <si>
    <t>Iceland</t>
  </si>
  <si>
    <t>Norway</t>
  </si>
  <si>
    <t>Finland</t>
  </si>
  <si>
    <t>Sweden</t>
  </si>
  <si>
    <t>Southern Europe</t>
  </si>
  <si>
    <t>Albania</t>
  </si>
  <si>
    <t>Andorra</t>
  </si>
  <si>
    <t>Spain</t>
  </si>
  <si>
    <t>Holy See</t>
  </si>
  <si>
    <t>Italy</t>
  </si>
  <si>
    <t>Macedonia</t>
  </si>
  <si>
    <t>Malta</t>
  </si>
  <si>
    <t>Montenegro</t>
  </si>
  <si>
    <t>Portugal</t>
  </si>
  <si>
    <t>Greece</t>
  </si>
  <si>
    <t>San Marino</t>
  </si>
  <si>
    <t>Serbia</t>
  </si>
  <si>
    <t>Slovenia</t>
  </si>
  <si>
    <t>Croatia</t>
  </si>
  <si>
    <t>Western Europe</t>
  </si>
  <si>
    <t>Austria</t>
  </si>
  <si>
    <t>Belgium</t>
  </si>
  <si>
    <t>Germany</t>
  </si>
  <si>
    <t>Luxembourg</t>
  </si>
  <si>
    <t>Netherlands</t>
  </si>
  <si>
    <t>Switzerland</t>
  </si>
  <si>
    <t>France</t>
  </si>
  <si>
    <t>East/Med Europe</t>
  </si>
  <si>
    <t>Turkey</t>
  </si>
  <si>
    <t>Israel</t>
  </si>
  <si>
    <t>Cyprus</t>
  </si>
  <si>
    <t>Caribbean</t>
  </si>
  <si>
    <t>Antigua and Barbuda</t>
  </si>
  <si>
    <t>Cuba</t>
  </si>
  <si>
    <t>Trinidad and Tobago</t>
  </si>
  <si>
    <t>Haiti</t>
  </si>
  <si>
    <t>British Virgin Islands</t>
  </si>
  <si>
    <t>Dominican Republic</t>
  </si>
  <si>
    <t>Central Amer.</t>
  </si>
  <si>
    <t>Guatemala</t>
  </si>
  <si>
    <t>Panama</t>
  </si>
  <si>
    <t>Honduras</t>
  </si>
  <si>
    <t>North Amer.</t>
  </si>
  <si>
    <t>Canada</t>
  </si>
  <si>
    <t>Mexico</t>
  </si>
  <si>
    <t>South Amer.</t>
  </si>
  <si>
    <t>Argentina</t>
  </si>
  <si>
    <t>Bolivia</t>
  </si>
  <si>
    <t>Brazil</t>
  </si>
  <si>
    <t>Ecuador</t>
  </si>
  <si>
    <t>Venezuela</t>
  </si>
  <si>
    <t>Colombia</t>
  </si>
  <si>
    <t>Paraguay</t>
  </si>
  <si>
    <t>Peru</t>
  </si>
  <si>
    <t>Guyana</t>
  </si>
  <si>
    <t>Uruguay</t>
  </si>
  <si>
    <t>Chile</t>
  </si>
  <si>
    <t>EAST ASIA/PACIFIC</t>
  </si>
  <si>
    <t>Australia</t>
  </si>
  <si>
    <t>Samoa</t>
  </si>
  <si>
    <t>New Zealand</t>
  </si>
  <si>
    <t>Vietnam</t>
  </si>
  <si>
    <t>Japan</t>
  </si>
  <si>
    <t>Indonesia</t>
  </si>
  <si>
    <t>Malaysia</t>
  </si>
  <si>
    <t>Myanmar</t>
  </si>
  <si>
    <t>Mongolia</t>
  </si>
  <si>
    <t>Singapore</t>
  </si>
  <si>
    <t>Thailand</t>
  </si>
  <si>
    <t>Tonga</t>
  </si>
  <si>
    <t>Fiji</t>
  </si>
  <si>
    <t>China</t>
  </si>
  <si>
    <t>MIDDLE EAST</t>
  </si>
  <si>
    <t>United Arab Emirates</t>
  </si>
  <si>
    <t>Bahrain</t>
  </si>
  <si>
    <t>Egypt</t>
  </si>
  <si>
    <t>Iraq</t>
  </si>
  <si>
    <t>Yemen</t>
  </si>
  <si>
    <t>Jordan</t>
  </si>
  <si>
    <t>Qatar</t>
  </si>
  <si>
    <t>Lebanon</t>
  </si>
  <si>
    <t>Libya</t>
  </si>
  <si>
    <t>Oman</t>
  </si>
  <si>
    <t>Palestine</t>
  </si>
  <si>
    <t>Saudi Arabia</t>
  </si>
  <si>
    <t>Syria</t>
  </si>
  <si>
    <t>Kuwait</t>
  </si>
  <si>
    <t>Afghanistan</t>
  </si>
  <si>
    <t>Bangladesh</t>
  </si>
  <si>
    <t>India</t>
  </si>
  <si>
    <t>Iran</t>
  </si>
  <si>
    <t>Nepal</t>
  </si>
  <si>
    <t>Pakistan</t>
  </si>
  <si>
    <t>Sri Lanka</t>
  </si>
  <si>
    <t>AFRICA</t>
  </si>
  <si>
    <t>East Africa</t>
  </si>
  <si>
    <t>Ethiopia</t>
  </si>
  <si>
    <t>Eritrea</t>
  </si>
  <si>
    <t>Zambia</t>
  </si>
  <si>
    <t>Zimbabwe</t>
  </si>
  <si>
    <t>Kenya</t>
  </si>
  <si>
    <t>Madagascar</t>
  </si>
  <si>
    <t>Seychelles</t>
  </si>
  <si>
    <t>Tanzania</t>
  </si>
  <si>
    <t>Uganda</t>
  </si>
  <si>
    <t>Ghana</t>
  </si>
  <si>
    <t>Guinea</t>
  </si>
  <si>
    <t>Cape Verde</t>
  </si>
  <si>
    <t>Mali</t>
  </si>
  <si>
    <t>Nigeria</t>
  </si>
  <si>
    <t>Senegal</t>
  </si>
  <si>
    <t>Togo</t>
  </si>
  <si>
    <t>West Africa</t>
  </si>
  <si>
    <t>South Africa</t>
  </si>
  <si>
    <t>North Africa</t>
  </si>
  <si>
    <t>Algeria</t>
  </si>
  <si>
    <t>Morocco</t>
  </si>
  <si>
    <t>Sudan</t>
  </si>
  <si>
    <t>Tunisia</t>
  </si>
  <si>
    <t>Central Africa</t>
  </si>
  <si>
    <t>Gabon</t>
  </si>
  <si>
    <t>Cameroon</t>
  </si>
  <si>
    <t>UN</t>
  </si>
  <si>
    <t>Liberia</t>
  </si>
  <si>
    <t>Azerbaijan</t>
  </si>
  <si>
    <t>Belarus</t>
  </si>
  <si>
    <t>Turkmenistan</t>
  </si>
  <si>
    <t>Moldova</t>
  </si>
  <si>
    <t>Russia</t>
  </si>
  <si>
    <t>Armenia</t>
  </si>
  <si>
    <t>Tajikistan</t>
  </si>
  <si>
    <t>Uzbekistan</t>
  </si>
  <si>
    <t>Ukraine</t>
  </si>
  <si>
    <t>Kazakhstan</t>
  </si>
  <si>
    <t>Source : Information Centre, Information and Analytical Department, Ministry of Internal Affairs of Georgia</t>
  </si>
  <si>
    <t>United States of America</t>
  </si>
  <si>
    <t>Region</t>
  </si>
  <si>
    <t>AMERICAS</t>
  </si>
  <si>
    <t>American Samoa</t>
  </si>
  <si>
    <t>Barbados</t>
  </si>
  <si>
    <t>Jamaica</t>
  </si>
  <si>
    <t>Netherlands Antilles</t>
  </si>
  <si>
    <t>Puerto Rico</t>
  </si>
  <si>
    <t>US Virgin Islands</t>
  </si>
  <si>
    <t>Belize</t>
  </si>
  <si>
    <t>Nicaragua</t>
  </si>
  <si>
    <t>French Guiana</t>
  </si>
  <si>
    <t>Republic of Korea</t>
  </si>
  <si>
    <t>Taiwan (Province of China)</t>
  </si>
  <si>
    <t>French Polynesia</t>
  </si>
  <si>
    <t>Marshall Islands</t>
  </si>
  <si>
    <t>Papua New Guinea</t>
  </si>
  <si>
    <t>Solomon Islands</t>
  </si>
  <si>
    <t>Tuvalu</t>
  </si>
  <si>
    <t>Vanuatu</t>
  </si>
  <si>
    <t>Wallis and Futuna</t>
  </si>
  <si>
    <t>Maldives</t>
  </si>
  <si>
    <t>Burundi</t>
  </si>
  <si>
    <t>Djibouti</t>
  </si>
  <si>
    <t>Malawi</t>
  </si>
  <si>
    <t>Mayotte</t>
  </si>
  <si>
    <t>Mozambique</t>
  </si>
  <si>
    <t>Reunion</t>
  </si>
  <si>
    <t>Rwanda</t>
  </si>
  <si>
    <t>Somalia</t>
  </si>
  <si>
    <t>Cote d'lvoire</t>
  </si>
  <si>
    <t>Guinea-Bissau</t>
  </si>
  <si>
    <t>Mauritania</t>
  </si>
  <si>
    <t>Niger</t>
  </si>
  <si>
    <t>Sierra Leone</t>
  </si>
  <si>
    <t>Botswana</t>
  </si>
  <si>
    <t>Lesotho</t>
  </si>
  <si>
    <t>Namibia</t>
  </si>
  <si>
    <t>Angola</t>
  </si>
  <si>
    <t>Central African Republic</t>
  </si>
  <si>
    <t>Congo</t>
  </si>
  <si>
    <t>Philippines</t>
  </si>
  <si>
    <t>North-East Asia</t>
  </si>
  <si>
    <t>Oceania</t>
  </si>
  <si>
    <t>OTHER</t>
  </si>
  <si>
    <t>Anguilla</t>
  </si>
  <si>
    <t>Dominica</t>
  </si>
  <si>
    <t>Burkina Faso</t>
  </si>
  <si>
    <t>United Kingdom</t>
  </si>
  <si>
    <t>Suriname</t>
  </si>
  <si>
    <t>Benin</t>
  </si>
  <si>
    <t>Gambia</t>
  </si>
  <si>
    <t>Chad</t>
  </si>
  <si>
    <t>South Asia</t>
  </si>
  <si>
    <t>South-East Asia</t>
  </si>
  <si>
    <t>Comoros Islands</t>
  </si>
  <si>
    <t>Grenada</t>
  </si>
  <si>
    <t>Saint Lucia</t>
  </si>
  <si>
    <t>Costa-Rica</t>
  </si>
  <si>
    <t>El Salvador</t>
  </si>
  <si>
    <t>Nauru</t>
  </si>
  <si>
    <t>Palau</t>
  </si>
  <si>
    <t>Bosnia and Herzegovina</t>
  </si>
  <si>
    <t>Federation of Saint Kitts and Nevis</t>
  </si>
  <si>
    <t>Mauritius</t>
  </si>
  <si>
    <t>Saint Vincent and the Grenadines</t>
  </si>
  <si>
    <t>Turks and Caicos Islands</t>
  </si>
  <si>
    <t>Central and Eastern Europe</t>
  </si>
  <si>
    <t>Europe</t>
  </si>
  <si>
    <t>Type</t>
  </si>
  <si>
    <t>Air</t>
  </si>
  <si>
    <t>Land</t>
  </si>
  <si>
    <t>Railway</t>
  </si>
  <si>
    <t>Sea</t>
  </si>
  <si>
    <t>Sao Tome and Principe</t>
  </si>
  <si>
    <t>Airport Kutaisi</t>
  </si>
  <si>
    <t>Airport Tbilisi</t>
  </si>
  <si>
    <t>Akhkerpi</t>
  </si>
  <si>
    <t>Guguti</t>
  </si>
  <si>
    <t>Kazbegi</t>
  </si>
  <si>
    <t>Ninotsminda</t>
  </si>
  <si>
    <t>Sadakhlo</t>
  </si>
  <si>
    <t>Samtatskaro</t>
  </si>
  <si>
    <t>Sarpi</t>
  </si>
  <si>
    <t>Tsiteli Khidi</t>
  </si>
  <si>
    <t>Vakhtangisi</t>
  </si>
  <si>
    <t>Vale</t>
  </si>
  <si>
    <t>Railway Gardabani</t>
  </si>
  <si>
    <t>Railway Sadakhlo</t>
  </si>
  <si>
    <t>Port Kulevi</t>
  </si>
  <si>
    <t>Port Poti</t>
  </si>
  <si>
    <t>Border</t>
  </si>
  <si>
    <t>Kyrgyzstan</t>
  </si>
  <si>
    <t>Airport Batumi</t>
  </si>
  <si>
    <t>Share %</t>
  </si>
  <si>
    <t>North Korea</t>
  </si>
  <si>
    <t>Brunei Darussalam</t>
  </si>
  <si>
    <t>Liechtenstein</t>
  </si>
  <si>
    <t>Bahamas</t>
  </si>
  <si>
    <t>Hong Kong (China)</t>
  </si>
  <si>
    <t>Cambodia</t>
  </si>
  <si>
    <t>Bhutan</t>
  </si>
  <si>
    <t>Monaco</t>
  </si>
  <si>
    <t>Laos</t>
  </si>
  <si>
    <t>Swaziland</t>
  </si>
  <si>
    <t>Trip Types</t>
  </si>
  <si>
    <t>Tourist (Overnight) Trips</t>
  </si>
  <si>
    <t>Same Day Trips</t>
  </si>
  <si>
    <t>Other  (non-tourism)</t>
  </si>
  <si>
    <t>Railway  Kartsakhi</t>
  </si>
  <si>
    <t>Including:</t>
  </si>
  <si>
    <t>Top 15 Countries by International Visitor Trips</t>
  </si>
  <si>
    <r>
      <rPr>
        <b/>
        <sz val="9"/>
        <rFont val="Sylfaen"/>
        <family val="1"/>
        <charset val="204"/>
      </rPr>
      <t>* International traveler</t>
    </r>
    <r>
      <rPr>
        <sz val="9"/>
        <rFont val="Sylfaen"/>
        <family val="1"/>
        <charset val="204"/>
      </rPr>
      <t xml:space="preserve"> is someone who moves between different geographic locations for any purpose and any duration. It excludes foreign citizens who are Georgian residents and includes Georgian citizens who are foreign residents. </t>
    </r>
  </si>
  <si>
    <t>International Traveler Trips</t>
  </si>
  <si>
    <t>International Visitor Trips</t>
  </si>
  <si>
    <t>International Traveller Trips</t>
  </si>
  <si>
    <t>International Traveler* Trips</t>
  </si>
  <si>
    <t>International Visitor* Trips</t>
  </si>
  <si>
    <t>Tourist (Overnight) Trips*</t>
  </si>
  <si>
    <t>Same Day Trips*</t>
  </si>
  <si>
    <t>Definition</t>
  </si>
  <si>
    <t>Other  (non-tourism)*</t>
  </si>
  <si>
    <r>
      <rPr>
        <b/>
        <sz val="9"/>
        <rFont val="Sylfaen"/>
        <family val="1"/>
        <charset val="204"/>
      </rPr>
      <t>*International visitor</t>
    </r>
    <r>
      <rPr>
        <sz val="9"/>
        <rFont val="Sylfaen"/>
        <family val="1"/>
        <charset val="204"/>
      </rPr>
      <t xml:space="preserve"> is a traveler taking a trip to a main destination outside his/her usual environment, for less than a year, for any main purpose (business, leisure or other personal purpose) other than to be employed by a resident entity in the country or place visited. The usual environment of an individual, a key concept in tourism, is defined as the geographical area within which an individual conducts his/her regular life routines. For defining usual environment in Georgia travelers conducting 8 and more trips are excluded from the data.</t>
    </r>
  </si>
  <si>
    <r>
      <rPr>
        <b/>
        <sz val="9"/>
        <rFont val="Sylfaen"/>
        <family val="1"/>
        <charset val="204"/>
      </rPr>
      <t>*</t>
    </r>
    <r>
      <rPr>
        <sz val="9"/>
        <rFont val="Sylfaen"/>
        <family val="1"/>
        <charset val="204"/>
      </rPr>
      <t>A visitor (domestic, inbound or outbound) is classified as a tourist (or overnight visitor) if his/her trip includes an overnight stay.</t>
    </r>
  </si>
  <si>
    <r>
      <rPr>
        <b/>
        <sz val="9"/>
        <rFont val="Sylfaen"/>
        <family val="1"/>
        <charset val="204"/>
      </rPr>
      <t xml:space="preserve">* </t>
    </r>
    <r>
      <rPr>
        <sz val="9"/>
        <rFont val="Sylfaen"/>
        <family val="1"/>
        <charset val="204"/>
      </rPr>
      <t>A visitor (domestic, inbound or outbound) is classified as a same-day visitor (or excursionist) if his/her trip does not include an overnight stay.</t>
    </r>
  </si>
  <si>
    <t>Concept</t>
  </si>
  <si>
    <t>International Travel Classification</t>
  </si>
  <si>
    <r>
      <rPr>
        <b/>
        <sz val="9"/>
        <rFont val="Sylfaen"/>
        <family val="1"/>
        <charset val="204"/>
      </rPr>
      <t xml:space="preserve">*Other  (non-tourist) - </t>
    </r>
    <r>
      <rPr>
        <sz val="9"/>
        <rFont val="Sylfaen"/>
        <family val="1"/>
        <charset val="204"/>
      </rPr>
      <t>are characterized by the reason for which they are excluded from visitors: either being less than 15 years old or being within the usual environment.</t>
    </r>
  </si>
  <si>
    <t xml:space="preserve"> Kartsakhi </t>
  </si>
  <si>
    <t>Other</t>
  </si>
  <si>
    <t>Georgia (Nonresident)</t>
  </si>
  <si>
    <t>15-30</t>
  </si>
  <si>
    <t>31-50</t>
  </si>
  <si>
    <t>51-70</t>
  </si>
  <si>
    <t>71+</t>
  </si>
  <si>
    <t>Visitors Gender and Age</t>
  </si>
  <si>
    <t>Age</t>
  </si>
  <si>
    <t>Gender</t>
  </si>
  <si>
    <t>Female</t>
  </si>
  <si>
    <t>Male</t>
  </si>
  <si>
    <t>Czechia</t>
  </si>
  <si>
    <t>Categorry</t>
  </si>
  <si>
    <t>International Visitor Trips/EU</t>
  </si>
  <si>
    <t>EU member countries</t>
  </si>
  <si>
    <t>Port Batumi</t>
  </si>
  <si>
    <t>Tsodna</t>
  </si>
  <si>
    <t>Change 2019/2021</t>
  </si>
  <si>
    <t>Change 2020/2021</t>
  </si>
  <si>
    <t>% Change 2019/2021</t>
  </si>
  <si>
    <t>% Change 2020/2021</t>
  </si>
  <si>
    <t>2019: April</t>
  </si>
  <si>
    <t>2020: April</t>
  </si>
  <si>
    <t>2021: April</t>
  </si>
  <si>
    <t>U S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</si>
</sst>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%"/>
  </numFmts>
  <fonts count="3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i/>
      <sz val="9"/>
      <color indexed="8"/>
      <name val="Calibri"/>
      <family val="2"/>
    </font>
    <font>
      <sz val="10"/>
      <name val="Arial"/>
      <family val="2"/>
    </font>
    <font>
      <sz val="10"/>
      <name val="Arial"/>
      <family val="2"/>
      <charset val="204"/>
    </font>
    <font>
      <sz val="11"/>
      <color theme="1"/>
      <name val="Calibri"/>
      <family val="2"/>
      <charset val="1"/>
      <scheme val="minor"/>
    </font>
    <font>
      <sz val="9"/>
      <name val="Calibri"/>
      <family val="2"/>
      <charset val="204"/>
      <scheme val="minor"/>
    </font>
    <font>
      <sz val="9"/>
      <color indexed="8"/>
      <name val="Calibri"/>
      <family val="2"/>
      <charset val="204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i/>
      <sz val="9"/>
      <color indexed="8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b/>
      <sz val="12"/>
      <color indexed="8"/>
      <name val="Calibri"/>
      <family val="2"/>
    </font>
    <font>
      <b/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1"/>
      <name val="Arial"/>
      <family val="2"/>
      <charset val="204"/>
    </font>
    <font>
      <b/>
      <sz val="11"/>
      <color theme="0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i/>
      <sz val="9"/>
      <color indexed="8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0"/>
      <color theme="0"/>
      <name val="Arial"/>
      <family val="2"/>
      <charset val="204"/>
    </font>
    <font>
      <sz val="9"/>
      <name val="Sylfaen"/>
      <family val="1"/>
      <charset val="204"/>
    </font>
    <font>
      <b/>
      <sz val="9"/>
      <name val="Sylfae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rgb="FFF2F2F2"/>
      </patternFill>
    </fill>
    <fill>
      <patternFill patternType="solid">
        <fgColor theme="9"/>
      </patternFill>
    </fill>
    <fill>
      <patternFill patternType="solid">
        <fgColor theme="6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51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otted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rgb="FF7F7F7F"/>
      </left>
      <right style="dotted">
        <color indexed="64"/>
      </right>
      <top style="thin">
        <color rgb="FF7F7F7F"/>
      </top>
      <bottom style="thin">
        <color rgb="FF7F7F7F"/>
      </bottom>
      <diagonal/>
    </border>
    <border>
      <left style="dashed">
        <color indexed="64"/>
      </left>
      <right style="dott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otted">
        <color indexed="64"/>
      </right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medium">
        <color indexed="64"/>
      </left>
      <right style="dashed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ashed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 style="dashed">
        <color indexed="64"/>
      </left>
      <right style="dotted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>
      <alignment vertical="center"/>
    </xf>
    <xf numFmtId="43" fontId="6" fillId="0" borderId="0" applyFont="0" applyFill="0" applyBorder="0" applyAlignment="0" applyProtection="0"/>
    <xf numFmtId="0" fontId="6" fillId="0" borderId="0"/>
    <xf numFmtId="9" fontId="5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6" fillId="4" borderId="15" applyNumberFormat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2" fillId="7" borderId="0" applyNumberFormat="0" applyBorder="0" applyAlignment="0" applyProtection="0"/>
  </cellStyleXfs>
  <cellXfs count="168">
    <xf numFmtId="0" fontId="0" fillId="0" borderId="0" xfId="0">
      <alignment vertical="center"/>
    </xf>
    <xf numFmtId="0" fontId="0" fillId="0" borderId="0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/>
    </xf>
    <xf numFmtId="0" fontId="9" fillId="0" borderId="3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10" fillId="0" borderId="0" xfId="0" applyNumberFormat="1" applyFont="1" applyFill="1" applyBorder="1" applyAlignment="1">
      <alignment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/>
    <xf numFmtId="3" fontId="11" fillId="0" borderId="8" xfId="2" applyNumberFormat="1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12" fillId="0" borderId="11" xfId="2" applyFont="1" applyBorder="1" applyAlignment="1">
      <alignment horizontal="center" vertical="center"/>
    </xf>
    <xf numFmtId="0" fontId="12" fillId="0" borderId="12" xfId="2" applyFont="1" applyBorder="1" applyAlignment="1">
      <alignment horizontal="center" vertical="center"/>
    </xf>
    <xf numFmtId="3" fontId="12" fillId="0" borderId="1" xfId="2" applyNumberFormat="1" applyFont="1" applyBorder="1" applyAlignment="1">
      <alignment horizontal="center" vertical="center"/>
    </xf>
    <xf numFmtId="3" fontId="12" fillId="0" borderId="1" xfId="4" applyNumberFormat="1" applyFont="1" applyBorder="1" applyAlignment="1">
      <alignment horizontal="center" vertical="center"/>
    </xf>
    <xf numFmtId="3" fontId="12" fillId="0" borderId="4" xfId="2" applyNumberFormat="1" applyFont="1" applyBorder="1" applyAlignment="1">
      <alignment horizontal="center" vertical="center"/>
    </xf>
    <xf numFmtId="3" fontId="12" fillId="0" borderId="4" xfId="4" applyNumberFormat="1" applyFont="1" applyBorder="1" applyAlignment="1">
      <alignment horizontal="center" vertical="center"/>
    </xf>
    <xf numFmtId="0" fontId="8" fillId="0" borderId="13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 vertical="center" wrapText="1"/>
    </xf>
    <xf numFmtId="1" fontId="9" fillId="2" borderId="10" xfId="0" applyNumberFormat="1" applyFont="1" applyFill="1" applyBorder="1" applyAlignment="1">
      <alignment horizontal="center" vertical="center"/>
    </xf>
    <xf numFmtId="1" fontId="9" fillId="0" borderId="10" xfId="0" applyNumberFormat="1" applyFont="1" applyFill="1" applyBorder="1" applyAlignment="1">
      <alignment horizontal="center" vertical="center"/>
    </xf>
    <xf numFmtId="1" fontId="9" fillId="0" borderId="17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64" fontId="12" fillId="0" borderId="18" xfId="3" applyNumberFormat="1" applyFont="1" applyBorder="1" applyAlignment="1">
      <alignment horizontal="center" vertical="center"/>
    </xf>
    <xf numFmtId="164" fontId="12" fillId="0" borderId="19" xfId="3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2" fillId="0" borderId="0" xfId="2" applyFont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 wrapText="1"/>
    </xf>
    <xf numFmtId="3" fontId="8" fillId="3" borderId="0" xfId="0" applyNumberFormat="1" applyFont="1" applyFill="1" applyBorder="1" applyAlignment="1" applyProtection="1">
      <alignment horizontal="center" vertical="center" wrapText="1"/>
      <protection locked="0"/>
    </xf>
    <xf numFmtId="3" fontId="12" fillId="0" borderId="0" xfId="2" applyNumberFormat="1" applyFont="1" applyBorder="1" applyAlignment="1">
      <alignment horizontal="center" vertical="center"/>
    </xf>
    <xf numFmtId="3" fontId="12" fillId="0" borderId="0" xfId="4" applyNumberFormat="1" applyFont="1" applyBorder="1" applyAlignment="1">
      <alignment horizontal="center" vertical="center"/>
    </xf>
    <xf numFmtId="164" fontId="12" fillId="0" borderId="0" xfId="4" applyNumberFormat="1" applyFont="1" applyBorder="1" applyAlignment="1">
      <alignment horizontal="center" vertical="center"/>
    </xf>
    <xf numFmtId="164" fontId="12" fillId="0" borderId="0" xfId="3" applyNumberFormat="1" applyFont="1" applyBorder="1" applyAlignment="1">
      <alignment horizontal="center" vertical="center"/>
    </xf>
    <xf numFmtId="3" fontId="12" fillId="0" borderId="2" xfId="2" applyNumberFormat="1" applyFont="1" applyBorder="1" applyAlignment="1">
      <alignment horizontal="center" vertical="center"/>
    </xf>
    <xf numFmtId="164" fontId="12" fillId="0" borderId="1" xfId="3" applyNumberFormat="1" applyFont="1" applyBorder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21" fillId="8" borderId="27" xfId="7" applyNumberFormat="1" applyFont="1" applyFill="1" applyBorder="1" applyAlignment="1">
      <alignment horizontal="center" vertical="center" wrapText="1"/>
    </xf>
    <xf numFmtId="3" fontId="20" fillId="9" borderId="28" xfId="6" applyNumberFormat="1" applyFont="1" applyFill="1" applyBorder="1" applyAlignment="1">
      <alignment horizontal="center" vertical="center"/>
    </xf>
    <xf numFmtId="3" fontId="17" fillId="10" borderId="28" xfId="8" applyNumberFormat="1" applyFill="1" applyBorder="1" applyAlignment="1">
      <alignment horizontal="center" vertical="center" wrapText="1"/>
    </xf>
    <xf numFmtId="3" fontId="14" fillId="2" borderId="28" xfId="0" applyNumberFormat="1" applyFont="1" applyFill="1" applyBorder="1" applyAlignment="1">
      <alignment horizontal="center" vertical="center"/>
    </xf>
    <xf numFmtId="3" fontId="23" fillId="10" borderId="28" xfId="0" applyNumberFormat="1" applyFont="1" applyFill="1" applyBorder="1" applyAlignment="1">
      <alignment horizontal="center" vertical="center"/>
    </xf>
    <xf numFmtId="3" fontId="24" fillId="11" borderId="28" xfId="9" applyNumberFormat="1" applyFont="1" applyFill="1" applyBorder="1" applyAlignment="1">
      <alignment horizontal="center" vertical="center"/>
    </xf>
    <xf numFmtId="3" fontId="17" fillId="10" borderId="28" xfId="8" applyNumberFormat="1" applyFill="1" applyBorder="1" applyAlignment="1">
      <alignment horizontal="center" vertical="center"/>
    </xf>
    <xf numFmtId="3" fontId="24" fillId="11" borderId="28" xfId="0" applyNumberFormat="1" applyFont="1" applyFill="1" applyBorder="1" applyAlignment="1">
      <alignment horizontal="center" vertical="center"/>
    </xf>
    <xf numFmtId="0" fontId="21" fillId="8" borderId="6" xfId="7" applyNumberFormat="1" applyFont="1" applyFill="1" applyBorder="1" applyAlignment="1">
      <alignment horizontal="center" vertical="center" wrapText="1"/>
    </xf>
    <xf numFmtId="3" fontId="21" fillId="8" borderId="20" xfId="7" applyNumberFormat="1" applyFont="1" applyFill="1" applyBorder="1" applyAlignment="1">
      <alignment horizontal="center" vertical="center" wrapText="1"/>
    </xf>
    <xf numFmtId="0" fontId="21" fillId="8" borderId="7" xfId="7" applyNumberFormat="1" applyFont="1" applyFill="1" applyBorder="1" applyAlignment="1">
      <alignment horizontal="center" vertical="center" wrapText="1"/>
    </xf>
    <xf numFmtId="0" fontId="21" fillId="8" borderId="5" xfId="7" applyNumberFormat="1" applyFont="1" applyFill="1" applyBorder="1" applyAlignment="1">
      <alignment horizontal="center" vertical="center" wrapText="1"/>
    </xf>
    <xf numFmtId="0" fontId="20" fillId="9" borderId="16" xfId="6" applyNumberFormat="1" applyFont="1" applyFill="1" applyBorder="1" applyAlignment="1">
      <alignment horizontal="center" vertical="center"/>
    </xf>
    <xf numFmtId="3" fontId="20" fillId="9" borderId="15" xfId="6" applyNumberFormat="1" applyFont="1" applyFill="1" applyBorder="1" applyAlignment="1">
      <alignment horizontal="center" vertical="center"/>
    </xf>
    <xf numFmtId="9" fontId="20" fillId="9" borderId="24" xfId="6" applyNumberFormat="1" applyFont="1" applyFill="1" applyBorder="1" applyAlignment="1">
      <alignment horizontal="center" vertical="center"/>
    </xf>
    <xf numFmtId="0" fontId="21" fillId="8" borderId="29" xfId="7" applyNumberFormat="1" applyFont="1" applyFill="1" applyBorder="1" applyAlignment="1">
      <alignment horizontal="center" vertical="center" wrapText="1"/>
    </xf>
    <xf numFmtId="3" fontId="25" fillId="0" borderId="2" xfId="2" applyNumberFormat="1" applyFont="1" applyBorder="1" applyAlignment="1">
      <alignment horizontal="left" vertical="center" wrapText="1"/>
    </xf>
    <xf numFmtId="3" fontId="25" fillId="0" borderId="1" xfId="2" applyNumberFormat="1" applyFont="1" applyBorder="1" applyAlignment="1">
      <alignment horizontal="center" vertical="center"/>
    </xf>
    <xf numFmtId="164" fontId="25" fillId="0" borderId="1" xfId="3" applyNumberFormat="1" applyFont="1" applyBorder="1" applyAlignment="1">
      <alignment horizontal="center" vertical="center"/>
    </xf>
    <xf numFmtId="3" fontId="25" fillId="0" borderId="3" xfId="2" applyNumberFormat="1" applyFont="1" applyBorder="1" applyAlignment="1">
      <alignment horizontal="left" vertical="center"/>
    </xf>
    <xf numFmtId="3" fontId="25" fillId="0" borderId="4" xfId="2" applyNumberFormat="1" applyFont="1" applyBorder="1" applyAlignment="1">
      <alignment horizontal="center" vertical="center"/>
    </xf>
    <xf numFmtId="164" fontId="25" fillId="0" borderId="4" xfId="3" applyNumberFormat="1" applyFont="1" applyBorder="1" applyAlignment="1">
      <alignment horizontal="center" vertical="center"/>
    </xf>
    <xf numFmtId="164" fontId="25" fillId="0" borderId="0" xfId="3" applyNumberFormat="1" applyFont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/>
    </xf>
    <xf numFmtId="1" fontId="8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" xfId="0" applyNumberFormat="1" applyFont="1" applyFill="1" applyBorder="1" applyAlignment="1" applyProtection="1">
      <alignment horizontal="center" vertical="center" wrapText="1"/>
      <protection locked="0"/>
    </xf>
    <xf numFmtId="1" fontId="8" fillId="2" borderId="2" xfId="0" applyNumberFormat="1" applyFont="1" applyFill="1" applyBorder="1" applyAlignment="1">
      <alignment horizontal="center" vertical="center"/>
    </xf>
    <xf numFmtId="0" fontId="8" fillId="2" borderId="2" xfId="0" applyNumberFormat="1" applyFont="1" applyFill="1" applyBorder="1" applyAlignment="1">
      <alignment horizontal="center" vertical="center"/>
    </xf>
    <xf numFmtId="0" fontId="8" fillId="2" borderId="2" xfId="0" applyNumberFormat="1" applyFont="1" applyFill="1" applyBorder="1" applyAlignment="1">
      <alignment horizontal="center" vertical="center" wrapText="1"/>
    </xf>
    <xf numFmtId="0" fontId="17" fillId="10" borderId="16" xfId="8" applyNumberFormat="1" applyFill="1" applyBorder="1" applyAlignment="1">
      <alignment horizontal="center" vertical="center"/>
    </xf>
    <xf numFmtId="0" fontId="26" fillId="11" borderId="2" xfId="9" applyNumberFormat="1" applyFont="1" applyFill="1" applyBorder="1" applyAlignment="1">
      <alignment horizontal="center" vertical="center"/>
    </xf>
    <xf numFmtId="3" fontId="26" fillId="11" borderId="28" xfId="9" applyNumberFormat="1" applyFont="1" applyFill="1" applyBorder="1" applyAlignment="1">
      <alignment horizontal="center" vertical="center"/>
    </xf>
    <xf numFmtId="0" fontId="1" fillId="11" borderId="2" xfId="9" applyNumberFormat="1" applyFont="1" applyFill="1" applyBorder="1" applyAlignment="1">
      <alignment horizontal="center" vertical="center"/>
    </xf>
    <xf numFmtId="3" fontId="1" fillId="11" borderId="28" xfId="9" applyNumberFormat="1" applyFont="1" applyFill="1" applyBorder="1" applyAlignment="1">
      <alignment horizontal="center" vertical="center"/>
    </xf>
    <xf numFmtId="0" fontId="1" fillId="11" borderId="28" xfId="9" applyNumberFormat="1" applyFont="1" applyFill="1" applyBorder="1" applyAlignment="1">
      <alignment horizontal="center" vertical="center"/>
    </xf>
    <xf numFmtId="3" fontId="21" fillId="8" borderId="28" xfId="7" applyNumberFormat="1" applyFont="1" applyFill="1" applyBorder="1" applyAlignment="1">
      <alignment horizontal="center" vertical="center" wrapText="1"/>
    </xf>
    <xf numFmtId="3" fontId="21" fillId="12" borderId="28" xfId="7" applyNumberFormat="1" applyFont="1" applyFill="1" applyBorder="1" applyAlignment="1">
      <alignment horizontal="center" vertical="center" wrapText="1"/>
    </xf>
    <xf numFmtId="164" fontId="8" fillId="0" borderId="25" xfId="3" applyNumberFormat="1" applyFont="1" applyFill="1" applyBorder="1" applyAlignment="1">
      <alignment horizontal="center" vertical="center"/>
    </xf>
    <xf numFmtId="164" fontId="8" fillId="0" borderId="26" xfId="3" applyNumberFormat="1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/>
    </xf>
    <xf numFmtId="3" fontId="9" fillId="0" borderId="4" xfId="0" applyNumberFormat="1" applyFont="1" applyFill="1" applyBorder="1" applyAlignment="1">
      <alignment horizontal="center" vertical="center"/>
    </xf>
    <xf numFmtId="0" fontId="21" fillId="8" borderId="33" xfId="7" applyNumberFormat="1" applyFont="1" applyFill="1" applyBorder="1" applyAlignment="1">
      <alignment horizontal="center" vertical="center" wrapText="1"/>
    </xf>
    <xf numFmtId="3" fontId="21" fillId="12" borderId="33" xfId="7" applyNumberFormat="1" applyFont="1" applyFill="1" applyBorder="1" applyAlignment="1">
      <alignment horizontal="center" vertical="center" wrapText="1"/>
    </xf>
    <xf numFmtId="3" fontId="20" fillId="9" borderId="33" xfId="6" applyNumberFormat="1" applyFont="1" applyFill="1" applyBorder="1" applyAlignment="1">
      <alignment horizontal="center" vertical="center"/>
    </xf>
    <xf numFmtId="3" fontId="20" fillId="9" borderId="33" xfId="6" applyNumberFormat="1" applyFont="1" applyFill="1" applyBorder="1" applyAlignment="1">
      <alignment horizontal="center" vertical="center" wrapText="1"/>
    </xf>
    <xf numFmtId="0" fontId="27" fillId="9" borderId="28" xfId="0" applyFont="1" applyFill="1" applyBorder="1" applyAlignment="1">
      <alignment horizontal="center" vertical="center"/>
    </xf>
    <xf numFmtId="3" fontId="25" fillId="0" borderId="28" xfId="2" applyNumberFormat="1" applyFont="1" applyBorder="1" applyAlignment="1">
      <alignment horizontal="left" vertical="center" wrapText="1"/>
    </xf>
    <xf numFmtId="0" fontId="28" fillId="0" borderId="28" xfId="0" applyFont="1" applyBorder="1" applyAlignment="1">
      <alignment horizontal="left" vertical="top" wrapText="1"/>
    </xf>
    <xf numFmtId="3" fontId="12" fillId="0" borderId="28" xfId="2" applyNumberFormat="1" applyFont="1" applyBorder="1" applyAlignment="1">
      <alignment horizontal="center" vertical="center"/>
    </xf>
    <xf numFmtId="3" fontId="25" fillId="0" borderId="28" xfId="2" applyNumberFormat="1" applyFont="1" applyBorder="1" applyAlignment="1">
      <alignment horizontal="left" vertical="center"/>
    </xf>
    <xf numFmtId="0" fontId="28" fillId="0" borderId="28" xfId="0" applyFont="1" applyBorder="1" applyAlignment="1">
      <alignment horizontal="justify" vertical="center"/>
    </xf>
    <xf numFmtId="0" fontId="28" fillId="0" borderId="28" xfId="0" applyFont="1" applyBorder="1" applyAlignment="1">
      <alignment vertical="center" wrapText="1"/>
    </xf>
    <xf numFmtId="3" fontId="8" fillId="0" borderId="30" xfId="6" applyNumberFormat="1" applyFont="1" applyFill="1" applyBorder="1" applyAlignment="1">
      <alignment horizontal="center" vertical="center"/>
    </xf>
    <xf numFmtId="164" fontId="21" fillId="8" borderId="32" xfId="3" applyNumberFormat="1" applyFont="1" applyFill="1" applyBorder="1" applyAlignment="1">
      <alignment horizontal="center" vertical="center" wrapText="1"/>
    </xf>
    <xf numFmtId="164" fontId="8" fillId="0" borderId="0" xfId="3" applyNumberFormat="1" applyFont="1" applyAlignment="1">
      <alignment horizontal="center" vertical="center"/>
    </xf>
    <xf numFmtId="164" fontId="0" fillId="0" borderId="0" xfId="3" applyNumberFormat="1" applyFont="1" applyAlignment="1"/>
    <xf numFmtId="3" fontId="8" fillId="0" borderId="0" xfId="0" applyNumberFormat="1" applyFont="1" applyAlignment="1">
      <alignment horizontal="center" vertical="center"/>
    </xf>
    <xf numFmtId="164" fontId="20" fillId="9" borderId="31" xfId="3" applyNumberFormat="1" applyFont="1" applyFill="1" applyBorder="1" applyAlignment="1">
      <alignment horizontal="center" vertical="center"/>
    </xf>
    <xf numFmtId="0" fontId="8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35" xfId="2" applyFont="1" applyBorder="1" applyAlignment="1">
      <alignment horizontal="center" vertical="center"/>
    </xf>
    <xf numFmtId="0" fontId="17" fillId="8" borderId="34" xfId="7" applyNumberFormat="1" applyFill="1" applyBorder="1" applyAlignment="1">
      <alignment horizontal="center" vertical="center" wrapText="1"/>
    </xf>
    <xf numFmtId="3" fontId="21" fillId="8" borderId="29" xfId="7" applyNumberFormat="1" applyFont="1" applyFill="1" applyBorder="1" applyAlignment="1">
      <alignment horizontal="center" vertical="center" wrapText="1"/>
    </xf>
    <xf numFmtId="3" fontId="12" fillId="0" borderId="2" xfId="4" applyNumberFormat="1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3" fontId="12" fillId="0" borderId="9" xfId="2" applyNumberFormat="1" applyFont="1" applyBorder="1" applyAlignment="1">
      <alignment horizontal="center" vertical="center"/>
    </xf>
    <xf numFmtId="3" fontId="21" fillId="9" borderId="33" xfId="4" applyNumberFormat="1" applyFont="1" applyFill="1" applyBorder="1" applyAlignment="1">
      <alignment horizontal="center" vertical="center"/>
    </xf>
    <xf numFmtId="3" fontId="21" fillId="9" borderId="28" xfId="4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 wrapText="1"/>
    </xf>
    <xf numFmtId="3" fontId="12" fillId="0" borderId="9" xfId="4" applyNumberFormat="1" applyFont="1" applyBorder="1" applyAlignment="1">
      <alignment horizontal="center" vertical="center"/>
    </xf>
    <xf numFmtId="0" fontId="8" fillId="0" borderId="3" xfId="0" applyNumberFormat="1" applyFont="1" applyFill="1" applyBorder="1" applyAlignment="1">
      <alignment horizontal="center" vertical="center" wrapText="1"/>
    </xf>
    <xf numFmtId="0" fontId="17" fillId="8" borderId="38" xfId="7" applyNumberFormat="1" applyFill="1" applyBorder="1" applyAlignment="1">
      <alignment horizontal="center" vertical="center" wrapText="1"/>
    </xf>
    <xf numFmtId="0" fontId="21" fillId="8" borderId="28" xfId="7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164" fontId="21" fillId="8" borderId="40" xfId="3" applyNumberFormat="1" applyFont="1" applyFill="1" applyBorder="1" applyAlignment="1">
      <alignment horizontal="center" vertical="center" wrapText="1"/>
    </xf>
    <xf numFmtId="164" fontId="20" fillId="9" borderId="41" xfId="3" applyNumberFormat="1" applyFont="1" applyFill="1" applyBorder="1" applyAlignment="1">
      <alignment horizontal="center" vertical="center"/>
    </xf>
    <xf numFmtId="164" fontId="17" fillId="10" borderId="28" xfId="3" applyNumberFormat="1" applyFont="1" applyFill="1" applyBorder="1" applyAlignment="1">
      <alignment horizontal="center" vertical="center" wrapText="1"/>
    </xf>
    <xf numFmtId="164" fontId="26" fillId="11" borderId="28" xfId="3" applyNumberFormat="1" applyFont="1" applyFill="1" applyBorder="1" applyAlignment="1">
      <alignment horizontal="center" vertical="center"/>
    </xf>
    <xf numFmtId="164" fontId="14" fillId="2" borderId="28" xfId="3" applyNumberFormat="1" applyFont="1" applyFill="1" applyBorder="1" applyAlignment="1">
      <alignment horizontal="center" vertical="center"/>
    </xf>
    <xf numFmtId="164" fontId="1" fillId="11" borderId="28" xfId="3" applyNumberFormat="1" applyFont="1" applyFill="1" applyBorder="1" applyAlignment="1">
      <alignment horizontal="center" vertical="center"/>
    </xf>
    <xf numFmtId="164" fontId="23" fillId="10" borderId="28" xfId="3" applyNumberFormat="1" applyFont="1" applyFill="1" applyBorder="1" applyAlignment="1">
      <alignment horizontal="center" vertical="center"/>
    </xf>
    <xf numFmtId="164" fontId="24" fillId="11" borderId="28" xfId="3" applyNumberFormat="1" applyFont="1" applyFill="1" applyBorder="1" applyAlignment="1">
      <alignment horizontal="center" vertical="center"/>
    </xf>
    <xf numFmtId="164" fontId="17" fillId="10" borderId="28" xfId="3" applyNumberFormat="1" applyFont="1" applyFill="1" applyBorder="1" applyAlignment="1">
      <alignment horizontal="center" vertical="center"/>
    </xf>
    <xf numFmtId="164" fontId="8" fillId="0" borderId="30" xfId="3" applyNumberFormat="1" applyFont="1" applyFill="1" applyBorder="1" applyAlignment="1">
      <alignment horizontal="center" vertical="center"/>
    </xf>
    <xf numFmtId="164" fontId="10" fillId="0" borderId="0" xfId="3" applyNumberFormat="1" applyFont="1">
      <alignment vertical="center"/>
    </xf>
    <xf numFmtId="164" fontId="12" fillId="0" borderId="25" xfId="3" applyNumberFormat="1" applyFont="1" applyBorder="1" applyAlignment="1">
      <alignment horizontal="center" vertical="center"/>
    </xf>
    <xf numFmtId="164" fontId="12" fillId="0" borderId="4" xfId="3" applyNumberFormat="1" applyFont="1" applyBorder="1" applyAlignment="1">
      <alignment horizontal="center" vertical="center"/>
    </xf>
    <xf numFmtId="164" fontId="12" fillId="0" borderId="26" xfId="3" applyNumberFormat="1" applyFont="1" applyBorder="1" applyAlignment="1">
      <alignment horizontal="center" vertical="center"/>
    </xf>
    <xf numFmtId="3" fontId="25" fillId="0" borderId="1" xfId="4" applyNumberFormat="1" applyFont="1" applyBorder="1" applyAlignment="1">
      <alignment horizontal="center" vertical="center"/>
    </xf>
    <xf numFmtId="164" fontId="25" fillId="0" borderId="25" xfId="3" applyNumberFormat="1" applyFont="1" applyBorder="1" applyAlignment="1">
      <alignment horizontal="center" vertical="center"/>
    </xf>
    <xf numFmtId="3" fontId="25" fillId="0" borderId="4" xfId="4" applyNumberFormat="1" applyFont="1" applyBorder="1" applyAlignment="1">
      <alignment horizontal="center" vertical="center"/>
    </xf>
    <xf numFmtId="164" fontId="25" fillId="0" borderId="26" xfId="3" applyNumberFormat="1" applyFont="1" applyBorder="1" applyAlignment="1">
      <alignment horizontal="center" vertical="center"/>
    </xf>
    <xf numFmtId="164" fontId="8" fillId="0" borderId="46" xfId="3" applyNumberFormat="1" applyFont="1" applyFill="1" applyBorder="1" applyAlignment="1">
      <alignment horizontal="center" vertical="center"/>
    </xf>
    <xf numFmtId="164" fontId="8" fillId="0" borderId="47" xfId="3" applyNumberFormat="1" applyFont="1" applyFill="1" applyBorder="1" applyAlignment="1">
      <alignment horizontal="center" vertical="center"/>
    </xf>
    <xf numFmtId="164" fontId="20" fillId="9" borderId="45" xfId="3" applyNumberFormat="1" applyFont="1" applyFill="1" applyBorder="1" applyAlignment="1">
      <alignment horizontal="center" vertical="center"/>
    </xf>
    <xf numFmtId="3" fontId="20" fillId="9" borderId="21" xfId="6" applyNumberFormat="1" applyFont="1" applyFill="1" applyBorder="1" applyAlignment="1">
      <alignment horizontal="center" vertical="center"/>
    </xf>
    <xf numFmtId="3" fontId="8" fillId="0" borderId="22" xfId="3" applyNumberFormat="1" applyFont="1" applyFill="1" applyBorder="1" applyAlignment="1">
      <alignment horizontal="center" vertical="center"/>
    </xf>
    <xf numFmtId="3" fontId="8" fillId="0" borderId="23" xfId="3" applyNumberFormat="1" applyFont="1" applyFill="1" applyBorder="1" applyAlignment="1">
      <alignment horizontal="center" vertical="center"/>
    </xf>
    <xf numFmtId="164" fontId="20" fillId="9" borderId="24" xfId="3" applyNumberFormat="1" applyFont="1" applyFill="1" applyBorder="1" applyAlignment="1">
      <alignment horizontal="center" vertical="center"/>
    </xf>
    <xf numFmtId="3" fontId="20" fillId="9" borderId="48" xfId="6" applyNumberFormat="1" applyFont="1" applyFill="1" applyBorder="1" applyAlignment="1">
      <alignment horizontal="center" vertical="center"/>
    </xf>
    <xf numFmtId="3" fontId="8" fillId="0" borderId="49" xfId="3" applyNumberFormat="1" applyFont="1" applyFill="1" applyBorder="1" applyAlignment="1">
      <alignment horizontal="center" vertical="center"/>
    </xf>
    <xf numFmtId="164" fontId="21" fillId="8" borderId="50" xfId="3" applyNumberFormat="1" applyFont="1" applyFill="1" applyBorder="1" applyAlignment="1">
      <alignment horizontal="center" vertical="center" wrapText="1"/>
    </xf>
    <xf numFmtId="164" fontId="21" fillId="12" borderId="50" xfId="3" applyNumberFormat="1" applyFont="1" applyFill="1" applyBorder="1" applyAlignment="1">
      <alignment horizontal="center" vertical="center" wrapText="1"/>
    </xf>
    <xf numFmtId="164" fontId="20" fillId="9" borderId="50" xfId="3" applyNumberFormat="1" applyFont="1" applyFill="1" applyBorder="1" applyAlignment="1">
      <alignment horizontal="center" vertical="center"/>
    </xf>
    <xf numFmtId="164" fontId="21" fillId="8" borderId="28" xfId="3" applyNumberFormat="1" applyFont="1" applyFill="1" applyBorder="1" applyAlignment="1">
      <alignment horizontal="center" vertical="center" wrapText="1"/>
    </xf>
    <xf numFmtId="164" fontId="21" fillId="12" borderId="28" xfId="3" applyNumberFormat="1" applyFont="1" applyFill="1" applyBorder="1" applyAlignment="1">
      <alignment horizontal="center" vertical="center" wrapText="1"/>
    </xf>
    <xf numFmtId="164" fontId="20" fillId="9" borderId="28" xfId="3" applyNumberFormat="1" applyFont="1" applyFill="1" applyBorder="1" applyAlignment="1">
      <alignment horizontal="center" vertical="center"/>
    </xf>
    <xf numFmtId="0" fontId="22" fillId="0" borderId="0" xfId="0" applyNumberFormat="1" applyFont="1" applyFill="1" applyAlignment="1">
      <alignment horizontal="left" vertical="center"/>
    </xf>
    <xf numFmtId="0" fontId="13" fillId="0" borderId="0" xfId="0" applyNumberFormat="1" applyFont="1" applyFill="1" applyAlignment="1">
      <alignment horizontal="left" vertical="center"/>
    </xf>
    <xf numFmtId="0" fontId="18" fillId="0" borderId="42" xfId="0" applyNumberFormat="1" applyFont="1" applyFill="1" applyBorder="1" applyAlignment="1">
      <alignment horizontal="center" vertical="center"/>
    </xf>
    <xf numFmtId="0" fontId="18" fillId="0" borderId="43" xfId="0" applyNumberFormat="1" applyFont="1" applyFill="1" applyBorder="1" applyAlignment="1">
      <alignment horizontal="center" vertical="center"/>
    </xf>
    <xf numFmtId="0" fontId="18" fillId="0" borderId="44" xfId="0" applyNumberFormat="1" applyFont="1" applyFill="1" applyBorder="1" applyAlignment="1">
      <alignment horizontal="center" vertical="center"/>
    </xf>
    <xf numFmtId="0" fontId="15" fillId="0" borderId="42" xfId="0" applyNumberFormat="1" applyFont="1" applyFill="1" applyBorder="1" applyAlignment="1">
      <alignment horizontal="center" vertical="center"/>
    </xf>
    <xf numFmtId="0" fontId="15" fillId="0" borderId="43" xfId="0" applyNumberFormat="1" applyFont="1" applyFill="1" applyBorder="1" applyAlignment="1">
      <alignment horizontal="center" vertical="center"/>
    </xf>
    <xf numFmtId="0" fontId="15" fillId="0" borderId="44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left" vertical="center"/>
    </xf>
    <xf numFmtId="0" fontId="19" fillId="0" borderId="42" xfId="0" applyFont="1" applyBorder="1" applyAlignment="1">
      <alignment horizontal="center" vertical="center"/>
    </xf>
    <xf numFmtId="0" fontId="19" fillId="0" borderId="43" xfId="0" applyFont="1" applyBorder="1" applyAlignment="1">
      <alignment horizontal="center" vertical="center"/>
    </xf>
    <xf numFmtId="0" fontId="19" fillId="0" borderId="44" xfId="0" applyFont="1" applyBorder="1" applyAlignment="1">
      <alignment horizontal="center" vertical="center"/>
    </xf>
    <xf numFmtId="3" fontId="12" fillId="0" borderId="36" xfId="2" applyNumberFormat="1" applyFont="1" applyBorder="1" applyAlignment="1">
      <alignment horizontal="center" vertical="center"/>
    </xf>
    <xf numFmtId="3" fontId="12" fillId="0" borderId="10" xfId="2" applyNumberFormat="1" applyFont="1" applyBorder="1" applyAlignment="1">
      <alignment horizontal="center" vertical="center"/>
    </xf>
    <xf numFmtId="3" fontId="12" fillId="0" borderId="37" xfId="2" applyNumberFormat="1" applyFont="1" applyBorder="1" applyAlignment="1">
      <alignment horizontal="center" vertical="center"/>
    </xf>
    <xf numFmtId="3" fontId="12" fillId="0" borderId="17" xfId="2" applyNumberFormat="1" applyFont="1" applyBorder="1" applyAlignment="1">
      <alignment horizontal="center" vertical="center"/>
    </xf>
    <xf numFmtId="0" fontId="21" fillId="8" borderId="38" xfId="7" applyNumberFormat="1" applyFont="1" applyFill="1" applyBorder="1" applyAlignment="1">
      <alignment horizontal="center" vertical="center" wrapText="1"/>
    </xf>
    <xf numFmtId="0" fontId="21" fillId="8" borderId="39" xfId="7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</cellXfs>
  <cellStyles count="10">
    <cellStyle name="20% - Accent6" xfId="9" builtinId="50"/>
    <cellStyle name="Accent3" xfId="8" builtinId="37"/>
    <cellStyle name="Accent6" xfId="7" builtinId="49"/>
    <cellStyle name="Calculation" xfId="6" builtinId="22"/>
    <cellStyle name="Comma 2" xfId="1"/>
    <cellStyle name="Normal" xfId="0" builtinId="0"/>
    <cellStyle name="Normal 2" xfId="2"/>
    <cellStyle name="Percent" xfId="3" builtinId="5"/>
    <cellStyle name="Percent 2" xfId="4"/>
    <cellStyle name="Percent 3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7992B1"/>
      <rgbColor rgb="00A5B6CB"/>
      <rgbColor rgb="00FFFFFF"/>
      <rgbColor rgb="00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581025</xdr:colOff>
      <xdr:row>4</xdr:row>
      <xdr:rowOff>95250</xdr:rowOff>
    </xdr:from>
    <xdr:to>
      <xdr:col>2</xdr:col>
      <xdr:colOff>771525</xdr:colOff>
      <xdr:row>4</xdr:row>
      <xdr:rowOff>266700</xdr:rowOff>
    </xdr:to>
    <xdr:sp macro="" textlink="">
      <xdr:nvSpPr>
        <xdr:cNvPr id="2" name="AutoShape 68"/>
        <xdr:cNvSpPr>
          <a:spLocks noChangeArrowheads="1"/>
        </xdr:cNvSpPr>
      </xdr:nvSpPr>
      <xdr:spPr bwMode="auto">
        <a:xfrm>
          <a:off x="4400550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3</xdr:col>
      <xdr:colOff>542925</xdr:colOff>
      <xdr:row>4</xdr:row>
      <xdr:rowOff>85725</xdr:rowOff>
    </xdr:from>
    <xdr:to>
      <xdr:col>3</xdr:col>
      <xdr:colOff>733425</xdr:colOff>
      <xdr:row>4</xdr:row>
      <xdr:rowOff>257175</xdr:rowOff>
    </xdr:to>
    <xdr:sp macro="" textlink="">
      <xdr:nvSpPr>
        <xdr:cNvPr id="3" name="AutoShape 68"/>
        <xdr:cNvSpPr>
          <a:spLocks noChangeArrowheads="1"/>
        </xdr:cNvSpPr>
      </xdr:nvSpPr>
      <xdr:spPr bwMode="auto">
        <a:xfrm>
          <a:off x="624840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6</xdr:col>
      <xdr:colOff>447675</xdr:colOff>
      <xdr:row>4</xdr:row>
      <xdr:rowOff>85725</xdr:rowOff>
    </xdr:from>
    <xdr:to>
      <xdr:col>6</xdr:col>
      <xdr:colOff>638175</xdr:colOff>
      <xdr:row>4</xdr:row>
      <xdr:rowOff>257175</xdr:rowOff>
    </xdr:to>
    <xdr:sp macro="" textlink="">
      <xdr:nvSpPr>
        <xdr:cNvPr id="4" name="AutoShape 68"/>
        <xdr:cNvSpPr>
          <a:spLocks noChangeArrowheads="1"/>
        </xdr:cNvSpPr>
      </xdr:nvSpPr>
      <xdr:spPr bwMode="auto">
        <a:xfrm>
          <a:off x="92297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8</xdr:col>
      <xdr:colOff>390525</xdr:colOff>
      <xdr:row>4</xdr:row>
      <xdr:rowOff>95250</xdr:rowOff>
    </xdr:from>
    <xdr:to>
      <xdr:col>8</xdr:col>
      <xdr:colOff>581025</xdr:colOff>
      <xdr:row>4</xdr:row>
      <xdr:rowOff>266700</xdr:rowOff>
    </xdr:to>
    <xdr:sp macro="" textlink="">
      <xdr:nvSpPr>
        <xdr:cNvPr id="5" name="AutoShape 68"/>
        <xdr:cNvSpPr>
          <a:spLocks noChangeArrowheads="1"/>
        </xdr:cNvSpPr>
      </xdr:nvSpPr>
      <xdr:spPr bwMode="auto">
        <a:xfrm>
          <a:off x="799147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542925</xdr:colOff>
      <xdr:row>4</xdr:row>
      <xdr:rowOff>85725</xdr:rowOff>
    </xdr:from>
    <xdr:to>
      <xdr:col>4</xdr:col>
      <xdr:colOff>733425</xdr:colOff>
      <xdr:row>4</xdr:row>
      <xdr:rowOff>257175</xdr:rowOff>
    </xdr:to>
    <xdr:sp macro="" textlink="">
      <xdr:nvSpPr>
        <xdr:cNvPr id="6" name="AutoShape 68"/>
        <xdr:cNvSpPr>
          <a:spLocks noChangeArrowheads="1"/>
        </xdr:cNvSpPr>
      </xdr:nvSpPr>
      <xdr:spPr bwMode="auto">
        <a:xfrm>
          <a:off x="624840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5</xdr:col>
      <xdr:colOff>381000</xdr:colOff>
      <xdr:row>4</xdr:row>
      <xdr:rowOff>114300</xdr:rowOff>
    </xdr:from>
    <xdr:to>
      <xdr:col>5</xdr:col>
      <xdr:colOff>571500</xdr:colOff>
      <xdr:row>4</xdr:row>
      <xdr:rowOff>285750</xdr:rowOff>
    </xdr:to>
    <xdr:sp macro="" textlink="">
      <xdr:nvSpPr>
        <xdr:cNvPr id="8" name="AutoShape 68"/>
        <xdr:cNvSpPr>
          <a:spLocks noChangeArrowheads="1"/>
        </xdr:cNvSpPr>
      </xdr:nvSpPr>
      <xdr:spPr bwMode="auto">
        <a:xfrm>
          <a:off x="8105775" y="160020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7</xdr:col>
      <xdr:colOff>485775</xdr:colOff>
      <xdr:row>4</xdr:row>
      <xdr:rowOff>66675</xdr:rowOff>
    </xdr:from>
    <xdr:to>
      <xdr:col>7</xdr:col>
      <xdr:colOff>676275</xdr:colOff>
      <xdr:row>4</xdr:row>
      <xdr:rowOff>238125</xdr:rowOff>
    </xdr:to>
    <xdr:sp macro="" textlink="">
      <xdr:nvSpPr>
        <xdr:cNvPr id="9" name="AutoShape 68"/>
        <xdr:cNvSpPr>
          <a:spLocks noChangeArrowheads="1"/>
        </xdr:cNvSpPr>
      </xdr:nvSpPr>
      <xdr:spPr bwMode="auto">
        <a:xfrm>
          <a:off x="10353675" y="155257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3"/>
  <sheetViews>
    <sheetView tabSelected="1" zoomScaleNormal="100" workbookViewId="0">
      <selection activeCell="B1" sqref="B1"/>
    </sheetView>
  </sheetViews>
  <sheetFormatPr defaultRowHeight="15" customHeight="1" x14ac:dyDescent="0.2"/>
  <cols>
    <col min="1" max="1" width="15.5703125" style="6" customWidth="1"/>
    <col min="2" max="2" width="41.7109375" style="6" customWidth="1"/>
    <col min="3" max="3" width="19.7109375" style="6" customWidth="1"/>
    <col min="4" max="4" width="19.42578125" style="6" customWidth="1"/>
    <col min="5" max="5" width="19.42578125" style="30" customWidth="1"/>
    <col min="6" max="6" width="15.85546875" style="30" customWidth="1"/>
    <col min="7" max="7" width="16.28515625" style="6" customWidth="1"/>
    <col min="8" max="8" width="16.28515625" style="97" customWidth="1"/>
    <col min="9" max="9" width="14.28515625" style="97" customWidth="1"/>
    <col min="10" max="16384" width="9.140625" style="6"/>
  </cols>
  <sheetData>
    <row r="1" spans="1:9" s="30" customFormat="1" ht="35.25" customHeight="1" x14ac:dyDescent="0.2">
      <c r="B1" s="114" t="s">
        <v>0</v>
      </c>
      <c r="C1" s="78" t="s">
        <v>300</v>
      </c>
      <c r="D1" s="78" t="s">
        <v>301</v>
      </c>
      <c r="E1" s="78" t="s">
        <v>302</v>
      </c>
      <c r="F1" s="114" t="s">
        <v>296</v>
      </c>
      <c r="G1" s="114" t="s">
        <v>297</v>
      </c>
      <c r="H1" s="116" t="s">
        <v>298</v>
      </c>
      <c r="I1" s="96" t="s">
        <v>299</v>
      </c>
    </row>
    <row r="2" spans="1:9" s="30" customFormat="1" ht="31.5" customHeight="1" x14ac:dyDescent="0.2">
      <c r="B2" s="84" t="s">
        <v>263</v>
      </c>
      <c r="C2" s="78">
        <v>647770</v>
      </c>
      <c r="D2" s="78">
        <v>35497</v>
      </c>
      <c r="E2" s="78">
        <v>85754</v>
      </c>
      <c r="F2" s="78">
        <f>E2-C2</f>
        <v>-562016</v>
      </c>
      <c r="G2" s="78">
        <f>E2-D2</f>
        <v>50257</v>
      </c>
      <c r="H2" s="146">
        <f>E2/C2-1</f>
        <v>-0.86761659230899857</v>
      </c>
      <c r="I2" s="143">
        <f>E2/D2-1</f>
        <v>1.4158097867425417</v>
      </c>
    </row>
    <row r="3" spans="1:9" s="30" customFormat="1" ht="19.5" customHeight="1" x14ac:dyDescent="0.2">
      <c r="B3" s="85" t="s">
        <v>258</v>
      </c>
      <c r="C3" s="79">
        <v>98009</v>
      </c>
      <c r="D3" s="79">
        <v>1176</v>
      </c>
      <c r="E3" s="79">
        <v>3235</v>
      </c>
      <c r="F3" s="79">
        <f>E3-C3</f>
        <v>-94774</v>
      </c>
      <c r="G3" s="79">
        <f t="shared" ref="G3:G4" si="0">E3-D3</f>
        <v>2059</v>
      </c>
      <c r="H3" s="147">
        <f t="shared" ref="H3" si="1">E3/C3-1</f>
        <v>-0.96699282718933977</v>
      </c>
      <c r="I3" s="144">
        <f>E3/D3-1</f>
        <v>1.7508503401360542</v>
      </c>
    </row>
    <row r="4" spans="1:9" s="30" customFormat="1" ht="30.75" customHeight="1" x14ac:dyDescent="0.2">
      <c r="B4" s="86" t="s">
        <v>264</v>
      </c>
      <c r="C4" s="42">
        <v>549761</v>
      </c>
      <c r="D4" s="42">
        <v>34321</v>
      </c>
      <c r="E4" s="42">
        <v>82519</v>
      </c>
      <c r="F4" s="42">
        <f>E4-C4</f>
        <v>-467242</v>
      </c>
      <c r="G4" s="42">
        <f t="shared" si="0"/>
        <v>48198</v>
      </c>
      <c r="H4" s="148">
        <f>E4/C4-1</f>
        <v>-0.84990022937240006</v>
      </c>
      <c r="I4" s="145">
        <f>E4/D4-1</f>
        <v>1.4043297106727661</v>
      </c>
    </row>
    <row r="5" spans="1:9" s="30" customFormat="1" ht="30.75" customHeight="1" x14ac:dyDescent="0.2">
      <c r="B5" s="87" t="s">
        <v>260</v>
      </c>
      <c r="C5" s="42"/>
      <c r="D5" s="42"/>
      <c r="E5" s="42"/>
      <c r="F5" s="42"/>
      <c r="G5" s="42"/>
      <c r="H5" s="117"/>
      <c r="I5" s="100"/>
    </row>
    <row r="6" spans="1:9" ht="15" customHeight="1" x14ac:dyDescent="0.2">
      <c r="B6" s="72" t="s">
        <v>3</v>
      </c>
      <c r="C6" s="43">
        <v>474665</v>
      </c>
      <c r="D6" s="43">
        <v>32546</v>
      </c>
      <c r="E6" s="43">
        <v>69968</v>
      </c>
      <c r="F6" s="43">
        <f>E6-C6</f>
        <v>-404697</v>
      </c>
      <c r="G6" s="43">
        <f>E6-D6</f>
        <v>37422</v>
      </c>
      <c r="H6" s="118">
        <f>E6/C6-1</f>
        <v>-0.85259498804419964</v>
      </c>
      <c r="I6" s="118">
        <f>E6/D6-1</f>
        <v>1.1498187181220425</v>
      </c>
    </row>
    <row r="7" spans="1:9" x14ac:dyDescent="0.2">
      <c r="B7" s="73" t="s">
        <v>217</v>
      </c>
      <c r="C7" s="74">
        <v>342825</v>
      </c>
      <c r="D7" s="74">
        <v>18053</v>
      </c>
      <c r="E7" s="74">
        <v>36098</v>
      </c>
      <c r="F7" s="74">
        <f t="shared" ref="F7:F70" si="2">E7-C7</f>
        <v>-306727</v>
      </c>
      <c r="G7" s="74">
        <f t="shared" ref="G7:G70" si="3">E7-D7</f>
        <v>18045</v>
      </c>
      <c r="H7" s="119">
        <f t="shared" ref="H7:H69" si="4">E7/C7-1</f>
        <v>-0.89470429519434114</v>
      </c>
      <c r="I7" s="119">
        <f t="shared" ref="I7:I69" si="5">E7/D7-1</f>
        <v>0.99955686035561953</v>
      </c>
    </row>
    <row r="8" spans="1:9" s="13" customFormat="1" ht="12" x14ac:dyDescent="0.2">
      <c r="A8" s="99"/>
      <c r="B8" s="64" t="s">
        <v>144</v>
      </c>
      <c r="C8" s="44">
        <v>94391</v>
      </c>
      <c r="D8" s="44">
        <v>8018</v>
      </c>
      <c r="E8" s="44">
        <v>8331</v>
      </c>
      <c r="F8" s="44">
        <f t="shared" si="2"/>
        <v>-86060</v>
      </c>
      <c r="G8" s="44">
        <f t="shared" si="3"/>
        <v>313</v>
      </c>
      <c r="H8" s="120">
        <f t="shared" si="4"/>
        <v>-0.91173946668644257</v>
      </c>
      <c r="I8" s="120">
        <f t="shared" si="5"/>
        <v>3.9037166375654797E-2</v>
      </c>
    </row>
    <row r="9" spans="1:9" s="13" customFormat="1" ht="12" x14ac:dyDescent="0.2">
      <c r="B9" s="64" t="s">
        <v>139</v>
      </c>
      <c r="C9" s="44">
        <v>99073</v>
      </c>
      <c r="D9" s="44">
        <v>2550</v>
      </c>
      <c r="E9" s="44">
        <v>5287</v>
      </c>
      <c r="F9" s="44">
        <f t="shared" si="2"/>
        <v>-93786</v>
      </c>
      <c r="G9" s="44">
        <f t="shared" si="3"/>
        <v>2737</v>
      </c>
      <c r="H9" s="120">
        <f t="shared" si="4"/>
        <v>-0.94663530931737205</v>
      </c>
      <c r="I9" s="120">
        <f t="shared" si="5"/>
        <v>1.0733333333333333</v>
      </c>
    </row>
    <row r="10" spans="1:9" s="13" customFormat="1" ht="12" x14ac:dyDescent="0.2">
      <c r="B10" s="64" t="s">
        <v>140</v>
      </c>
      <c r="C10" s="44">
        <v>2348</v>
      </c>
      <c r="D10" s="44">
        <v>826</v>
      </c>
      <c r="E10" s="44">
        <v>1463</v>
      </c>
      <c r="F10" s="44">
        <f t="shared" si="2"/>
        <v>-885</v>
      </c>
      <c r="G10" s="44">
        <f t="shared" si="3"/>
        <v>637</v>
      </c>
      <c r="H10" s="120">
        <f t="shared" si="4"/>
        <v>-0.37691652470187398</v>
      </c>
      <c r="I10" s="120">
        <f t="shared" si="5"/>
        <v>0.77118644067796605</v>
      </c>
    </row>
    <row r="11" spans="1:9" ht="15" customHeight="1" x14ac:dyDescent="0.2">
      <c r="B11" s="65" t="s">
        <v>2</v>
      </c>
      <c r="C11" s="44">
        <v>947</v>
      </c>
      <c r="D11" s="44">
        <v>163</v>
      </c>
      <c r="E11" s="44">
        <v>255</v>
      </c>
      <c r="F11" s="44">
        <f t="shared" si="2"/>
        <v>-692</v>
      </c>
      <c r="G11" s="44">
        <f t="shared" si="3"/>
        <v>92</v>
      </c>
      <c r="H11" s="120">
        <f t="shared" si="4"/>
        <v>-0.73072861668426614</v>
      </c>
      <c r="I11" s="120">
        <f t="shared" si="5"/>
        <v>0.5644171779141105</v>
      </c>
    </row>
    <row r="12" spans="1:9" ht="15" customHeight="1" x14ac:dyDescent="0.2">
      <c r="B12" s="65" t="s">
        <v>11</v>
      </c>
      <c r="C12" s="44">
        <v>854</v>
      </c>
      <c r="D12" s="44">
        <v>35</v>
      </c>
      <c r="E12" s="44">
        <v>161</v>
      </c>
      <c r="F12" s="44">
        <f t="shared" si="2"/>
        <v>-693</v>
      </c>
      <c r="G12" s="44">
        <f t="shared" si="3"/>
        <v>126</v>
      </c>
      <c r="H12" s="120">
        <f t="shared" si="4"/>
        <v>-0.81147540983606559</v>
      </c>
      <c r="I12" s="120">
        <f t="shared" si="5"/>
        <v>3.5999999999999996</v>
      </c>
    </row>
    <row r="13" spans="1:9" ht="15" customHeight="1" x14ac:dyDescent="0.2">
      <c r="B13" s="65" t="s">
        <v>4</v>
      </c>
      <c r="C13" s="44">
        <v>756</v>
      </c>
      <c r="D13" s="44">
        <v>2</v>
      </c>
      <c r="E13" s="44">
        <v>85</v>
      </c>
      <c r="F13" s="44">
        <f t="shared" si="2"/>
        <v>-671</v>
      </c>
      <c r="G13" s="44">
        <f t="shared" si="3"/>
        <v>83</v>
      </c>
      <c r="H13" s="120">
        <f t="shared" si="4"/>
        <v>-0.88756613756613756</v>
      </c>
      <c r="I13" s="120">
        <f t="shared" si="5"/>
        <v>41.5</v>
      </c>
    </row>
    <row r="14" spans="1:9" s="30" customFormat="1" ht="15" customHeight="1" x14ac:dyDescent="0.2">
      <c r="B14" s="65" t="s">
        <v>10</v>
      </c>
      <c r="C14" s="44">
        <v>579</v>
      </c>
      <c r="D14" s="44">
        <v>6</v>
      </c>
      <c r="E14" s="44">
        <v>30</v>
      </c>
      <c r="F14" s="44">
        <f t="shared" si="2"/>
        <v>-549</v>
      </c>
      <c r="G14" s="44">
        <f t="shared" si="3"/>
        <v>24</v>
      </c>
      <c r="H14" s="120">
        <f t="shared" si="4"/>
        <v>-0.94818652849740936</v>
      </c>
      <c r="I14" s="120">
        <f t="shared" si="5"/>
        <v>4</v>
      </c>
    </row>
    <row r="15" spans="1:9" ht="15" customHeight="1" x14ac:dyDescent="0.2">
      <c r="B15" s="65" t="s">
        <v>148</v>
      </c>
      <c r="C15" s="44">
        <v>5621</v>
      </c>
      <c r="D15" s="44">
        <v>426</v>
      </c>
      <c r="E15" s="44">
        <v>1639</v>
      </c>
      <c r="F15" s="44">
        <f t="shared" si="2"/>
        <v>-3982</v>
      </c>
      <c r="G15" s="44">
        <f t="shared" si="3"/>
        <v>1213</v>
      </c>
      <c r="H15" s="120">
        <f t="shared" si="4"/>
        <v>-0.70841487279843451</v>
      </c>
      <c r="I15" s="120">
        <f t="shared" si="5"/>
        <v>2.847417840375587</v>
      </c>
    </row>
    <row r="16" spans="1:9" s="13" customFormat="1" ht="15" customHeight="1" x14ac:dyDescent="0.2">
      <c r="B16" s="64" t="s">
        <v>242</v>
      </c>
      <c r="C16" s="44">
        <v>714</v>
      </c>
      <c r="D16" s="44">
        <v>80</v>
      </c>
      <c r="E16" s="44">
        <v>325</v>
      </c>
      <c r="F16" s="44">
        <f t="shared" si="2"/>
        <v>-389</v>
      </c>
      <c r="G16" s="44">
        <f t="shared" si="3"/>
        <v>245</v>
      </c>
      <c r="H16" s="120">
        <f t="shared" si="4"/>
        <v>-0.54481792717086841</v>
      </c>
      <c r="I16" s="120">
        <f t="shared" si="5"/>
        <v>3.0625</v>
      </c>
    </row>
    <row r="17" spans="2:9" ht="15" customHeight="1" x14ac:dyDescent="0.2">
      <c r="B17" s="65" t="s">
        <v>5</v>
      </c>
      <c r="C17" s="44">
        <v>1527</v>
      </c>
      <c r="D17" s="44">
        <v>12</v>
      </c>
      <c r="E17" s="44">
        <v>206</v>
      </c>
      <c r="F17" s="44">
        <f t="shared" si="2"/>
        <v>-1321</v>
      </c>
      <c r="G17" s="44">
        <f t="shared" si="3"/>
        <v>194</v>
      </c>
      <c r="H17" s="120">
        <f t="shared" si="4"/>
        <v>-0.8650949574328749</v>
      </c>
      <c r="I17" s="120">
        <f t="shared" si="5"/>
        <v>16.166666666666668</v>
      </c>
    </row>
    <row r="18" spans="2:9" ht="15" customHeight="1" x14ac:dyDescent="0.2">
      <c r="B18" s="65" t="s">
        <v>6</v>
      </c>
      <c r="C18" s="44">
        <v>1642</v>
      </c>
      <c r="D18" s="44">
        <v>6</v>
      </c>
      <c r="E18" s="44">
        <v>214</v>
      </c>
      <c r="F18" s="44">
        <f t="shared" si="2"/>
        <v>-1428</v>
      </c>
      <c r="G18" s="44">
        <f t="shared" si="3"/>
        <v>208</v>
      </c>
      <c r="H18" s="120">
        <f t="shared" si="4"/>
        <v>-0.86967113276492081</v>
      </c>
      <c r="I18" s="120">
        <f t="shared" si="5"/>
        <v>34.666666666666664</v>
      </c>
    </row>
    <row r="19" spans="2:9" s="13" customFormat="1" ht="15" customHeight="1" x14ac:dyDescent="0.2">
      <c r="B19" s="64" t="s">
        <v>142</v>
      </c>
      <c r="C19" s="44">
        <v>505</v>
      </c>
      <c r="D19" s="44">
        <v>57</v>
      </c>
      <c r="E19" s="44">
        <v>129</v>
      </c>
      <c r="F19" s="44">
        <f t="shared" si="2"/>
        <v>-376</v>
      </c>
      <c r="G19" s="44">
        <f t="shared" si="3"/>
        <v>72</v>
      </c>
      <c r="H19" s="120">
        <f t="shared" si="4"/>
        <v>-0.74455445544554455</v>
      </c>
      <c r="I19" s="120">
        <f t="shared" si="5"/>
        <v>1.263157894736842</v>
      </c>
    </row>
    <row r="20" spans="2:9" ht="15" customHeight="1" x14ac:dyDescent="0.2">
      <c r="B20" s="65" t="s">
        <v>7</v>
      </c>
      <c r="C20" s="44">
        <v>4761</v>
      </c>
      <c r="D20" s="44">
        <v>9</v>
      </c>
      <c r="E20" s="44">
        <v>265</v>
      </c>
      <c r="F20" s="44">
        <f t="shared" si="2"/>
        <v>-4496</v>
      </c>
      <c r="G20" s="44">
        <f t="shared" si="3"/>
        <v>256</v>
      </c>
      <c r="H20" s="120">
        <f t="shared" si="4"/>
        <v>-0.94433942449065322</v>
      </c>
      <c r="I20" s="120">
        <f t="shared" si="5"/>
        <v>28.444444444444443</v>
      </c>
    </row>
    <row r="21" spans="2:9" ht="15" customHeight="1" x14ac:dyDescent="0.2">
      <c r="B21" s="65" t="s">
        <v>8</v>
      </c>
      <c r="C21" s="44">
        <v>609</v>
      </c>
      <c r="D21" s="44">
        <v>6</v>
      </c>
      <c r="E21" s="44">
        <v>79</v>
      </c>
      <c r="F21" s="44">
        <f t="shared" si="2"/>
        <v>-530</v>
      </c>
      <c r="G21" s="44">
        <f t="shared" si="3"/>
        <v>73</v>
      </c>
      <c r="H21" s="120">
        <f t="shared" si="4"/>
        <v>-0.87027914614121515</v>
      </c>
      <c r="I21" s="120">
        <f t="shared" si="5"/>
        <v>12.166666666666666</v>
      </c>
    </row>
    <row r="22" spans="2:9" s="13" customFormat="1" ht="15" customHeight="1" x14ac:dyDescent="0.2">
      <c r="B22" s="64" t="s">
        <v>143</v>
      </c>
      <c r="C22" s="44">
        <v>113138</v>
      </c>
      <c r="D22" s="44">
        <v>3778</v>
      </c>
      <c r="E22" s="44">
        <v>8518</v>
      </c>
      <c r="F22" s="44">
        <f t="shared" si="2"/>
        <v>-104620</v>
      </c>
      <c r="G22" s="44">
        <f t="shared" si="3"/>
        <v>4740</v>
      </c>
      <c r="H22" s="120">
        <f t="shared" si="4"/>
        <v>-0.92471141437890014</v>
      </c>
      <c r="I22" s="120">
        <f t="shared" si="5"/>
        <v>1.2546320804658548</v>
      </c>
    </row>
    <row r="23" spans="2:9" ht="15" customHeight="1" x14ac:dyDescent="0.2">
      <c r="B23" s="65" t="s">
        <v>9</v>
      </c>
      <c r="C23" s="44">
        <v>549</v>
      </c>
      <c r="D23" s="44">
        <v>2</v>
      </c>
      <c r="E23" s="44">
        <v>22</v>
      </c>
      <c r="F23" s="44">
        <f t="shared" si="2"/>
        <v>-527</v>
      </c>
      <c r="G23" s="44">
        <f t="shared" si="3"/>
        <v>20</v>
      </c>
      <c r="H23" s="120">
        <f t="shared" si="4"/>
        <v>-0.95992714025500914</v>
      </c>
      <c r="I23" s="120">
        <f t="shared" si="5"/>
        <v>10</v>
      </c>
    </row>
    <row r="24" spans="2:9" s="13" customFormat="1" ht="15" customHeight="1" x14ac:dyDescent="0.2">
      <c r="B24" s="64" t="s">
        <v>145</v>
      </c>
      <c r="C24" s="44">
        <v>418</v>
      </c>
      <c r="D24" s="44">
        <v>115</v>
      </c>
      <c r="E24" s="44">
        <v>414</v>
      </c>
      <c r="F24" s="44">
        <f t="shared" si="2"/>
        <v>-4</v>
      </c>
      <c r="G24" s="44">
        <f t="shared" si="3"/>
        <v>299</v>
      </c>
      <c r="H24" s="120">
        <f t="shared" si="4"/>
        <v>-9.5693779904306719E-3</v>
      </c>
      <c r="I24" s="120">
        <f t="shared" si="5"/>
        <v>2.6</v>
      </c>
    </row>
    <row r="25" spans="2:9" s="13" customFormat="1" ht="15" customHeight="1" x14ac:dyDescent="0.2">
      <c r="B25" s="66" t="s">
        <v>141</v>
      </c>
      <c r="C25" s="44">
        <v>1165</v>
      </c>
      <c r="D25" s="44">
        <v>96</v>
      </c>
      <c r="E25" s="44">
        <v>42</v>
      </c>
      <c r="F25" s="44">
        <f t="shared" si="2"/>
        <v>-1123</v>
      </c>
      <c r="G25" s="44">
        <f t="shared" si="3"/>
        <v>-54</v>
      </c>
      <c r="H25" s="120">
        <f t="shared" si="4"/>
        <v>-0.96394849785407721</v>
      </c>
      <c r="I25" s="120">
        <f t="shared" si="5"/>
        <v>-0.5625</v>
      </c>
    </row>
    <row r="26" spans="2:9" s="13" customFormat="1" ht="15" customHeight="1" x14ac:dyDescent="0.2">
      <c r="B26" s="66" t="s">
        <v>147</v>
      </c>
      <c r="C26" s="44">
        <v>11991</v>
      </c>
      <c r="D26" s="44">
        <v>1176</v>
      </c>
      <c r="E26" s="44">
        <v>5922</v>
      </c>
      <c r="F26" s="44">
        <f t="shared" si="2"/>
        <v>-6069</v>
      </c>
      <c r="G26" s="44">
        <f t="shared" si="3"/>
        <v>4746</v>
      </c>
      <c r="H26" s="120">
        <f t="shared" si="4"/>
        <v>-0.50612959719789841</v>
      </c>
      <c r="I26" s="120">
        <f t="shared" si="5"/>
        <v>4.0357142857142856</v>
      </c>
    </row>
    <row r="27" spans="2:9" s="13" customFormat="1" ht="15" customHeight="1" x14ac:dyDescent="0.2">
      <c r="B27" s="66" t="s">
        <v>146</v>
      </c>
      <c r="C27" s="44">
        <v>1237</v>
      </c>
      <c r="D27" s="44">
        <v>690</v>
      </c>
      <c r="E27" s="44">
        <v>2711</v>
      </c>
      <c r="F27" s="44">
        <f t="shared" si="2"/>
        <v>1474</v>
      </c>
      <c r="G27" s="44">
        <f t="shared" si="3"/>
        <v>2021</v>
      </c>
      <c r="H27" s="120">
        <f t="shared" si="4"/>
        <v>1.1915925626515764</v>
      </c>
      <c r="I27" s="120">
        <f t="shared" si="5"/>
        <v>2.9289855072463769</v>
      </c>
    </row>
    <row r="28" spans="2:9" ht="15" customHeight="1" x14ac:dyDescent="0.2">
      <c r="B28" s="75" t="s">
        <v>12</v>
      </c>
      <c r="C28" s="76">
        <v>5772</v>
      </c>
      <c r="D28" s="76">
        <v>52</v>
      </c>
      <c r="E28" s="76">
        <v>691</v>
      </c>
      <c r="F28" s="76">
        <f t="shared" si="2"/>
        <v>-5081</v>
      </c>
      <c r="G28" s="76">
        <f t="shared" si="3"/>
        <v>639</v>
      </c>
      <c r="H28" s="121">
        <f t="shared" si="4"/>
        <v>-0.88028413028413033</v>
      </c>
      <c r="I28" s="121">
        <f t="shared" si="5"/>
        <v>12.288461538461538</v>
      </c>
    </row>
    <row r="29" spans="2:9" ht="15" customHeight="1" x14ac:dyDescent="0.2">
      <c r="B29" s="64" t="s">
        <v>13</v>
      </c>
      <c r="C29" s="44">
        <v>493</v>
      </c>
      <c r="D29" s="44">
        <v>0</v>
      </c>
      <c r="E29" s="44">
        <v>50</v>
      </c>
      <c r="F29" s="44">
        <f t="shared" si="2"/>
        <v>-443</v>
      </c>
      <c r="G29" s="44">
        <f t="shared" si="3"/>
        <v>50</v>
      </c>
      <c r="H29" s="120">
        <f t="shared" si="4"/>
        <v>-0.89858012170385393</v>
      </c>
      <c r="I29" s="120"/>
    </row>
    <row r="30" spans="2:9" ht="15" customHeight="1" x14ac:dyDescent="0.2">
      <c r="B30" s="65" t="s">
        <v>17</v>
      </c>
      <c r="C30" s="44">
        <v>646</v>
      </c>
      <c r="D30" s="44">
        <v>0</v>
      </c>
      <c r="E30" s="44">
        <v>16</v>
      </c>
      <c r="F30" s="44">
        <f t="shared" si="2"/>
        <v>-630</v>
      </c>
      <c r="G30" s="44">
        <f t="shared" si="3"/>
        <v>16</v>
      </c>
      <c r="H30" s="120">
        <f t="shared" si="4"/>
        <v>-0.97523219814241491</v>
      </c>
      <c r="I30" s="120"/>
    </row>
    <row r="31" spans="2:9" ht="15" customHeight="1" x14ac:dyDescent="0.2">
      <c r="B31" s="65" t="s">
        <v>15</v>
      </c>
      <c r="C31" s="44">
        <v>23</v>
      </c>
      <c r="D31" s="44">
        <v>0</v>
      </c>
      <c r="E31" s="44">
        <v>1</v>
      </c>
      <c r="F31" s="44">
        <f t="shared" si="2"/>
        <v>-22</v>
      </c>
      <c r="G31" s="44">
        <f t="shared" si="3"/>
        <v>1</v>
      </c>
      <c r="H31" s="120">
        <f t="shared" si="4"/>
        <v>-0.95652173913043481</v>
      </c>
      <c r="I31" s="120"/>
    </row>
    <row r="32" spans="2:9" ht="15" customHeight="1" x14ac:dyDescent="0.2">
      <c r="B32" s="65" t="s">
        <v>14</v>
      </c>
      <c r="C32" s="44">
        <v>261</v>
      </c>
      <c r="D32" s="44">
        <v>3</v>
      </c>
      <c r="E32" s="44">
        <v>70</v>
      </c>
      <c r="F32" s="44">
        <f t="shared" si="2"/>
        <v>-191</v>
      </c>
      <c r="G32" s="44">
        <f t="shared" si="3"/>
        <v>67</v>
      </c>
      <c r="H32" s="120">
        <f t="shared" si="4"/>
        <v>-0.73180076628352486</v>
      </c>
      <c r="I32" s="120">
        <f t="shared" si="5"/>
        <v>22.333333333333332</v>
      </c>
    </row>
    <row r="33" spans="2:9" ht="15" customHeight="1" x14ac:dyDescent="0.2">
      <c r="B33" s="65" t="s">
        <v>16</v>
      </c>
      <c r="C33" s="44">
        <v>641</v>
      </c>
      <c r="D33" s="44">
        <v>0</v>
      </c>
      <c r="E33" s="44">
        <v>10</v>
      </c>
      <c r="F33" s="44">
        <f t="shared" si="2"/>
        <v>-631</v>
      </c>
      <c r="G33" s="44">
        <f t="shared" si="3"/>
        <v>10</v>
      </c>
      <c r="H33" s="120">
        <f t="shared" si="4"/>
        <v>-0.98439937597503901</v>
      </c>
      <c r="I33" s="120"/>
    </row>
    <row r="34" spans="2:9" ht="15" customHeight="1" x14ac:dyDescent="0.2">
      <c r="B34" s="65" t="s">
        <v>18</v>
      </c>
      <c r="C34" s="44">
        <v>819</v>
      </c>
      <c r="D34" s="44">
        <v>4</v>
      </c>
      <c r="E34" s="44">
        <v>54</v>
      </c>
      <c r="F34" s="44">
        <f t="shared" si="2"/>
        <v>-765</v>
      </c>
      <c r="G34" s="44">
        <f t="shared" si="3"/>
        <v>50</v>
      </c>
      <c r="H34" s="120">
        <f t="shared" si="4"/>
        <v>-0.93406593406593408</v>
      </c>
      <c r="I34" s="120">
        <f t="shared" si="5"/>
        <v>12.5</v>
      </c>
    </row>
    <row r="35" spans="2:9" ht="15" customHeight="1" x14ac:dyDescent="0.2">
      <c r="B35" s="64" t="s">
        <v>198</v>
      </c>
      <c r="C35" s="44">
        <v>2889</v>
      </c>
      <c r="D35" s="44">
        <v>45</v>
      </c>
      <c r="E35" s="44">
        <v>490</v>
      </c>
      <c r="F35" s="44">
        <f t="shared" si="2"/>
        <v>-2399</v>
      </c>
      <c r="G35" s="44">
        <f t="shared" si="3"/>
        <v>445</v>
      </c>
      <c r="H35" s="120">
        <f t="shared" si="4"/>
        <v>-0.83039113880235371</v>
      </c>
      <c r="I35" s="120">
        <f t="shared" si="5"/>
        <v>9.8888888888888893</v>
      </c>
    </row>
    <row r="36" spans="2:9" ht="15" customHeight="1" x14ac:dyDescent="0.2">
      <c r="B36" s="75" t="s">
        <v>19</v>
      </c>
      <c r="C36" s="76">
        <v>5444</v>
      </c>
      <c r="D36" s="76">
        <v>84</v>
      </c>
      <c r="E36" s="76">
        <v>517</v>
      </c>
      <c r="F36" s="76">
        <f t="shared" si="2"/>
        <v>-4927</v>
      </c>
      <c r="G36" s="76">
        <f t="shared" si="3"/>
        <v>433</v>
      </c>
      <c r="H36" s="121">
        <f t="shared" si="4"/>
        <v>-0.90503306392358562</v>
      </c>
      <c r="I36" s="121">
        <f t="shared" si="5"/>
        <v>5.1547619047619051</v>
      </c>
    </row>
    <row r="37" spans="2:9" ht="15" customHeight="1" x14ac:dyDescent="0.2">
      <c r="B37" s="65" t="s">
        <v>20</v>
      </c>
      <c r="C37" s="44">
        <v>64</v>
      </c>
      <c r="D37" s="44">
        <v>0</v>
      </c>
      <c r="E37" s="44">
        <v>1</v>
      </c>
      <c r="F37" s="44">
        <f t="shared" si="2"/>
        <v>-63</v>
      </c>
      <c r="G37" s="44">
        <f t="shared" si="3"/>
        <v>1</v>
      </c>
      <c r="H37" s="120">
        <f t="shared" si="4"/>
        <v>-0.984375</v>
      </c>
      <c r="I37" s="120"/>
    </row>
    <row r="38" spans="2:9" ht="15" customHeight="1" x14ac:dyDescent="0.2">
      <c r="B38" s="65" t="s">
        <v>21</v>
      </c>
      <c r="C38" s="44">
        <v>2</v>
      </c>
      <c r="D38" s="44">
        <v>0</v>
      </c>
      <c r="E38" s="44">
        <v>0</v>
      </c>
      <c r="F38" s="44">
        <f t="shared" si="2"/>
        <v>-2</v>
      </c>
      <c r="G38" s="44">
        <f t="shared" si="3"/>
        <v>0</v>
      </c>
      <c r="H38" s="120">
        <f t="shared" si="4"/>
        <v>-1</v>
      </c>
      <c r="I38" s="120"/>
    </row>
    <row r="39" spans="2:9" ht="12" x14ac:dyDescent="0.2">
      <c r="B39" s="65" t="s">
        <v>212</v>
      </c>
      <c r="C39" s="44">
        <v>93</v>
      </c>
      <c r="D39" s="44">
        <v>11</v>
      </c>
      <c r="E39" s="44">
        <v>10</v>
      </c>
      <c r="F39" s="44">
        <f t="shared" si="2"/>
        <v>-83</v>
      </c>
      <c r="G39" s="44">
        <f t="shared" si="3"/>
        <v>-1</v>
      </c>
      <c r="H39" s="120">
        <f t="shared" si="4"/>
        <v>-0.89247311827956988</v>
      </c>
      <c r="I39" s="120">
        <f t="shared" si="5"/>
        <v>-9.0909090909090939E-2</v>
      </c>
    </row>
    <row r="40" spans="2:9" ht="15" customHeight="1" x14ac:dyDescent="0.2">
      <c r="B40" s="64" t="s">
        <v>33</v>
      </c>
      <c r="C40" s="44">
        <v>153</v>
      </c>
      <c r="D40" s="44">
        <v>0</v>
      </c>
      <c r="E40" s="44">
        <v>5</v>
      </c>
      <c r="F40" s="44">
        <f t="shared" si="2"/>
        <v>-148</v>
      </c>
      <c r="G40" s="44">
        <f t="shared" si="3"/>
        <v>5</v>
      </c>
      <c r="H40" s="120">
        <f t="shared" si="4"/>
        <v>-0.9673202614379085</v>
      </c>
      <c r="I40" s="120"/>
    </row>
    <row r="41" spans="2:9" ht="15" customHeight="1" x14ac:dyDescent="0.2">
      <c r="B41" s="64" t="s">
        <v>29</v>
      </c>
      <c r="C41" s="44">
        <v>1226</v>
      </c>
      <c r="D41" s="44">
        <v>8</v>
      </c>
      <c r="E41" s="44">
        <v>134</v>
      </c>
      <c r="F41" s="44">
        <f t="shared" si="2"/>
        <v>-1092</v>
      </c>
      <c r="G41" s="44">
        <f t="shared" si="3"/>
        <v>126</v>
      </c>
      <c r="H41" s="120">
        <f t="shared" ref="H41:H48" si="6">E41/C41-1</f>
        <v>-0.89070146818923324</v>
      </c>
      <c r="I41" s="120">
        <f t="shared" ref="I41:I48" si="7">E41/D41-1</f>
        <v>15.75</v>
      </c>
    </row>
    <row r="42" spans="2:9" ht="15" customHeight="1" x14ac:dyDescent="0.2">
      <c r="B42" s="64" t="s">
        <v>23</v>
      </c>
      <c r="C42" s="44">
        <v>2</v>
      </c>
      <c r="D42" s="44">
        <v>0</v>
      </c>
      <c r="E42" s="44">
        <v>0</v>
      </c>
      <c r="F42" s="44">
        <f t="shared" si="2"/>
        <v>-2</v>
      </c>
      <c r="G42" s="44">
        <f t="shared" si="3"/>
        <v>0</v>
      </c>
      <c r="H42" s="120">
        <f t="shared" si="6"/>
        <v>-1</v>
      </c>
      <c r="I42" s="120"/>
    </row>
    <row r="43" spans="2:9" ht="15" customHeight="1" x14ac:dyDescent="0.2">
      <c r="B43" s="64" t="s">
        <v>24</v>
      </c>
      <c r="C43" s="44">
        <v>1701</v>
      </c>
      <c r="D43" s="44">
        <v>15</v>
      </c>
      <c r="E43" s="44">
        <v>137</v>
      </c>
      <c r="F43" s="44">
        <f t="shared" si="2"/>
        <v>-1564</v>
      </c>
      <c r="G43" s="44">
        <f t="shared" si="3"/>
        <v>122</v>
      </c>
      <c r="H43" s="120">
        <f t="shared" si="6"/>
        <v>-0.91945914168136389</v>
      </c>
      <c r="I43" s="120">
        <f t="shared" si="7"/>
        <v>8.1333333333333329</v>
      </c>
    </row>
    <row r="44" spans="2:9" ht="15" customHeight="1" x14ac:dyDescent="0.2">
      <c r="B44" s="64" t="s">
        <v>25</v>
      </c>
      <c r="C44" s="44">
        <v>54</v>
      </c>
      <c r="D44" s="44">
        <v>0</v>
      </c>
      <c r="E44" s="44">
        <v>2</v>
      </c>
      <c r="F44" s="44">
        <f t="shared" si="2"/>
        <v>-52</v>
      </c>
      <c r="G44" s="44">
        <f t="shared" si="3"/>
        <v>2</v>
      </c>
      <c r="H44" s="120">
        <f t="shared" si="6"/>
        <v>-0.96296296296296302</v>
      </c>
      <c r="I44" s="120"/>
    </row>
    <row r="45" spans="2:9" ht="12" x14ac:dyDescent="0.2">
      <c r="B45" s="64" t="s">
        <v>26</v>
      </c>
      <c r="C45" s="44">
        <v>26</v>
      </c>
      <c r="D45" s="44">
        <v>0</v>
      </c>
      <c r="E45" s="44">
        <v>5</v>
      </c>
      <c r="F45" s="44">
        <f t="shared" si="2"/>
        <v>-21</v>
      </c>
      <c r="G45" s="44">
        <f t="shared" si="3"/>
        <v>5</v>
      </c>
      <c r="H45" s="120">
        <f t="shared" si="6"/>
        <v>-0.80769230769230771</v>
      </c>
      <c r="I45" s="120"/>
    </row>
    <row r="46" spans="2:9" ht="12" x14ac:dyDescent="0.2">
      <c r="B46" s="64" t="s">
        <v>27</v>
      </c>
      <c r="C46" s="44">
        <v>19</v>
      </c>
      <c r="D46" s="44">
        <v>0</v>
      </c>
      <c r="E46" s="44">
        <v>1</v>
      </c>
      <c r="F46" s="44">
        <f t="shared" si="2"/>
        <v>-18</v>
      </c>
      <c r="G46" s="44">
        <f t="shared" si="3"/>
        <v>1</v>
      </c>
      <c r="H46" s="120">
        <f t="shared" si="6"/>
        <v>-0.94736842105263164</v>
      </c>
      <c r="I46" s="120"/>
    </row>
    <row r="47" spans="2:9" ht="12" x14ac:dyDescent="0.2">
      <c r="B47" s="64" t="s">
        <v>28</v>
      </c>
      <c r="C47" s="44">
        <v>277</v>
      </c>
      <c r="D47" s="44">
        <v>1</v>
      </c>
      <c r="E47" s="44">
        <v>40</v>
      </c>
      <c r="F47" s="44">
        <f t="shared" si="2"/>
        <v>-237</v>
      </c>
      <c r="G47" s="44">
        <f t="shared" si="3"/>
        <v>39</v>
      </c>
      <c r="H47" s="120">
        <f t="shared" si="6"/>
        <v>-0.85559566787003605</v>
      </c>
      <c r="I47" s="120">
        <f t="shared" si="7"/>
        <v>39</v>
      </c>
    </row>
    <row r="48" spans="2:9" ht="12" x14ac:dyDescent="0.2">
      <c r="B48" s="64" t="s">
        <v>30</v>
      </c>
      <c r="C48" s="44">
        <v>4</v>
      </c>
      <c r="D48" s="44">
        <v>0</v>
      </c>
      <c r="E48" s="44">
        <v>0</v>
      </c>
      <c r="F48" s="44">
        <f t="shared" si="2"/>
        <v>-4</v>
      </c>
      <c r="G48" s="44">
        <f t="shared" si="3"/>
        <v>0</v>
      </c>
      <c r="H48" s="120">
        <f t="shared" si="6"/>
        <v>-1</v>
      </c>
      <c r="I48" s="120"/>
    </row>
    <row r="49" spans="1:9" ht="15" customHeight="1" x14ac:dyDescent="0.2">
      <c r="B49" s="64" t="s">
        <v>31</v>
      </c>
      <c r="C49" s="44">
        <v>308</v>
      </c>
      <c r="D49" s="44">
        <v>31</v>
      </c>
      <c r="E49" s="44">
        <v>34</v>
      </c>
      <c r="F49" s="44">
        <f t="shared" si="2"/>
        <v>-274</v>
      </c>
      <c r="G49" s="44">
        <f t="shared" si="3"/>
        <v>3</v>
      </c>
      <c r="H49" s="120">
        <f t="shared" si="4"/>
        <v>-0.88961038961038963</v>
      </c>
      <c r="I49" s="120">
        <f t="shared" si="5"/>
        <v>9.6774193548387011E-2</v>
      </c>
    </row>
    <row r="50" spans="1:9" ht="15" customHeight="1" x14ac:dyDescent="0.2">
      <c r="B50" s="64" t="s">
        <v>32</v>
      </c>
      <c r="C50" s="44">
        <v>242</v>
      </c>
      <c r="D50" s="44">
        <v>0</v>
      </c>
      <c r="E50" s="44">
        <v>15</v>
      </c>
      <c r="F50" s="44">
        <f t="shared" si="2"/>
        <v>-227</v>
      </c>
      <c r="G50" s="44">
        <f t="shared" si="3"/>
        <v>15</v>
      </c>
      <c r="H50" s="120">
        <f t="shared" si="4"/>
        <v>-0.93801652892561982</v>
      </c>
      <c r="I50" s="120"/>
    </row>
    <row r="51" spans="1:9" ht="15" customHeight="1" x14ac:dyDescent="0.2">
      <c r="B51" s="64" t="s">
        <v>22</v>
      </c>
      <c r="C51" s="44">
        <v>1273</v>
      </c>
      <c r="D51" s="44">
        <v>18</v>
      </c>
      <c r="E51" s="44">
        <v>133</v>
      </c>
      <c r="F51" s="44">
        <f t="shared" si="2"/>
        <v>-1140</v>
      </c>
      <c r="G51" s="44">
        <f t="shared" si="3"/>
        <v>115</v>
      </c>
      <c r="H51" s="120">
        <f t="shared" si="4"/>
        <v>-0.89552238805970152</v>
      </c>
      <c r="I51" s="120">
        <f t="shared" si="5"/>
        <v>6.3888888888888893</v>
      </c>
    </row>
    <row r="52" spans="1:9" ht="15" customHeight="1" x14ac:dyDescent="0.2">
      <c r="B52" s="75" t="s">
        <v>34</v>
      </c>
      <c r="C52" s="76">
        <v>11027</v>
      </c>
      <c r="D52" s="76">
        <v>65</v>
      </c>
      <c r="E52" s="76">
        <v>1445</v>
      </c>
      <c r="F52" s="76">
        <f t="shared" si="2"/>
        <v>-9582</v>
      </c>
      <c r="G52" s="76">
        <f t="shared" si="3"/>
        <v>1380</v>
      </c>
      <c r="H52" s="121">
        <f t="shared" si="4"/>
        <v>-0.86895801215199053</v>
      </c>
      <c r="I52" s="121">
        <f t="shared" si="5"/>
        <v>21.23076923076923</v>
      </c>
    </row>
    <row r="53" spans="1:9" ht="15" customHeight="1" x14ac:dyDescent="0.2">
      <c r="A53" s="11"/>
      <c r="B53" s="65" t="s">
        <v>35</v>
      </c>
      <c r="C53" s="44">
        <v>837</v>
      </c>
      <c r="D53" s="44">
        <v>2</v>
      </c>
      <c r="E53" s="44">
        <v>73</v>
      </c>
      <c r="F53" s="44">
        <f t="shared" si="2"/>
        <v>-764</v>
      </c>
      <c r="G53" s="44">
        <f t="shared" si="3"/>
        <v>71</v>
      </c>
      <c r="H53" s="120">
        <f t="shared" si="4"/>
        <v>-0.91278375149342894</v>
      </c>
      <c r="I53" s="120">
        <f t="shared" si="5"/>
        <v>35.5</v>
      </c>
    </row>
    <row r="54" spans="1:9" ht="15" customHeight="1" x14ac:dyDescent="0.2">
      <c r="A54" s="11"/>
      <c r="B54" s="65" t="s">
        <v>36</v>
      </c>
      <c r="C54" s="44">
        <v>627</v>
      </c>
      <c r="D54" s="44">
        <v>8</v>
      </c>
      <c r="E54" s="44">
        <v>71</v>
      </c>
      <c r="F54" s="44">
        <f t="shared" si="2"/>
        <v>-556</v>
      </c>
      <c r="G54" s="44">
        <f t="shared" si="3"/>
        <v>63</v>
      </c>
      <c r="H54" s="120">
        <f t="shared" si="4"/>
        <v>-0.88676236044657097</v>
      </c>
      <c r="I54" s="120">
        <f t="shared" si="5"/>
        <v>7.875</v>
      </c>
    </row>
    <row r="55" spans="1:9" ht="15" customHeight="1" x14ac:dyDescent="0.2">
      <c r="A55" s="11"/>
      <c r="B55" s="64" t="s">
        <v>41</v>
      </c>
      <c r="C55" s="44">
        <v>1864</v>
      </c>
      <c r="D55" s="44">
        <v>13</v>
      </c>
      <c r="E55" s="44">
        <v>411</v>
      </c>
      <c r="F55" s="44">
        <f t="shared" si="2"/>
        <v>-1453</v>
      </c>
      <c r="G55" s="44">
        <f t="shared" si="3"/>
        <v>398</v>
      </c>
      <c r="H55" s="120">
        <f t="shared" si="4"/>
        <v>-0.77950643776824036</v>
      </c>
      <c r="I55" s="120">
        <f t="shared" si="5"/>
        <v>30.615384615384617</v>
      </c>
    </row>
    <row r="56" spans="1:9" ht="12.75" x14ac:dyDescent="0.2">
      <c r="A56" s="11"/>
      <c r="B56" s="64" t="s">
        <v>37</v>
      </c>
      <c r="C56" s="44">
        <v>5670</v>
      </c>
      <c r="D56" s="44">
        <v>39</v>
      </c>
      <c r="E56" s="44">
        <v>657</v>
      </c>
      <c r="F56" s="44">
        <f t="shared" si="2"/>
        <v>-5013</v>
      </c>
      <c r="G56" s="44">
        <f t="shared" si="3"/>
        <v>618</v>
      </c>
      <c r="H56" s="120">
        <f t="shared" ref="H56:H60" si="8">E56/C56-1</f>
        <v>-0.88412698412698409</v>
      </c>
      <c r="I56" s="120">
        <f t="shared" ref="I56:I60" si="9">E56/D56-1</f>
        <v>15.846153846153847</v>
      </c>
    </row>
    <row r="57" spans="1:9" s="30" customFormat="1" ht="12.75" x14ac:dyDescent="0.2">
      <c r="A57" s="11"/>
      <c r="B57" s="64" t="s">
        <v>247</v>
      </c>
      <c r="C57" s="44">
        <v>3</v>
      </c>
      <c r="D57" s="44">
        <v>0</v>
      </c>
      <c r="E57" s="44">
        <v>0</v>
      </c>
      <c r="F57" s="44">
        <f t="shared" si="2"/>
        <v>-3</v>
      </c>
      <c r="G57" s="44">
        <f t="shared" si="3"/>
        <v>0</v>
      </c>
      <c r="H57" s="120">
        <f t="shared" si="8"/>
        <v>-1</v>
      </c>
      <c r="I57" s="120"/>
    </row>
    <row r="58" spans="1:9" ht="12.75" x14ac:dyDescent="0.2">
      <c r="A58" s="11"/>
      <c r="B58" s="64" t="s">
        <v>38</v>
      </c>
      <c r="C58" s="44">
        <v>31</v>
      </c>
      <c r="D58" s="44">
        <v>0</v>
      </c>
      <c r="E58" s="44">
        <v>3</v>
      </c>
      <c r="F58" s="44">
        <f t="shared" si="2"/>
        <v>-28</v>
      </c>
      <c r="G58" s="44">
        <f t="shared" si="3"/>
        <v>3</v>
      </c>
      <c r="H58" s="120">
        <f t="shared" si="8"/>
        <v>-0.90322580645161288</v>
      </c>
      <c r="I58" s="120"/>
    </row>
    <row r="59" spans="1:9" s="26" customFormat="1" ht="12.75" x14ac:dyDescent="0.2">
      <c r="A59" s="11"/>
      <c r="B59" s="64" t="s">
        <v>252</v>
      </c>
      <c r="C59" s="44">
        <v>0</v>
      </c>
      <c r="D59" s="44">
        <v>0</v>
      </c>
      <c r="E59" s="44">
        <v>0</v>
      </c>
      <c r="F59" s="44">
        <f t="shared" si="2"/>
        <v>0</v>
      </c>
      <c r="G59" s="44">
        <f t="shared" si="3"/>
        <v>0</v>
      </c>
      <c r="H59" s="120"/>
      <c r="I59" s="120"/>
    </row>
    <row r="60" spans="1:9" s="30" customFormat="1" ht="12.75" x14ac:dyDescent="0.2">
      <c r="A60" s="11"/>
      <c r="B60" s="64" t="s">
        <v>39</v>
      </c>
      <c r="C60" s="44">
        <v>1303</v>
      </c>
      <c r="D60" s="44">
        <v>3</v>
      </c>
      <c r="E60" s="44">
        <v>142</v>
      </c>
      <c r="F60" s="44">
        <f t="shared" si="2"/>
        <v>-1161</v>
      </c>
      <c r="G60" s="44">
        <f t="shared" si="3"/>
        <v>139</v>
      </c>
      <c r="H60" s="120">
        <f t="shared" si="8"/>
        <v>-0.89102072141212585</v>
      </c>
      <c r="I60" s="120">
        <f t="shared" si="9"/>
        <v>46.333333333333336</v>
      </c>
    </row>
    <row r="61" spans="1:9" ht="12.75" x14ac:dyDescent="0.2">
      <c r="A61" s="11"/>
      <c r="B61" s="64" t="s">
        <v>40</v>
      </c>
      <c r="C61" s="44">
        <v>692</v>
      </c>
      <c r="D61" s="44">
        <v>0</v>
      </c>
      <c r="E61" s="44">
        <v>88</v>
      </c>
      <c r="F61" s="44">
        <f t="shared" si="2"/>
        <v>-604</v>
      </c>
      <c r="G61" s="44">
        <f t="shared" si="3"/>
        <v>88</v>
      </c>
      <c r="H61" s="120">
        <f t="shared" si="4"/>
        <v>-0.87283236994219648</v>
      </c>
      <c r="I61" s="120"/>
    </row>
    <row r="62" spans="1:9" ht="15" customHeight="1" x14ac:dyDescent="0.2">
      <c r="B62" s="75" t="s">
        <v>42</v>
      </c>
      <c r="C62" s="76">
        <v>109597</v>
      </c>
      <c r="D62" s="76">
        <v>14292</v>
      </c>
      <c r="E62" s="76">
        <v>31217</v>
      </c>
      <c r="F62" s="76">
        <f t="shared" si="2"/>
        <v>-78380</v>
      </c>
      <c r="G62" s="76">
        <f t="shared" si="3"/>
        <v>16925</v>
      </c>
      <c r="H62" s="121">
        <f t="shared" si="4"/>
        <v>-0.71516556110112506</v>
      </c>
      <c r="I62" s="121">
        <f t="shared" si="5"/>
        <v>1.1842289392667227</v>
      </c>
    </row>
    <row r="63" spans="1:9" ht="15" customHeight="1" x14ac:dyDescent="0.2">
      <c r="B63" s="64" t="s">
        <v>45</v>
      </c>
      <c r="C63" s="44">
        <v>191</v>
      </c>
      <c r="D63" s="44">
        <v>1</v>
      </c>
      <c r="E63" s="44">
        <v>13</v>
      </c>
      <c r="F63" s="44">
        <f t="shared" si="2"/>
        <v>-178</v>
      </c>
      <c r="G63" s="44">
        <f t="shared" si="3"/>
        <v>12</v>
      </c>
      <c r="H63" s="120">
        <f t="shared" si="4"/>
        <v>-0.93193717277486909</v>
      </c>
      <c r="I63" s="120">
        <f t="shared" si="5"/>
        <v>12</v>
      </c>
    </row>
    <row r="64" spans="1:9" ht="15" customHeight="1" x14ac:dyDescent="0.2">
      <c r="B64" s="64" t="s">
        <v>44</v>
      </c>
      <c r="C64" s="44">
        <v>14343</v>
      </c>
      <c r="D64" s="44">
        <v>72</v>
      </c>
      <c r="E64" s="44">
        <v>10098</v>
      </c>
      <c r="F64" s="44">
        <f t="shared" si="2"/>
        <v>-4245</v>
      </c>
      <c r="G64" s="44">
        <f t="shared" si="3"/>
        <v>10026</v>
      </c>
      <c r="H64" s="120">
        <f t="shared" si="4"/>
        <v>-0.29596318761765317</v>
      </c>
      <c r="I64" s="120">
        <f t="shared" si="5"/>
        <v>139.25</v>
      </c>
    </row>
    <row r="65" spans="1:9" ht="15" customHeight="1" x14ac:dyDescent="0.2">
      <c r="B65" s="64" t="s">
        <v>43</v>
      </c>
      <c r="C65" s="44">
        <v>95063</v>
      </c>
      <c r="D65" s="44">
        <v>14219</v>
      </c>
      <c r="E65" s="44">
        <v>21106</v>
      </c>
      <c r="F65" s="44">
        <f t="shared" si="2"/>
        <v>-73957</v>
      </c>
      <c r="G65" s="44">
        <f t="shared" si="3"/>
        <v>6887</v>
      </c>
      <c r="H65" s="120">
        <f t="shared" si="4"/>
        <v>-0.77797881404963021</v>
      </c>
      <c r="I65" s="120">
        <f t="shared" si="5"/>
        <v>0.48435192348266409</v>
      </c>
    </row>
    <row r="66" spans="1:9" ht="15" customHeight="1" x14ac:dyDescent="0.2">
      <c r="B66" s="72" t="s">
        <v>152</v>
      </c>
      <c r="C66" s="45">
        <v>4010</v>
      </c>
      <c r="D66" s="45">
        <v>17</v>
      </c>
      <c r="E66" s="45">
        <v>791</v>
      </c>
      <c r="F66" s="45">
        <f t="shared" si="2"/>
        <v>-3219</v>
      </c>
      <c r="G66" s="45">
        <f t="shared" si="3"/>
        <v>774</v>
      </c>
      <c r="H66" s="122">
        <f t="shared" si="4"/>
        <v>-0.80274314214463838</v>
      </c>
      <c r="I66" s="122">
        <f t="shared" si="5"/>
        <v>45.529411764705884</v>
      </c>
    </row>
    <row r="67" spans="1:9" x14ac:dyDescent="0.2">
      <c r="B67" s="75" t="s">
        <v>46</v>
      </c>
      <c r="C67" s="46">
        <v>46</v>
      </c>
      <c r="D67" s="46">
        <v>0</v>
      </c>
      <c r="E67" s="46">
        <v>11</v>
      </c>
      <c r="F67" s="46">
        <f t="shared" si="2"/>
        <v>-35</v>
      </c>
      <c r="G67" s="46">
        <f t="shared" si="3"/>
        <v>11</v>
      </c>
      <c r="H67" s="123">
        <f t="shared" si="4"/>
        <v>-0.76086956521739135</v>
      </c>
      <c r="I67" s="123"/>
    </row>
    <row r="68" spans="1:9" ht="12.75" x14ac:dyDescent="0.2">
      <c r="A68" s="11"/>
      <c r="B68" s="67" t="s">
        <v>195</v>
      </c>
      <c r="C68" s="44">
        <v>0</v>
      </c>
      <c r="D68" s="44">
        <v>0</v>
      </c>
      <c r="E68" s="44">
        <v>0</v>
      </c>
      <c r="F68" s="44">
        <f t="shared" si="2"/>
        <v>0</v>
      </c>
      <c r="G68" s="44">
        <f t="shared" si="3"/>
        <v>0</v>
      </c>
      <c r="H68" s="120"/>
      <c r="I68" s="120"/>
    </row>
    <row r="69" spans="1:9" ht="15" customHeight="1" x14ac:dyDescent="0.2">
      <c r="A69" s="11"/>
      <c r="B69" s="68" t="s">
        <v>47</v>
      </c>
      <c r="C69" s="44">
        <v>4</v>
      </c>
      <c r="D69" s="44">
        <v>0</v>
      </c>
      <c r="E69" s="44">
        <v>0</v>
      </c>
      <c r="F69" s="44">
        <f t="shared" si="2"/>
        <v>-4</v>
      </c>
      <c r="G69" s="44">
        <f t="shared" si="3"/>
        <v>0</v>
      </c>
      <c r="H69" s="120">
        <f t="shared" ref="H68:H86" si="10">E69/C69-1</f>
        <v>-1</v>
      </c>
      <c r="I69" s="120"/>
    </row>
    <row r="70" spans="1:9" s="30" customFormat="1" ht="15" customHeight="1" x14ac:dyDescent="0.2">
      <c r="A70" s="11"/>
      <c r="B70" s="68" t="s">
        <v>248</v>
      </c>
      <c r="C70" s="44">
        <v>1</v>
      </c>
      <c r="D70" s="44">
        <v>0</v>
      </c>
      <c r="E70" s="44">
        <v>0</v>
      </c>
      <c r="F70" s="44">
        <f t="shared" si="2"/>
        <v>-1</v>
      </c>
      <c r="G70" s="44">
        <f t="shared" si="3"/>
        <v>0</v>
      </c>
      <c r="H70" s="120">
        <f t="shared" si="10"/>
        <v>-1</v>
      </c>
      <c r="I70" s="120"/>
    </row>
    <row r="71" spans="1:9" ht="12.75" x14ac:dyDescent="0.2">
      <c r="A71" s="11"/>
      <c r="B71" s="68" t="s">
        <v>154</v>
      </c>
      <c r="C71" s="44">
        <v>0</v>
      </c>
      <c r="D71" s="44">
        <v>0</v>
      </c>
      <c r="E71" s="44">
        <v>0</v>
      </c>
      <c r="F71" s="44">
        <f t="shared" ref="F71:F134" si="11">E71-C71</f>
        <v>0</v>
      </c>
      <c r="G71" s="44">
        <f t="shared" ref="G71:G134" si="12">E71-D71</f>
        <v>0</v>
      </c>
      <c r="H71" s="120"/>
      <c r="I71" s="120"/>
    </row>
    <row r="72" spans="1:9" ht="12.75" x14ac:dyDescent="0.2">
      <c r="A72" s="11"/>
      <c r="B72" s="68" t="s">
        <v>51</v>
      </c>
      <c r="C72" s="44">
        <v>0</v>
      </c>
      <c r="D72" s="44">
        <v>0</v>
      </c>
      <c r="E72" s="44">
        <v>0</v>
      </c>
      <c r="F72" s="44">
        <f t="shared" si="11"/>
        <v>0</v>
      </c>
      <c r="G72" s="44">
        <f t="shared" si="12"/>
        <v>0</v>
      </c>
      <c r="H72" s="120"/>
      <c r="I72" s="120"/>
    </row>
    <row r="73" spans="1:9" ht="12.75" x14ac:dyDescent="0.2">
      <c r="A73" s="11"/>
      <c r="B73" s="68" t="s">
        <v>48</v>
      </c>
      <c r="C73" s="44">
        <v>17</v>
      </c>
      <c r="D73" s="44">
        <v>0</v>
      </c>
      <c r="E73" s="44">
        <v>5</v>
      </c>
      <c r="F73" s="44">
        <f t="shared" si="11"/>
        <v>-12</v>
      </c>
      <c r="G73" s="44">
        <f t="shared" si="12"/>
        <v>5</v>
      </c>
      <c r="H73" s="120">
        <f t="shared" si="10"/>
        <v>-0.70588235294117641</v>
      </c>
      <c r="I73" s="120"/>
    </row>
    <row r="74" spans="1:9" ht="15" customHeight="1" x14ac:dyDescent="0.2">
      <c r="A74" s="11"/>
      <c r="B74" s="68" t="s">
        <v>196</v>
      </c>
      <c r="C74" s="44">
        <v>5</v>
      </c>
      <c r="D74" s="44">
        <v>0</v>
      </c>
      <c r="E74" s="44">
        <v>5</v>
      </c>
      <c r="F74" s="44">
        <f t="shared" si="11"/>
        <v>0</v>
      </c>
      <c r="G74" s="44">
        <f t="shared" si="12"/>
        <v>5</v>
      </c>
      <c r="H74" s="120">
        <f t="shared" si="10"/>
        <v>0</v>
      </c>
      <c r="I74" s="120"/>
    </row>
    <row r="75" spans="1:9" ht="15" customHeight="1" x14ac:dyDescent="0.2">
      <c r="A75" s="11"/>
      <c r="B75" s="67" t="s">
        <v>52</v>
      </c>
      <c r="C75" s="44">
        <v>5</v>
      </c>
      <c r="D75" s="44">
        <v>0</v>
      </c>
      <c r="E75" s="44">
        <v>0</v>
      </c>
      <c r="F75" s="44">
        <f t="shared" si="11"/>
        <v>-5</v>
      </c>
      <c r="G75" s="44">
        <f t="shared" si="12"/>
        <v>0</v>
      </c>
      <c r="H75" s="120">
        <f t="shared" si="10"/>
        <v>-1</v>
      </c>
      <c r="I75" s="120"/>
    </row>
    <row r="76" spans="1:9" ht="12.75" x14ac:dyDescent="0.2">
      <c r="A76" s="11"/>
      <c r="B76" s="68" t="s">
        <v>213</v>
      </c>
      <c r="C76" s="44">
        <v>7</v>
      </c>
      <c r="D76" s="44">
        <v>0</v>
      </c>
      <c r="E76" s="44">
        <v>1</v>
      </c>
      <c r="F76" s="44">
        <f t="shared" si="11"/>
        <v>-6</v>
      </c>
      <c r="G76" s="44">
        <f t="shared" si="12"/>
        <v>1</v>
      </c>
      <c r="H76" s="120">
        <f t="shared" si="10"/>
        <v>-0.85714285714285721</v>
      </c>
      <c r="I76" s="120"/>
    </row>
    <row r="77" spans="1:9" ht="15" customHeight="1" x14ac:dyDescent="0.2">
      <c r="A77" s="11"/>
      <c r="B77" s="68" t="s">
        <v>206</v>
      </c>
      <c r="C77" s="44">
        <v>0</v>
      </c>
      <c r="D77" s="44">
        <v>0</v>
      </c>
      <c r="E77" s="44">
        <v>0</v>
      </c>
      <c r="F77" s="44">
        <f t="shared" si="11"/>
        <v>0</v>
      </c>
      <c r="G77" s="44">
        <f t="shared" si="12"/>
        <v>0</v>
      </c>
      <c r="H77" s="120"/>
      <c r="I77" s="120"/>
    </row>
    <row r="78" spans="1:9" s="10" customFormat="1" ht="16.5" customHeight="1" x14ac:dyDescent="0.2">
      <c r="A78" s="11"/>
      <c r="B78" s="68" t="s">
        <v>50</v>
      </c>
      <c r="C78" s="44">
        <v>1</v>
      </c>
      <c r="D78" s="44">
        <v>0</v>
      </c>
      <c r="E78" s="44">
        <v>0</v>
      </c>
      <c r="F78" s="44">
        <f t="shared" si="11"/>
        <v>-1</v>
      </c>
      <c r="G78" s="44">
        <f t="shared" si="12"/>
        <v>0</v>
      </c>
      <c r="H78" s="120">
        <f t="shared" si="10"/>
        <v>-1</v>
      </c>
      <c r="I78" s="120"/>
    </row>
    <row r="79" spans="1:9" ht="15" customHeight="1" x14ac:dyDescent="0.2">
      <c r="A79" s="11"/>
      <c r="B79" s="68" t="s">
        <v>155</v>
      </c>
      <c r="C79" s="44">
        <v>1</v>
      </c>
      <c r="D79" s="44">
        <v>0</v>
      </c>
      <c r="E79" s="44">
        <v>0</v>
      </c>
      <c r="F79" s="44">
        <f t="shared" si="11"/>
        <v>-1</v>
      </c>
      <c r="G79" s="44">
        <f t="shared" si="12"/>
        <v>0</v>
      </c>
      <c r="H79" s="120">
        <f t="shared" si="10"/>
        <v>-1</v>
      </c>
      <c r="I79" s="120"/>
    </row>
    <row r="80" spans="1:9" ht="14.25" customHeight="1" x14ac:dyDescent="0.2">
      <c r="A80" s="11"/>
      <c r="B80" s="68" t="s">
        <v>156</v>
      </c>
      <c r="C80" s="44">
        <v>0</v>
      </c>
      <c r="D80" s="44">
        <v>0</v>
      </c>
      <c r="E80" s="44">
        <v>0</v>
      </c>
      <c r="F80" s="44">
        <f t="shared" si="11"/>
        <v>0</v>
      </c>
      <c r="G80" s="44">
        <f t="shared" si="12"/>
        <v>0</v>
      </c>
      <c r="H80" s="120"/>
      <c r="I80" s="120"/>
    </row>
    <row r="81" spans="1:9" ht="12.75" x14ac:dyDescent="0.2">
      <c r="A81" s="11"/>
      <c r="B81" s="68" t="s">
        <v>157</v>
      </c>
      <c r="C81" s="44">
        <v>0</v>
      </c>
      <c r="D81" s="44">
        <v>0</v>
      </c>
      <c r="E81" s="44">
        <v>0</v>
      </c>
      <c r="F81" s="44">
        <f t="shared" si="11"/>
        <v>0</v>
      </c>
      <c r="G81" s="44">
        <f t="shared" si="12"/>
        <v>0</v>
      </c>
      <c r="H81" s="120"/>
      <c r="I81" s="120"/>
    </row>
    <row r="82" spans="1:9" ht="12.75" x14ac:dyDescent="0.2">
      <c r="A82" s="11"/>
      <c r="B82" s="68" t="s">
        <v>207</v>
      </c>
      <c r="C82" s="44">
        <v>0</v>
      </c>
      <c r="D82" s="44">
        <v>0</v>
      </c>
      <c r="E82" s="44">
        <v>0</v>
      </c>
      <c r="F82" s="44">
        <f t="shared" si="11"/>
        <v>0</v>
      </c>
      <c r="G82" s="44">
        <f t="shared" si="12"/>
        <v>0</v>
      </c>
      <c r="H82" s="120"/>
      <c r="I82" s="120"/>
    </row>
    <row r="83" spans="1:9" s="10" customFormat="1" ht="12.75" x14ac:dyDescent="0.2">
      <c r="A83" s="11"/>
      <c r="B83" s="68" t="s">
        <v>215</v>
      </c>
      <c r="C83" s="44">
        <v>0</v>
      </c>
      <c r="D83" s="44">
        <v>0</v>
      </c>
      <c r="E83" s="44">
        <v>0</v>
      </c>
      <c r="F83" s="44">
        <f t="shared" si="11"/>
        <v>0</v>
      </c>
      <c r="G83" s="44">
        <f t="shared" si="12"/>
        <v>0</v>
      </c>
      <c r="H83" s="120"/>
      <c r="I83" s="120"/>
    </row>
    <row r="84" spans="1:9" ht="15" customHeight="1" x14ac:dyDescent="0.2">
      <c r="A84" s="11"/>
      <c r="B84" s="68" t="s">
        <v>49</v>
      </c>
      <c r="C84" s="44">
        <v>3</v>
      </c>
      <c r="D84" s="44">
        <v>0</v>
      </c>
      <c r="E84" s="44">
        <v>0</v>
      </c>
      <c r="F84" s="44">
        <f t="shared" si="11"/>
        <v>-3</v>
      </c>
      <c r="G84" s="44">
        <f t="shared" si="12"/>
        <v>0</v>
      </c>
      <c r="H84" s="120">
        <f t="shared" si="10"/>
        <v>-1</v>
      </c>
      <c r="I84" s="120"/>
    </row>
    <row r="85" spans="1:9" ht="15" customHeight="1" x14ac:dyDescent="0.2">
      <c r="A85" s="11"/>
      <c r="B85" s="68" t="s">
        <v>216</v>
      </c>
      <c r="C85" s="44">
        <v>2</v>
      </c>
      <c r="D85" s="44">
        <v>0</v>
      </c>
      <c r="E85" s="44">
        <v>0</v>
      </c>
      <c r="F85" s="44">
        <f t="shared" si="11"/>
        <v>-2</v>
      </c>
      <c r="G85" s="44">
        <f t="shared" si="12"/>
        <v>0</v>
      </c>
      <c r="H85" s="120">
        <f t="shared" si="10"/>
        <v>-1</v>
      </c>
      <c r="I85" s="120"/>
    </row>
    <row r="86" spans="1:9" ht="15" customHeight="1" x14ac:dyDescent="0.2">
      <c r="A86" s="11"/>
      <c r="B86" s="68" t="s">
        <v>158</v>
      </c>
      <c r="C86" s="44">
        <v>0</v>
      </c>
      <c r="D86" s="44">
        <v>0</v>
      </c>
      <c r="E86" s="44">
        <v>0</v>
      </c>
      <c r="F86" s="44">
        <f t="shared" si="11"/>
        <v>0</v>
      </c>
      <c r="G86" s="44">
        <f t="shared" si="12"/>
        <v>0</v>
      </c>
      <c r="H86" s="120"/>
      <c r="I86" s="120"/>
    </row>
    <row r="87" spans="1:9" ht="15" customHeight="1" x14ac:dyDescent="0.2">
      <c r="B87" s="75" t="s">
        <v>53</v>
      </c>
      <c r="C87" s="76">
        <v>21</v>
      </c>
      <c r="D87" s="76">
        <v>0</v>
      </c>
      <c r="E87" s="76">
        <v>5</v>
      </c>
      <c r="F87" s="76">
        <f t="shared" si="11"/>
        <v>-16</v>
      </c>
      <c r="G87" s="76">
        <f t="shared" si="12"/>
        <v>5</v>
      </c>
      <c r="H87" s="121">
        <f t="shared" ref="H73:H136" si="13">E87/C87-1</f>
        <v>-0.76190476190476186</v>
      </c>
      <c r="I87" s="121" t="e">
        <f t="shared" ref="I73:I136" si="14">E87/D87-1</f>
        <v>#DIV/0!</v>
      </c>
    </row>
    <row r="88" spans="1:9" ht="15" customHeight="1" x14ac:dyDescent="0.2">
      <c r="B88" s="68" t="s">
        <v>159</v>
      </c>
      <c r="C88" s="44">
        <v>1</v>
      </c>
      <c r="D88" s="44">
        <v>0</v>
      </c>
      <c r="E88" s="44">
        <v>0</v>
      </c>
      <c r="F88" s="44">
        <f t="shared" si="11"/>
        <v>-1</v>
      </c>
      <c r="G88" s="44">
        <f t="shared" si="12"/>
        <v>0</v>
      </c>
      <c r="H88" s="120">
        <f t="shared" si="13"/>
        <v>-1</v>
      </c>
      <c r="I88" s="120"/>
    </row>
    <row r="89" spans="1:9" ht="15" customHeight="1" x14ac:dyDescent="0.2">
      <c r="B89" s="68" t="s">
        <v>208</v>
      </c>
      <c r="C89" s="44">
        <v>8</v>
      </c>
      <c r="D89" s="44">
        <v>0</v>
      </c>
      <c r="E89" s="44">
        <v>1</v>
      </c>
      <c r="F89" s="44">
        <f t="shared" si="11"/>
        <v>-7</v>
      </c>
      <c r="G89" s="44">
        <f t="shared" si="12"/>
        <v>1</v>
      </c>
      <c r="H89" s="120">
        <f t="shared" si="13"/>
        <v>-0.875</v>
      </c>
      <c r="I89" s="120"/>
    </row>
    <row r="90" spans="1:9" ht="12" x14ac:dyDescent="0.2">
      <c r="B90" s="68" t="s">
        <v>209</v>
      </c>
      <c r="C90" s="44">
        <v>5</v>
      </c>
      <c r="D90" s="44">
        <v>0</v>
      </c>
      <c r="E90" s="44">
        <v>2</v>
      </c>
      <c r="F90" s="44">
        <f t="shared" si="11"/>
        <v>-3</v>
      </c>
      <c r="G90" s="44">
        <f t="shared" si="12"/>
        <v>2</v>
      </c>
      <c r="H90" s="120">
        <f t="shared" si="13"/>
        <v>-0.6</v>
      </c>
      <c r="I90" s="120"/>
    </row>
    <row r="91" spans="1:9" ht="15" customHeight="1" x14ac:dyDescent="0.2">
      <c r="B91" s="68" t="s">
        <v>54</v>
      </c>
      <c r="C91" s="44">
        <v>0</v>
      </c>
      <c r="D91" s="44">
        <v>0</v>
      </c>
      <c r="E91" s="44">
        <v>0</v>
      </c>
      <c r="F91" s="44">
        <f t="shared" si="11"/>
        <v>0</v>
      </c>
      <c r="G91" s="44">
        <f t="shared" si="12"/>
        <v>0</v>
      </c>
      <c r="H91" s="120"/>
      <c r="I91" s="120"/>
    </row>
    <row r="92" spans="1:9" ht="12" x14ac:dyDescent="0.2">
      <c r="B92" s="68" t="s">
        <v>56</v>
      </c>
      <c r="C92" s="44">
        <v>0</v>
      </c>
      <c r="D92" s="44">
        <v>0</v>
      </c>
      <c r="E92" s="44">
        <v>1</v>
      </c>
      <c r="F92" s="44">
        <f t="shared" si="11"/>
        <v>1</v>
      </c>
      <c r="G92" s="44">
        <f t="shared" si="12"/>
        <v>1</v>
      </c>
      <c r="H92" s="120"/>
      <c r="I92" s="120"/>
    </row>
    <row r="93" spans="1:9" ht="15" customHeight="1" x14ac:dyDescent="0.2">
      <c r="B93" s="68" t="s">
        <v>160</v>
      </c>
      <c r="C93" s="44">
        <v>2</v>
      </c>
      <c r="D93" s="44">
        <v>0</v>
      </c>
      <c r="E93" s="44">
        <v>0</v>
      </c>
      <c r="F93" s="44">
        <f t="shared" si="11"/>
        <v>-2</v>
      </c>
      <c r="G93" s="44">
        <f t="shared" si="12"/>
        <v>0</v>
      </c>
      <c r="H93" s="120">
        <f t="shared" si="13"/>
        <v>-1</v>
      </c>
      <c r="I93" s="120"/>
    </row>
    <row r="94" spans="1:9" ht="15" customHeight="1" x14ac:dyDescent="0.2">
      <c r="B94" s="68" t="s">
        <v>55</v>
      </c>
      <c r="C94" s="44">
        <v>5</v>
      </c>
      <c r="D94" s="44">
        <v>0</v>
      </c>
      <c r="E94" s="44">
        <v>1</v>
      </c>
      <c r="F94" s="44">
        <f t="shared" si="11"/>
        <v>-4</v>
      </c>
      <c r="G94" s="44">
        <f t="shared" si="12"/>
        <v>1</v>
      </c>
      <c r="H94" s="120">
        <f t="shared" si="13"/>
        <v>-0.8</v>
      </c>
      <c r="I94" s="120"/>
    </row>
    <row r="95" spans="1:9" ht="15" customHeight="1" x14ac:dyDescent="0.2">
      <c r="A95" s="12"/>
      <c r="B95" s="75" t="s">
        <v>57</v>
      </c>
      <c r="C95" s="76">
        <v>3507</v>
      </c>
      <c r="D95" s="76">
        <v>17</v>
      </c>
      <c r="E95" s="76">
        <v>719</v>
      </c>
      <c r="F95" s="76">
        <f t="shared" si="11"/>
        <v>-2788</v>
      </c>
      <c r="G95" s="76">
        <f t="shared" si="12"/>
        <v>702</v>
      </c>
      <c r="H95" s="121">
        <f t="shared" si="13"/>
        <v>-0.79498146564014827</v>
      </c>
      <c r="I95" s="121">
        <f t="shared" si="14"/>
        <v>41.294117647058826</v>
      </c>
    </row>
    <row r="96" spans="1:9" ht="15" customHeight="1" x14ac:dyDescent="0.2">
      <c r="B96" s="64" t="s">
        <v>58</v>
      </c>
      <c r="C96" s="44">
        <v>553</v>
      </c>
      <c r="D96" s="44">
        <v>2</v>
      </c>
      <c r="E96" s="44">
        <v>64</v>
      </c>
      <c r="F96" s="44">
        <f t="shared" si="11"/>
        <v>-489</v>
      </c>
      <c r="G96" s="44">
        <f t="shared" si="12"/>
        <v>62</v>
      </c>
      <c r="H96" s="120">
        <f t="shared" si="13"/>
        <v>-0.88426763110307416</v>
      </c>
      <c r="I96" s="120">
        <f t="shared" si="14"/>
        <v>31</v>
      </c>
    </row>
    <row r="97" spans="2:9" ht="15" customHeight="1" x14ac:dyDescent="0.2">
      <c r="B97" s="64" t="s">
        <v>59</v>
      </c>
      <c r="C97" s="44">
        <v>67</v>
      </c>
      <c r="D97" s="44">
        <v>0</v>
      </c>
      <c r="E97" s="44">
        <v>5</v>
      </c>
      <c r="F97" s="44">
        <f t="shared" si="11"/>
        <v>-62</v>
      </c>
      <c r="G97" s="44">
        <f t="shared" si="12"/>
        <v>5</v>
      </c>
      <c r="H97" s="120">
        <f t="shared" si="13"/>
        <v>-0.92537313432835822</v>
      </c>
      <c r="I97" s="120"/>
    </row>
    <row r="98" spans="2:9" ht="15" customHeight="1" x14ac:dyDescent="0.2">
      <c r="B98" s="64" t="s">
        <v>150</v>
      </c>
      <c r="C98" s="44">
        <v>2887</v>
      </c>
      <c r="D98" s="44">
        <v>15</v>
      </c>
      <c r="E98" s="44">
        <v>650</v>
      </c>
      <c r="F98" s="44">
        <f t="shared" si="11"/>
        <v>-2237</v>
      </c>
      <c r="G98" s="44">
        <f t="shared" si="12"/>
        <v>635</v>
      </c>
      <c r="H98" s="120">
        <f t="shared" si="13"/>
        <v>-0.77485278836162108</v>
      </c>
      <c r="I98" s="120">
        <f t="shared" si="14"/>
        <v>42.333333333333336</v>
      </c>
    </row>
    <row r="99" spans="2:9" ht="15" customHeight="1" x14ac:dyDescent="0.2">
      <c r="B99" s="75" t="s">
        <v>60</v>
      </c>
      <c r="C99" s="76">
        <v>436</v>
      </c>
      <c r="D99" s="76">
        <v>0</v>
      </c>
      <c r="E99" s="76">
        <v>56</v>
      </c>
      <c r="F99" s="76">
        <f t="shared" si="11"/>
        <v>-380</v>
      </c>
      <c r="G99" s="76">
        <f t="shared" si="12"/>
        <v>56</v>
      </c>
      <c r="H99" s="121">
        <f t="shared" si="13"/>
        <v>-0.87155963302752293</v>
      </c>
      <c r="I99" s="121"/>
    </row>
    <row r="100" spans="2:9" ht="15" customHeight="1" x14ac:dyDescent="0.2">
      <c r="B100" s="65" t="s">
        <v>61</v>
      </c>
      <c r="C100" s="44">
        <v>77</v>
      </c>
      <c r="D100" s="44">
        <v>0</v>
      </c>
      <c r="E100" s="44">
        <v>13</v>
      </c>
      <c r="F100" s="44">
        <f t="shared" si="11"/>
        <v>-64</v>
      </c>
      <c r="G100" s="44">
        <f t="shared" si="12"/>
        <v>13</v>
      </c>
      <c r="H100" s="120">
        <f t="shared" si="13"/>
        <v>-0.83116883116883122</v>
      </c>
      <c r="I100" s="120"/>
    </row>
    <row r="101" spans="2:9" ht="15" customHeight="1" x14ac:dyDescent="0.2">
      <c r="B101" s="65" t="s">
        <v>62</v>
      </c>
      <c r="C101" s="44">
        <v>5</v>
      </c>
      <c r="D101" s="44">
        <v>0</v>
      </c>
      <c r="E101" s="44">
        <v>0</v>
      </c>
      <c r="F101" s="44">
        <f t="shared" si="11"/>
        <v>-5</v>
      </c>
      <c r="G101" s="44">
        <f t="shared" si="12"/>
        <v>0</v>
      </c>
      <c r="H101" s="120">
        <f t="shared" si="13"/>
        <v>-1</v>
      </c>
      <c r="I101" s="120"/>
    </row>
    <row r="102" spans="2:9" ht="15" customHeight="1" x14ac:dyDescent="0.2">
      <c r="B102" s="65" t="s">
        <v>63</v>
      </c>
      <c r="C102" s="44">
        <v>235</v>
      </c>
      <c r="D102" s="44">
        <v>0</v>
      </c>
      <c r="E102" s="44">
        <v>20</v>
      </c>
      <c r="F102" s="44">
        <f t="shared" si="11"/>
        <v>-215</v>
      </c>
      <c r="G102" s="44">
        <f t="shared" si="12"/>
        <v>20</v>
      </c>
      <c r="H102" s="120">
        <f t="shared" si="13"/>
        <v>-0.91489361702127658</v>
      </c>
      <c r="I102" s="120"/>
    </row>
    <row r="103" spans="2:9" ht="15" customHeight="1" x14ac:dyDescent="0.2">
      <c r="B103" s="65" t="s">
        <v>71</v>
      </c>
      <c r="C103" s="44">
        <v>22</v>
      </c>
      <c r="D103" s="44">
        <v>0</v>
      </c>
      <c r="E103" s="44">
        <v>3</v>
      </c>
      <c r="F103" s="44">
        <f t="shared" si="11"/>
        <v>-19</v>
      </c>
      <c r="G103" s="44">
        <f t="shared" si="12"/>
        <v>3</v>
      </c>
      <c r="H103" s="120">
        <f t="shared" si="13"/>
        <v>-0.86363636363636365</v>
      </c>
      <c r="I103" s="120"/>
    </row>
    <row r="104" spans="2:9" ht="12" x14ac:dyDescent="0.2">
      <c r="B104" s="65" t="s">
        <v>66</v>
      </c>
      <c r="C104" s="44">
        <v>63</v>
      </c>
      <c r="D104" s="44">
        <v>0</v>
      </c>
      <c r="E104" s="44">
        <v>10</v>
      </c>
      <c r="F104" s="44">
        <f t="shared" si="11"/>
        <v>-53</v>
      </c>
      <c r="G104" s="44">
        <f t="shared" si="12"/>
        <v>10</v>
      </c>
      <c r="H104" s="120">
        <f t="shared" si="13"/>
        <v>-0.84126984126984128</v>
      </c>
      <c r="I104" s="120"/>
    </row>
    <row r="105" spans="2:9" ht="15" customHeight="1" x14ac:dyDescent="0.2">
      <c r="B105" s="65" t="s">
        <v>64</v>
      </c>
      <c r="C105" s="44">
        <v>3</v>
      </c>
      <c r="D105" s="44">
        <v>0</v>
      </c>
      <c r="E105" s="44">
        <v>1</v>
      </c>
      <c r="F105" s="44">
        <f t="shared" si="11"/>
        <v>-2</v>
      </c>
      <c r="G105" s="44">
        <f t="shared" si="12"/>
        <v>1</v>
      </c>
      <c r="H105" s="120">
        <f t="shared" si="13"/>
        <v>-0.66666666666666674</v>
      </c>
      <c r="I105" s="120"/>
    </row>
    <row r="106" spans="2:9" ht="15" customHeight="1" x14ac:dyDescent="0.2">
      <c r="B106" s="68" t="s">
        <v>161</v>
      </c>
      <c r="C106" s="44">
        <v>0</v>
      </c>
      <c r="D106" s="44">
        <v>0</v>
      </c>
      <c r="E106" s="44">
        <v>0</v>
      </c>
      <c r="F106" s="44">
        <f t="shared" si="11"/>
        <v>0</v>
      </c>
      <c r="G106" s="44">
        <f t="shared" si="12"/>
        <v>0</v>
      </c>
      <c r="H106" s="120"/>
      <c r="I106" s="120"/>
    </row>
    <row r="107" spans="2:9" ht="15" customHeight="1" x14ac:dyDescent="0.2">
      <c r="B107" s="65" t="s">
        <v>69</v>
      </c>
      <c r="C107" s="44">
        <v>1</v>
      </c>
      <c r="D107" s="44">
        <v>0</v>
      </c>
      <c r="E107" s="44">
        <v>0</v>
      </c>
      <c r="F107" s="44">
        <f t="shared" si="11"/>
        <v>-1</v>
      </c>
      <c r="G107" s="44">
        <f t="shared" si="12"/>
        <v>0</v>
      </c>
      <c r="H107" s="120">
        <f t="shared" si="13"/>
        <v>-1</v>
      </c>
      <c r="I107" s="120"/>
    </row>
    <row r="108" spans="2:9" ht="15" customHeight="1" x14ac:dyDescent="0.2">
      <c r="B108" s="65" t="s">
        <v>67</v>
      </c>
      <c r="C108" s="44">
        <v>2</v>
      </c>
      <c r="D108" s="44">
        <v>0</v>
      </c>
      <c r="E108" s="44">
        <v>0</v>
      </c>
      <c r="F108" s="44">
        <f t="shared" si="11"/>
        <v>-2</v>
      </c>
      <c r="G108" s="44">
        <f t="shared" si="12"/>
        <v>0</v>
      </c>
      <c r="H108" s="120">
        <f t="shared" si="13"/>
        <v>-1</v>
      </c>
      <c r="I108" s="120"/>
    </row>
    <row r="109" spans="2:9" ht="15" customHeight="1" x14ac:dyDescent="0.2">
      <c r="B109" s="65" t="s">
        <v>68</v>
      </c>
      <c r="C109" s="44">
        <v>11</v>
      </c>
      <c r="D109" s="44">
        <v>0</v>
      </c>
      <c r="E109" s="44">
        <v>7</v>
      </c>
      <c r="F109" s="44">
        <f t="shared" si="11"/>
        <v>-4</v>
      </c>
      <c r="G109" s="44">
        <f t="shared" si="12"/>
        <v>7</v>
      </c>
      <c r="H109" s="120">
        <f t="shared" si="13"/>
        <v>-0.36363636363636365</v>
      </c>
      <c r="I109" s="120"/>
    </row>
    <row r="110" spans="2:9" ht="16.5" customHeight="1" x14ac:dyDescent="0.2">
      <c r="B110" s="67" t="s">
        <v>199</v>
      </c>
      <c r="C110" s="44">
        <v>0</v>
      </c>
      <c r="D110" s="44">
        <v>0</v>
      </c>
      <c r="E110" s="44">
        <v>0</v>
      </c>
      <c r="F110" s="44">
        <f t="shared" si="11"/>
        <v>0</v>
      </c>
      <c r="G110" s="44">
        <f t="shared" si="12"/>
        <v>0</v>
      </c>
      <c r="H110" s="120"/>
      <c r="I110" s="120"/>
    </row>
    <row r="111" spans="2:9" ht="18" customHeight="1" x14ac:dyDescent="0.2">
      <c r="B111" s="65" t="s">
        <v>70</v>
      </c>
      <c r="C111" s="44">
        <v>11</v>
      </c>
      <c r="D111" s="44">
        <v>0</v>
      </c>
      <c r="E111" s="44">
        <v>1</v>
      </c>
      <c r="F111" s="44">
        <f t="shared" si="11"/>
        <v>-10</v>
      </c>
      <c r="G111" s="44">
        <f t="shared" si="12"/>
        <v>1</v>
      </c>
      <c r="H111" s="120">
        <f t="shared" si="13"/>
        <v>-0.90909090909090906</v>
      </c>
      <c r="I111" s="120"/>
    </row>
    <row r="112" spans="2:9" ht="15" customHeight="1" x14ac:dyDescent="0.2">
      <c r="B112" s="65" t="s">
        <v>65</v>
      </c>
      <c r="C112" s="44">
        <v>6</v>
      </c>
      <c r="D112" s="44">
        <v>0</v>
      </c>
      <c r="E112" s="44">
        <v>1</v>
      </c>
      <c r="F112" s="44">
        <f t="shared" si="11"/>
        <v>-5</v>
      </c>
      <c r="G112" s="44">
        <f t="shared" si="12"/>
        <v>1</v>
      </c>
      <c r="H112" s="120">
        <f t="shared" si="13"/>
        <v>-0.83333333333333337</v>
      </c>
      <c r="I112" s="120"/>
    </row>
    <row r="113" spans="2:9" ht="26.25" customHeight="1" x14ac:dyDescent="0.2">
      <c r="B113" s="72" t="s">
        <v>72</v>
      </c>
      <c r="C113" s="45">
        <v>24508</v>
      </c>
      <c r="D113" s="45">
        <v>156</v>
      </c>
      <c r="E113" s="45">
        <v>2149</v>
      </c>
      <c r="F113" s="45">
        <f t="shared" si="11"/>
        <v>-22359</v>
      </c>
      <c r="G113" s="45">
        <f t="shared" si="12"/>
        <v>1993</v>
      </c>
      <c r="H113" s="122">
        <f t="shared" si="13"/>
        <v>-0.91231434633589037</v>
      </c>
      <c r="I113" s="122">
        <f t="shared" si="14"/>
        <v>12.775641025641026</v>
      </c>
    </row>
    <row r="114" spans="2:9" ht="21.75" customHeight="1" x14ac:dyDescent="0.2">
      <c r="B114" s="75" t="s">
        <v>192</v>
      </c>
      <c r="C114" s="76">
        <v>3770</v>
      </c>
      <c r="D114" s="76">
        <v>4</v>
      </c>
      <c r="E114" s="76">
        <v>104</v>
      </c>
      <c r="F114" s="76">
        <f t="shared" si="11"/>
        <v>-3666</v>
      </c>
      <c r="G114" s="76">
        <f t="shared" si="12"/>
        <v>100</v>
      </c>
      <c r="H114" s="121">
        <f t="shared" si="13"/>
        <v>-0.97241379310344822</v>
      </c>
      <c r="I114" s="121">
        <f t="shared" si="14"/>
        <v>25</v>
      </c>
    </row>
    <row r="115" spans="2:9" ht="12" x14ac:dyDescent="0.2">
      <c r="B115" s="65" t="s">
        <v>86</v>
      </c>
      <c r="C115" s="44">
        <v>2504</v>
      </c>
      <c r="D115" s="44">
        <v>1</v>
      </c>
      <c r="E115" s="44">
        <v>58</v>
      </c>
      <c r="F115" s="44">
        <f t="shared" si="11"/>
        <v>-2446</v>
      </c>
      <c r="G115" s="44">
        <f t="shared" si="12"/>
        <v>57</v>
      </c>
      <c r="H115" s="120">
        <f t="shared" si="13"/>
        <v>-0.97683706070287535</v>
      </c>
      <c r="I115" s="120">
        <f t="shared" si="14"/>
        <v>57</v>
      </c>
    </row>
    <row r="116" spans="2:9" ht="15" customHeight="1" x14ac:dyDescent="0.2">
      <c r="B116" s="69" t="s">
        <v>249</v>
      </c>
      <c r="C116" s="44">
        <v>6</v>
      </c>
      <c r="D116" s="44">
        <v>0</v>
      </c>
      <c r="E116" s="44">
        <v>0</v>
      </c>
      <c r="F116" s="44">
        <f t="shared" si="11"/>
        <v>-6</v>
      </c>
      <c r="G116" s="44">
        <f t="shared" si="12"/>
        <v>0</v>
      </c>
      <c r="H116" s="120">
        <f t="shared" si="13"/>
        <v>-1</v>
      </c>
      <c r="I116" s="120"/>
    </row>
    <row r="117" spans="2:9" ht="12" x14ac:dyDescent="0.2">
      <c r="B117" s="69" t="s">
        <v>77</v>
      </c>
      <c r="C117" s="44">
        <v>496</v>
      </c>
      <c r="D117" s="44">
        <v>1</v>
      </c>
      <c r="E117" s="44">
        <v>14</v>
      </c>
      <c r="F117" s="44">
        <f t="shared" si="11"/>
        <v>-482</v>
      </c>
      <c r="G117" s="44">
        <f t="shared" si="12"/>
        <v>13</v>
      </c>
      <c r="H117" s="120">
        <f t="shared" si="13"/>
        <v>-0.97177419354838712</v>
      </c>
      <c r="I117" s="120">
        <f t="shared" si="14"/>
        <v>13</v>
      </c>
    </row>
    <row r="118" spans="2:9" s="30" customFormat="1" ht="12" x14ac:dyDescent="0.2">
      <c r="B118" s="69" t="s">
        <v>81</v>
      </c>
      <c r="C118" s="44">
        <v>92</v>
      </c>
      <c r="D118" s="44">
        <v>0</v>
      </c>
      <c r="E118" s="44">
        <v>12</v>
      </c>
      <c r="F118" s="44">
        <f t="shared" si="11"/>
        <v>-80</v>
      </c>
      <c r="G118" s="44">
        <f t="shared" si="12"/>
        <v>12</v>
      </c>
      <c r="H118" s="120">
        <f t="shared" si="13"/>
        <v>-0.86956521739130432</v>
      </c>
      <c r="I118" s="120"/>
    </row>
    <row r="119" spans="2:9" ht="15" customHeight="1" x14ac:dyDescent="0.2">
      <c r="B119" s="66" t="s">
        <v>245</v>
      </c>
      <c r="C119" s="44">
        <v>0</v>
      </c>
      <c r="D119" s="44">
        <v>0</v>
      </c>
      <c r="E119" s="44">
        <v>0</v>
      </c>
      <c r="F119" s="44">
        <f t="shared" si="11"/>
        <v>0</v>
      </c>
      <c r="G119" s="44">
        <f t="shared" si="12"/>
        <v>0</v>
      </c>
      <c r="H119" s="120"/>
      <c r="I119" s="120"/>
    </row>
    <row r="120" spans="2:9" ht="12" x14ac:dyDescent="0.2">
      <c r="B120" s="66" t="s">
        <v>162</v>
      </c>
      <c r="C120" s="44">
        <v>666</v>
      </c>
      <c r="D120" s="44">
        <v>2</v>
      </c>
      <c r="E120" s="44">
        <v>20</v>
      </c>
      <c r="F120" s="44">
        <f t="shared" si="11"/>
        <v>-646</v>
      </c>
      <c r="G120" s="44">
        <f t="shared" si="12"/>
        <v>18</v>
      </c>
      <c r="H120" s="120">
        <f t="shared" si="13"/>
        <v>-0.96996996996996998</v>
      </c>
      <c r="I120" s="120">
        <f t="shared" si="14"/>
        <v>9</v>
      </c>
    </row>
    <row r="121" spans="2:9" ht="15" customHeight="1" x14ac:dyDescent="0.2">
      <c r="B121" s="66" t="s">
        <v>163</v>
      </c>
      <c r="C121" s="44">
        <v>6</v>
      </c>
      <c r="D121" s="44">
        <v>0</v>
      </c>
      <c r="E121" s="44">
        <v>0</v>
      </c>
      <c r="F121" s="44">
        <f t="shared" si="11"/>
        <v>-6</v>
      </c>
      <c r="G121" s="44">
        <f t="shared" si="12"/>
        <v>0</v>
      </c>
      <c r="H121" s="120">
        <f t="shared" si="13"/>
        <v>-1</v>
      </c>
      <c r="I121" s="120"/>
    </row>
    <row r="122" spans="2:9" ht="15" customHeight="1" x14ac:dyDescent="0.2">
      <c r="B122" s="75" t="s">
        <v>193</v>
      </c>
      <c r="C122" s="76">
        <v>565</v>
      </c>
      <c r="D122" s="76">
        <v>4</v>
      </c>
      <c r="E122" s="76">
        <v>103</v>
      </c>
      <c r="F122" s="76">
        <f t="shared" si="11"/>
        <v>-462</v>
      </c>
      <c r="G122" s="76">
        <f t="shared" si="12"/>
        <v>99</v>
      </c>
      <c r="H122" s="121">
        <f t="shared" si="13"/>
        <v>-0.81769911504424775</v>
      </c>
      <c r="I122" s="121">
        <f t="shared" si="14"/>
        <v>24.75</v>
      </c>
    </row>
    <row r="123" spans="2:9" ht="12" x14ac:dyDescent="0.2">
      <c r="B123" s="66" t="s">
        <v>153</v>
      </c>
      <c r="C123" s="44">
        <v>0</v>
      </c>
      <c r="D123" s="44">
        <v>0</v>
      </c>
      <c r="E123" s="44">
        <v>0</v>
      </c>
      <c r="F123" s="44">
        <f t="shared" si="11"/>
        <v>0</v>
      </c>
      <c r="G123" s="44">
        <f t="shared" si="12"/>
        <v>0</v>
      </c>
      <c r="H123" s="120"/>
      <c r="I123" s="120"/>
    </row>
    <row r="124" spans="2:9" ht="15" customHeight="1" x14ac:dyDescent="0.2">
      <c r="B124" s="66" t="s">
        <v>73</v>
      </c>
      <c r="C124" s="44">
        <v>427</v>
      </c>
      <c r="D124" s="44">
        <v>4</v>
      </c>
      <c r="E124" s="44">
        <v>81</v>
      </c>
      <c r="F124" s="44">
        <f t="shared" si="11"/>
        <v>-346</v>
      </c>
      <c r="G124" s="44">
        <f t="shared" si="12"/>
        <v>77</v>
      </c>
      <c r="H124" s="120">
        <f t="shared" si="13"/>
        <v>-0.81030444964871196</v>
      </c>
      <c r="I124" s="120">
        <f t="shared" si="14"/>
        <v>19.25</v>
      </c>
    </row>
    <row r="125" spans="2:9" ht="15" customHeight="1" x14ac:dyDescent="0.2">
      <c r="B125" s="66" t="s">
        <v>85</v>
      </c>
      <c r="C125" s="44">
        <v>2</v>
      </c>
      <c r="D125" s="44">
        <v>0</v>
      </c>
      <c r="E125" s="44">
        <v>0</v>
      </c>
      <c r="F125" s="44">
        <f t="shared" si="11"/>
        <v>-2</v>
      </c>
      <c r="G125" s="44">
        <f t="shared" si="12"/>
        <v>0</v>
      </c>
      <c r="H125" s="120">
        <f t="shared" si="13"/>
        <v>-1</v>
      </c>
      <c r="I125" s="120"/>
    </row>
    <row r="126" spans="2:9" ht="15" customHeight="1" x14ac:dyDescent="0.2">
      <c r="B126" s="66" t="s">
        <v>164</v>
      </c>
      <c r="C126" s="44">
        <v>0</v>
      </c>
      <c r="D126" s="44">
        <v>0</v>
      </c>
      <c r="E126" s="44">
        <v>0</v>
      </c>
      <c r="F126" s="44">
        <f t="shared" si="11"/>
        <v>0</v>
      </c>
      <c r="G126" s="44">
        <f t="shared" si="12"/>
        <v>0</v>
      </c>
      <c r="H126" s="120"/>
      <c r="I126" s="120"/>
    </row>
    <row r="127" spans="2:9" ht="15" customHeight="1" x14ac:dyDescent="0.2">
      <c r="B127" s="66" t="s">
        <v>165</v>
      </c>
      <c r="C127" s="44">
        <v>1</v>
      </c>
      <c r="D127" s="44">
        <v>0</v>
      </c>
      <c r="E127" s="44">
        <v>0</v>
      </c>
      <c r="F127" s="44">
        <f t="shared" si="11"/>
        <v>-1</v>
      </c>
      <c r="G127" s="44">
        <f t="shared" si="12"/>
        <v>0</v>
      </c>
      <c r="H127" s="120">
        <f t="shared" si="13"/>
        <v>-1</v>
      </c>
      <c r="I127" s="120"/>
    </row>
    <row r="128" spans="2:9" ht="15" customHeight="1" x14ac:dyDescent="0.2">
      <c r="B128" s="66" t="s">
        <v>210</v>
      </c>
      <c r="C128" s="44">
        <v>0</v>
      </c>
      <c r="D128" s="44">
        <v>0</v>
      </c>
      <c r="E128" s="44">
        <v>0</v>
      </c>
      <c r="F128" s="44">
        <f t="shared" si="11"/>
        <v>0</v>
      </c>
      <c r="G128" s="44">
        <f t="shared" si="12"/>
        <v>0</v>
      </c>
      <c r="H128" s="120"/>
      <c r="I128" s="120"/>
    </row>
    <row r="129" spans="1:9" ht="15" customHeight="1" x14ac:dyDescent="0.2">
      <c r="B129" s="66" t="s">
        <v>75</v>
      </c>
      <c r="C129" s="44">
        <v>133</v>
      </c>
      <c r="D129" s="44">
        <v>0</v>
      </c>
      <c r="E129" s="44">
        <v>20</v>
      </c>
      <c r="F129" s="44">
        <f t="shared" si="11"/>
        <v>-113</v>
      </c>
      <c r="G129" s="44">
        <f t="shared" si="12"/>
        <v>20</v>
      </c>
      <c r="H129" s="120">
        <f t="shared" si="13"/>
        <v>-0.84962406015037595</v>
      </c>
      <c r="I129" s="120"/>
    </row>
    <row r="130" spans="1:9" ht="15" customHeight="1" x14ac:dyDescent="0.2">
      <c r="B130" s="66" t="s">
        <v>211</v>
      </c>
      <c r="C130" s="44">
        <v>0</v>
      </c>
      <c r="D130" s="44">
        <v>0</v>
      </c>
      <c r="E130" s="44">
        <v>0</v>
      </c>
      <c r="F130" s="44">
        <f t="shared" si="11"/>
        <v>0</v>
      </c>
      <c r="G130" s="44">
        <f t="shared" si="12"/>
        <v>0</v>
      </c>
      <c r="H130" s="120"/>
      <c r="I130" s="120"/>
    </row>
    <row r="131" spans="1:9" ht="15" customHeight="1" x14ac:dyDescent="0.2">
      <c r="B131" s="66" t="s">
        <v>166</v>
      </c>
      <c r="C131" s="44">
        <v>1</v>
      </c>
      <c r="D131" s="44">
        <v>0</v>
      </c>
      <c r="E131" s="44">
        <v>1</v>
      </c>
      <c r="F131" s="44">
        <f t="shared" si="11"/>
        <v>0</v>
      </c>
      <c r="G131" s="44">
        <f t="shared" si="12"/>
        <v>1</v>
      </c>
      <c r="H131" s="120">
        <f t="shared" si="13"/>
        <v>0</v>
      </c>
      <c r="I131" s="120"/>
    </row>
    <row r="132" spans="1:9" s="10" customFormat="1" ht="15" customHeight="1" x14ac:dyDescent="0.2">
      <c r="B132" s="66" t="s">
        <v>74</v>
      </c>
      <c r="C132" s="44">
        <v>0</v>
      </c>
      <c r="D132" s="44">
        <v>0</v>
      </c>
      <c r="E132" s="44">
        <v>0</v>
      </c>
      <c r="F132" s="44">
        <f t="shared" si="11"/>
        <v>0</v>
      </c>
      <c r="G132" s="44">
        <f t="shared" si="12"/>
        <v>0</v>
      </c>
      <c r="H132" s="120"/>
      <c r="I132" s="120"/>
    </row>
    <row r="133" spans="1:9" s="10" customFormat="1" ht="15" customHeight="1" x14ac:dyDescent="0.2">
      <c r="B133" s="66" t="s">
        <v>167</v>
      </c>
      <c r="C133" s="44">
        <v>0</v>
      </c>
      <c r="D133" s="44">
        <v>0</v>
      </c>
      <c r="E133" s="44">
        <v>0</v>
      </c>
      <c r="F133" s="44">
        <f t="shared" si="11"/>
        <v>0</v>
      </c>
      <c r="G133" s="44">
        <f t="shared" si="12"/>
        <v>0</v>
      </c>
      <c r="H133" s="120"/>
      <c r="I133" s="120"/>
    </row>
    <row r="134" spans="1:9" s="10" customFormat="1" ht="15" customHeight="1" x14ac:dyDescent="0.2">
      <c r="B134" s="66" t="s">
        <v>84</v>
      </c>
      <c r="C134" s="44">
        <v>0</v>
      </c>
      <c r="D134" s="44">
        <v>0</v>
      </c>
      <c r="E134" s="44">
        <v>1</v>
      </c>
      <c r="F134" s="44">
        <f t="shared" si="11"/>
        <v>1</v>
      </c>
      <c r="G134" s="44">
        <f t="shared" si="12"/>
        <v>1</v>
      </c>
      <c r="H134" s="120"/>
      <c r="I134" s="120"/>
    </row>
    <row r="135" spans="1:9" s="10" customFormat="1" ht="15" customHeight="1" x14ac:dyDescent="0.2">
      <c r="B135" s="66" t="s">
        <v>168</v>
      </c>
      <c r="C135" s="44">
        <v>0</v>
      </c>
      <c r="D135" s="44">
        <v>0</v>
      </c>
      <c r="E135" s="44">
        <v>0</v>
      </c>
      <c r="F135" s="44">
        <f t="shared" ref="F135:F198" si="15">E135-C135</f>
        <v>0</v>
      </c>
      <c r="G135" s="44">
        <f t="shared" ref="G135:G198" si="16">E135-D135</f>
        <v>0</v>
      </c>
      <c r="H135" s="120"/>
      <c r="I135" s="120"/>
    </row>
    <row r="136" spans="1:9" s="10" customFormat="1" ht="15" customHeight="1" x14ac:dyDescent="0.2">
      <c r="B136" s="66" t="s">
        <v>169</v>
      </c>
      <c r="C136" s="44">
        <v>1</v>
      </c>
      <c r="D136" s="44">
        <v>0</v>
      </c>
      <c r="E136" s="44">
        <v>0</v>
      </c>
      <c r="F136" s="44">
        <f t="shared" si="15"/>
        <v>-1</v>
      </c>
      <c r="G136" s="44">
        <f t="shared" si="16"/>
        <v>0</v>
      </c>
      <c r="H136" s="120">
        <f t="shared" si="13"/>
        <v>-1</v>
      </c>
      <c r="I136" s="120"/>
    </row>
    <row r="137" spans="1:9" s="10" customFormat="1" ht="15" customHeight="1" x14ac:dyDescent="0.2">
      <c r="B137" s="66" t="s">
        <v>170</v>
      </c>
      <c r="C137" s="44">
        <v>0</v>
      </c>
      <c r="D137" s="44">
        <v>0</v>
      </c>
      <c r="E137" s="44">
        <v>0</v>
      </c>
      <c r="F137" s="44">
        <f t="shared" si="15"/>
        <v>0</v>
      </c>
      <c r="G137" s="44">
        <f t="shared" si="16"/>
        <v>0</v>
      </c>
      <c r="H137" s="120"/>
      <c r="I137" s="120"/>
    </row>
    <row r="138" spans="1:9" ht="15" customHeight="1" x14ac:dyDescent="0.2">
      <c r="B138" s="75" t="s">
        <v>203</v>
      </c>
      <c r="C138" s="76">
        <v>16898</v>
      </c>
      <c r="D138" s="76">
        <v>147</v>
      </c>
      <c r="E138" s="76">
        <v>1723</v>
      </c>
      <c r="F138" s="76">
        <f t="shared" si="15"/>
        <v>-15175</v>
      </c>
      <c r="G138" s="76">
        <f t="shared" si="16"/>
        <v>1576</v>
      </c>
      <c r="H138" s="121">
        <f t="shared" ref="H136:H199" si="17">E138/C138-1</f>
        <v>-0.89803527044620668</v>
      </c>
      <c r="I138" s="121">
        <f t="shared" ref="I138:I201" si="18">E138/D138-1</f>
        <v>10.721088435374149</v>
      </c>
    </row>
    <row r="139" spans="1:9" ht="15" customHeight="1" x14ac:dyDescent="0.2">
      <c r="A139" s="11"/>
      <c r="B139" s="65" t="s">
        <v>102</v>
      </c>
      <c r="C139" s="44">
        <v>22</v>
      </c>
      <c r="D139" s="44">
        <v>0</v>
      </c>
      <c r="E139" s="44">
        <v>14</v>
      </c>
      <c r="F139" s="44">
        <f t="shared" si="15"/>
        <v>-8</v>
      </c>
      <c r="G139" s="44">
        <f t="shared" si="16"/>
        <v>14</v>
      </c>
      <c r="H139" s="120">
        <f t="shared" si="17"/>
        <v>-0.36363636363636365</v>
      </c>
      <c r="I139" s="120"/>
    </row>
    <row r="140" spans="1:9" ht="15" customHeight="1" x14ac:dyDescent="0.2">
      <c r="A140" s="11"/>
      <c r="B140" s="65" t="s">
        <v>103</v>
      </c>
      <c r="C140" s="44">
        <v>40</v>
      </c>
      <c r="D140" s="44">
        <v>2</v>
      </c>
      <c r="E140" s="44">
        <v>17</v>
      </c>
      <c r="F140" s="44">
        <f t="shared" si="15"/>
        <v>-23</v>
      </c>
      <c r="G140" s="44">
        <f t="shared" si="16"/>
        <v>15</v>
      </c>
      <c r="H140" s="120">
        <f t="shared" si="17"/>
        <v>-0.57499999999999996</v>
      </c>
      <c r="I140" s="120">
        <f t="shared" si="18"/>
        <v>7.5</v>
      </c>
    </row>
    <row r="141" spans="1:9" s="10" customFormat="1" ht="15" customHeight="1" x14ac:dyDescent="0.2">
      <c r="A141" s="11"/>
      <c r="B141" s="65" t="s">
        <v>251</v>
      </c>
      <c r="C141" s="44">
        <v>5</v>
      </c>
      <c r="D141" s="44">
        <v>0</v>
      </c>
      <c r="E141" s="44">
        <v>0</v>
      </c>
      <c r="F141" s="44">
        <f t="shared" si="15"/>
        <v>-5</v>
      </c>
      <c r="G141" s="44">
        <f t="shared" si="16"/>
        <v>0</v>
      </c>
      <c r="H141" s="120">
        <f t="shared" si="17"/>
        <v>-1</v>
      </c>
      <c r="I141" s="120"/>
    </row>
    <row r="142" spans="1:9" ht="15" customHeight="1" x14ac:dyDescent="0.2">
      <c r="A142" s="11"/>
      <c r="B142" s="65" t="s">
        <v>104</v>
      </c>
      <c r="C142" s="44">
        <v>5243</v>
      </c>
      <c r="D142" s="44">
        <v>1</v>
      </c>
      <c r="E142" s="44">
        <v>553</v>
      </c>
      <c r="F142" s="44">
        <f t="shared" si="15"/>
        <v>-4690</v>
      </c>
      <c r="G142" s="44">
        <f t="shared" si="16"/>
        <v>552</v>
      </c>
      <c r="H142" s="120">
        <f t="shared" si="17"/>
        <v>-0.89452603471295056</v>
      </c>
      <c r="I142" s="120">
        <f t="shared" si="18"/>
        <v>552</v>
      </c>
    </row>
    <row r="143" spans="1:9" s="30" customFormat="1" ht="15" customHeight="1" x14ac:dyDescent="0.2">
      <c r="A143" s="11"/>
      <c r="B143" s="65" t="s">
        <v>105</v>
      </c>
      <c r="C143" s="44">
        <v>10505</v>
      </c>
      <c r="D143" s="44">
        <v>144</v>
      </c>
      <c r="E143" s="44">
        <v>1024</v>
      </c>
      <c r="F143" s="44">
        <f t="shared" si="15"/>
        <v>-9481</v>
      </c>
      <c r="G143" s="44">
        <f t="shared" si="16"/>
        <v>880</v>
      </c>
      <c r="H143" s="120">
        <f t="shared" si="17"/>
        <v>-0.90252260828177056</v>
      </c>
      <c r="I143" s="120">
        <f t="shared" si="18"/>
        <v>6.1111111111111107</v>
      </c>
    </row>
    <row r="144" spans="1:9" ht="12.75" x14ac:dyDescent="0.2">
      <c r="A144" s="11"/>
      <c r="B144" s="65" t="s">
        <v>171</v>
      </c>
      <c r="C144" s="44">
        <v>4</v>
      </c>
      <c r="D144" s="44">
        <v>0</v>
      </c>
      <c r="E144" s="44">
        <v>0</v>
      </c>
      <c r="F144" s="44">
        <f t="shared" si="15"/>
        <v>-4</v>
      </c>
      <c r="G144" s="44">
        <f t="shared" si="16"/>
        <v>0</v>
      </c>
      <c r="H144" s="120">
        <f t="shared" si="17"/>
        <v>-1</v>
      </c>
      <c r="I144" s="120"/>
    </row>
    <row r="145" spans="1:9" ht="12.75" x14ac:dyDescent="0.2">
      <c r="A145" s="11"/>
      <c r="B145" s="68" t="s">
        <v>106</v>
      </c>
      <c r="C145" s="44">
        <v>39</v>
      </c>
      <c r="D145" s="44">
        <v>0</v>
      </c>
      <c r="E145" s="44">
        <v>7</v>
      </c>
      <c r="F145" s="44">
        <f t="shared" si="15"/>
        <v>-32</v>
      </c>
      <c r="G145" s="44">
        <f t="shared" si="16"/>
        <v>7</v>
      </c>
      <c r="H145" s="120">
        <f t="shared" si="17"/>
        <v>-0.82051282051282048</v>
      </c>
      <c r="I145" s="120"/>
    </row>
    <row r="146" spans="1:9" ht="15" customHeight="1" x14ac:dyDescent="0.2">
      <c r="A146" s="11"/>
      <c r="B146" s="65" t="s">
        <v>107</v>
      </c>
      <c r="C146" s="44">
        <v>807</v>
      </c>
      <c r="D146" s="44">
        <v>0</v>
      </c>
      <c r="E146" s="44">
        <v>96</v>
      </c>
      <c r="F146" s="44">
        <f t="shared" si="15"/>
        <v>-711</v>
      </c>
      <c r="G146" s="44">
        <f t="shared" si="16"/>
        <v>96</v>
      </c>
      <c r="H146" s="120">
        <f t="shared" si="17"/>
        <v>-0.88104089219330861</v>
      </c>
      <c r="I146" s="120"/>
    </row>
    <row r="147" spans="1:9" ht="15" customHeight="1" x14ac:dyDescent="0.2">
      <c r="A147" s="11"/>
      <c r="B147" s="65" t="s">
        <v>108</v>
      </c>
      <c r="C147" s="44">
        <v>233</v>
      </c>
      <c r="D147" s="44">
        <v>0</v>
      </c>
      <c r="E147" s="44">
        <v>12</v>
      </c>
      <c r="F147" s="44">
        <f t="shared" si="15"/>
        <v>-221</v>
      </c>
      <c r="G147" s="44">
        <f t="shared" si="16"/>
        <v>12</v>
      </c>
      <c r="H147" s="120">
        <f t="shared" si="17"/>
        <v>-0.94849785407725318</v>
      </c>
      <c r="I147" s="120"/>
    </row>
    <row r="148" spans="1:9" ht="15" customHeight="1" x14ac:dyDescent="0.2">
      <c r="A148" s="11"/>
      <c r="B148" s="75" t="s">
        <v>204</v>
      </c>
      <c r="C148" s="76">
        <v>3275</v>
      </c>
      <c r="D148" s="76">
        <v>1</v>
      </c>
      <c r="E148" s="76">
        <v>219</v>
      </c>
      <c r="F148" s="76">
        <f t="shared" si="15"/>
        <v>-3056</v>
      </c>
      <c r="G148" s="76">
        <f t="shared" si="16"/>
        <v>218</v>
      </c>
      <c r="H148" s="121">
        <f t="shared" si="17"/>
        <v>-0.93312977099236638</v>
      </c>
      <c r="I148" s="121">
        <f t="shared" si="18"/>
        <v>218</v>
      </c>
    </row>
    <row r="149" spans="1:9" ht="15" customHeight="1" x14ac:dyDescent="0.2">
      <c r="B149" s="68" t="s">
        <v>246</v>
      </c>
      <c r="C149" s="44">
        <v>2</v>
      </c>
      <c r="D149" s="44">
        <v>0</v>
      </c>
      <c r="E149" s="44">
        <v>0</v>
      </c>
      <c r="F149" s="44">
        <f t="shared" si="15"/>
        <v>-2</v>
      </c>
      <c r="G149" s="44">
        <f t="shared" si="16"/>
        <v>0</v>
      </c>
      <c r="H149" s="120">
        <f t="shared" si="17"/>
        <v>-1</v>
      </c>
      <c r="I149" s="120"/>
    </row>
    <row r="150" spans="1:9" ht="12" x14ac:dyDescent="0.2">
      <c r="B150" s="68" t="s">
        <v>250</v>
      </c>
      <c r="C150" s="44">
        <v>2</v>
      </c>
      <c r="D150" s="44">
        <v>0</v>
      </c>
      <c r="E150" s="44">
        <v>0</v>
      </c>
      <c r="F150" s="44">
        <f t="shared" si="15"/>
        <v>-2</v>
      </c>
      <c r="G150" s="44">
        <f t="shared" si="16"/>
        <v>0</v>
      </c>
      <c r="H150" s="120">
        <f t="shared" si="17"/>
        <v>-1</v>
      </c>
      <c r="I150" s="120"/>
    </row>
    <row r="151" spans="1:9" ht="15" customHeight="1" x14ac:dyDescent="0.2">
      <c r="B151" s="68" t="s">
        <v>78</v>
      </c>
      <c r="C151" s="44">
        <v>152</v>
      </c>
      <c r="D151" s="44">
        <v>0</v>
      </c>
      <c r="E151" s="44">
        <v>9</v>
      </c>
      <c r="F151" s="44">
        <f t="shared" si="15"/>
        <v>-143</v>
      </c>
      <c r="G151" s="44">
        <f t="shared" si="16"/>
        <v>9</v>
      </c>
      <c r="H151" s="120">
        <f t="shared" si="17"/>
        <v>-0.94078947368421051</v>
      </c>
      <c r="I151" s="120"/>
    </row>
    <row r="152" spans="1:9" s="30" customFormat="1" ht="15" customHeight="1" x14ac:dyDescent="0.2">
      <c r="B152" s="68" t="s">
        <v>253</v>
      </c>
      <c r="C152" s="44">
        <v>0</v>
      </c>
      <c r="D152" s="44">
        <v>0</v>
      </c>
      <c r="E152" s="44">
        <v>0</v>
      </c>
      <c r="F152" s="44">
        <f t="shared" si="15"/>
        <v>0</v>
      </c>
      <c r="G152" s="44">
        <f t="shared" si="16"/>
        <v>0</v>
      </c>
      <c r="H152" s="120"/>
      <c r="I152" s="120"/>
    </row>
    <row r="153" spans="1:9" ht="12" x14ac:dyDescent="0.2">
      <c r="B153" s="68" t="s">
        <v>79</v>
      </c>
      <c r="C153" s="44">
        <v>194</v>
      </c>
      <c r="D153" s="44">
        <v>0</v>
      </c>
      <c r="E153" s="44">
        <v>13</v>
      </c>
      <c r="F153" s="44">
        <f t="shared" si="15"/>
        <v>-181</v>
      </c>
      <c r="G153" s="44">
        <f t="shared" si="16"/>
        <v>13</v>
      </c>
      <c r="H153" s="120">
        <f t="shared" si="17"/>
        <v>-0.9329896907216495</v>
      </c>
      <c r="I153" s="120"/>
    </row>
    <row r="154" spans="1:9" ht="12" x14ac:dyDescent="0.2">
      <c r="B154" s="68" t="s">
        <v>80</v>
      </c>
      <c r="C154" s="44">
        <v>19</v>
      </c>
      <c r="D154" s="44">
        <v>0</v>
      </c>
      <c r="E154" s="44">
        <v>2</v>
      </c>
      <c r="F154" s="44">
        <f t="shared" si="15"/>
        <v>-17</v>
      </c>
      <c r="G154" s="44">
        <f t="shared" si="16"/>
        <v>2</v>
      </c>
      <c r="H154" s="120">
        <f t="shared" si="17"/>
        <v>-0.89473684210526316</v>
      </c>
      <c r="I154" s="120"/>
    </row>
    <row r="155" spans="1:9" s="30" customFormat="1" ht="12" x14ac:dyDescent="0.2">
      <c r="B155" s="68" t="s">
        <v>191</v>
      </c>
      <c r="C155" s="44">
        <v>1625</v>
      </c>
      <c r="D155" s="44">
        <v>0</v>
      </c>
      <c r="E155" s="44">
        <v>179</v>
      </c>
      <c r="F155" s="44">
        <f t="shared" si="15"/>
        <v>-1446</v>
      </c>
      <c r="G155" s="44">
        <f t="shared" si="16"/>
        <v>179</v>
      </c>
      <c r="H155" s="120">
        <f t="shared" si="17"/>
        <v>-0.88984615384615384</v>
      </c>
      <c r="I155" s="120"/>
    </row>
    <row r="156" spans="1:9" s="30" customFormat="1" ht="12" x14ac:dyDescent="0.2">
      <c r="B156" s="68" t="s">
        <v>82</v>
      </c>
      <c r="C156" s="44">
        <v>300</v>
      </c>
      <c r="D156" s="44">
        <v>1</v>
      </c>
      <c r="E156" s="44">
        <v>7</v>
      </c>
      <c r="F156" s="44">
        <f t="shared" si="15"/>
        <v>-293</v>
      </c>
      <c r="G156" s="44">
        <f t="shared" si="16"/>
        <v>6</v>
      </c>
      <c r="H156" s="120">
        <f t="shared" si="17"/>
        <v>-0.97666666666666668</v>
      </c>
      <c r="I156" s="120">
        <f t="shared" si="18"/>
        <v>6</v>
      </c>
    </row>
    <row r="157" spans="1:9" ht="15" customHeight="1" x14ac:dyDescent="0.2">
      <c r="B157" s="68" t="s">
        <v>83</v>
      </c>
      <c r="C157" s="44">
        <v>962</v>
      </c>
      <c r="D157" s="44">
        <v>0</v>
      </c>
      <c r="E157" s="44">
        <v>8</v>
      </c>
      <c r="F157" s="44">
        <f t="shared" si="15"/>
        <v>-954</v>
      </c>
      <c r="G157" s="44">
        <f t="shared" si="16"/>
        <v>8</v>
      </c>
      <c r="H157" s="120">
        <f t="shared" si="17"/>
        <v>-0.99168399168399168</v>
      </c>
      <c r="I157" s="120"/>
    </row>
    <row r="158" spans="1:9" ht="15" customHeight="1" x14ac:dyDescent="0.2">
      <c r="B158" s="68" t="s">
        <v>76</v>
      </c>
      <c r="C158" s="44">
        <v>19</v>
      </c>
      <c r="D158" s="44">
        <v>0</v>
      </c>
      <c r="E158" s="44">
        <v>1</v>
      </c>
      <c r="F158" s="44">
        <f t="shared" si="15"/>
        <v>-18</v>
      </c>
      <c r="G158" s="44">
        <f t="shared" si="16"/>
        <v>1</v>
      </c>
      <c r="H158" s="120">
        <f t="shared" si="17"/>
        <v>-0.94736842105263164</v>
      </c>
      <c r="I158" s="120"/>
    </row>
    <row r="159" spans="1:9" ht="15" customHeight="1" x14ac:dyDescent="0.2">
      <c r="B159" s="72" t="s">
        <v>87</v>
      </c>
      <c r="C159" s="47">
        <v>9323</v>
      </c>
      <c r="D159" s="47">
        <v>68</v>
      </c>
      <c r="E159" s="47">
        <v>1038</v>
      </c>
      <c r="F159" s="47">
        <f t="shared" si="15"/>
        <v>-8285</v>
      </c>
      <c r="G159" s="47">
        <f t="shared" si="16"/>
        <v>970</v>
      </c>
      <c r="H159" s="124">
        <f t="shared" si="17"/>
        <v>-0.88866244770996461</v>
      </c>
      <c r="I159" s="124">
        <f t="shared" si="18"/>
        <v>14.264705882352942</v>
      </c>
    </row>
    <row r="160" spans="1:9" ht="15" customHeight="1" x14ac:dyDescent="0.2">
      <c r="B160" s="65" t="s">
        <v>89</v>
      </c>
      <c r="C160" s="44">
        <v>264</v>
      </c>
      <c r="D160" s="44">
        <v>0</v>
      </c>
      <c r="E160" s="44">
        <v>14</v>
      </c>
      <c r="F160" s="44">
        <f t="shared" si="15"/>
        <v>-250</v>
      </c>
      <c r="G160" s="44">
        <f t="shared" si="16"/>
        <v>14</v>
      </c>
      <c r="H160" s="120">
        <f t="shared" si="17"/>
        <v>-0.94696969696969702</v>
      </c>
      <c r="I160" s="120"/>
    </row>
    <row r="161" spans="2:9" ht="15" customHeight="1" x14ac:dyDescent="0.2">
      <c r="B161" s="65" t="s">
        <v>90</v>
      </c>
      <c r="C161" s="44">
        <v>827</v>
      </c>
      <c r="D161" s="44">
        <v>4</v>
      </c>
      <c r="E161" s="44">
        <v>128</v>
      </c>
      <c r="F161" s="44">
        <f t="shared" si="15"/>
        <v>-699</v>
      </c>
      <c r="G161" s="44">
        <f t="shared" si="16"/>
        <v>124</v>
      </c>
      <c r="H161" s="120">
        <f t="shared" si="17"/>
        <v>-0.84522370012091896</v>
      </c>
      <c r="I161" s="120">
        <f t="shared" si="18"/>
        <v>31</v>
      </c>
    </row>
    <row r="162" spans="2:9" ht="15" customHeight="1" x14ac:dyDescent="0.2">
      <c r="B162" s="70" t="s">
        <v>91</v>
      </c>
      <c r="C162" s="44">
        <v>151</v>
      </c>
      <c r="D162" s="44">
        <v>2</v>
      </c>
      <c r="E162" s="44">
        <v>35</v>
      </c>
      <c r="F162" s="44">
        <f t="shared" si="15"/>
        <v>-116</v>
      </c>
      <c r="G162" s="44">
        <f t="shared" si="16"/>
        <v>33</v>
      </c>
      <c r="H162" s="120">
        <f t="shared" si="17"/>
        <v>-0.76821192052980136</v>
      </c>
      <c r="I162" s="120">
        <f t="shared" si="18"/>
        <v>16.5</v>
      </c>
    </row>
    <row r="163" spans="2:9" ht="15" customHeight="1" x14ac:dyDescent="0.2">
      <c r="B163" s="71" t="s">
        <v>93</v>
      </c>
      <c r="C163" s="44">
        <v>896</v>
      </c>
      <c r="D163" s="44">
        <v>17</v>
      </c>
      <c r="E163" s="44">
        <v>185</v>
      </c>
      <c r="F163" s="44">
        <f t="shared" si="15"/>
        <v>-711</v>
      </c>
      <c r="G163" s="44">
        <f t="shared" si="16"/>
        <v>168</v>
      </c>
      <c r="H163" s="120">
        <f t="shared" si="17"/>
        <v>-0.7935267857142857</v>
      </c>
      <c r="I163" s="120">
        <f t="shared" si="18"/>
        <v>9.882352941176471</v>
      </c>
    </row>
    <row r="164" spans="2:9" ht="15" customHeight="1" x14ac:dyDescent="0.2">
      <c r="B164" s="71" t="s">
        <v>101</v>
      </c>
      <c r="C164" s="44">
        <v>1363</v>
      </c>
      <c r="D164" s="44">
        <v>38</v>
      </c>
      <c r="E164" s="44">
        <v>12</v>
      </c>
      <c r="F164" s="44">
        <f t="shared" si="15"/>
        <v>-1351</v>
      </c>
      <c r="G164" s="44">
        <f t="shared" si="16"/>
        <v>-26</v>
      </c>
      <c r="H164" s="120">
        <f t="shared" si="17"/>
        <v>-0.99119589141599418</v>
      </c>
      <c r="I164" s="120">
        <f t="shared" si="18"/>
        <v>-0.68421052631578949</v>
      </c>
    </row>
    <row r="165" spans="2:9" ht="15" customHeight="1" x14ac:dyDescent="0.2">
      <c r="B165" s="71" t="s">
        <v>95</v>
      </c>
      <c r="C165" s="44">
        <v>760</v>
      </c>
      <c r="D165" s="44">
        <v>0</v>
      </c>
      <c r="E165" s="44">
        <v>96</v>
      </c>
      <c r="F165" s="44">
        <f t="shared" si="15"/>
        <v>-664</v>
      </c>
      <c r="G165" s="44">
        <f t="shared" si="16"/>
        <v>96</v>
      </c>
      <c r="H165" s="120">
        <f t="shared" si="17"/>
        <v>-0.87368421052631584</v>
      </c>
      <c r="I165" s="120"/>
    </row>
    <row r="166" spans="2:9" ht="15" customHeight="1" x14ac:dyDescent="0.2">
      <c r="B166" s="64" t="s">
        <v>96</v>
      </c>
      <c r="C166" s="44">
        <v>10</v>
      </c>
      <c r="D166" s="44">
        <v>0</v>
      </c>
      <c r="E166" s="44">
        <v>3</v>
      </c>
      <c r="F166" s="44">
        <f t="shared" si="15"/>
        <v>-7</v>
      </c>
      <c r="G166" s="44">
        <f t="shared" si="16"/>
        <v>3</v>
      </c>
      <c r="H166" s="120">
        <f t="shared" si="17"/>
        <v>-0.7</v>
      </c>
      <c r="I166" s="120"/>
    </row>
    <row r="167" spans="2:9" ht="12" x14ac:dyDescent="0.2">
      <c r="B167" s="64" t="s">
        <v>97</v>
      </c>
      <c r="C167" s="44">
        <v>321</v>
      </c>
      <c r="D167" s="44">
        <v>1</v>
      </c>
      <c r="E167" s="44">
        <v>3</v>
      </c>
      <c r="F167" s="44">
        <f t="shared" si="15"/>
        <v>-318</v>
      </c>
      <c r="G167" s="44">
        <f t="shared" si="16"/>
        <v>2</v>
      </c>
      <c r="H167" s="120">
        <f t="shared" si="17"/>
        <v>-0.99065420560747663</v>
      </c>
      <c r="I167" s="120">
        <f t="shared" si="18"/>
        <v>2</v>
      </c>
    </row>
    <row r="168" spans="2:9" ht="15" customHeight="1" x14ac:dyDescent="0.2">
      <c r="B168" s="64" t="s">
        <v>98</v>
      </c>
      <c r="C168" s="44">
        <v>61</v>
      </c>
      <c r="D168" s="44">
        <v>0</v>
      </c>
      <c r="E168" s="44">
        <v>30</v>
      </c>
      <c r="F168" s="44">
        <f t="shared" si="15"/>
        <v>-31</v>
      </c>
      <c r="G168" s="44">
        <f t="shared" si="16"/>
        <v>30</v>
      </c>
      <c r="H168" s="120">
        <f t="shared" si="17"/>
        <v>-0.50819672131147542</v>
      </c>
      <c r="I168" s="120"/>
    </row>
    <row r="169" spans="2:9" ht="15" customHeight="1" x14ac:dyDescent="0.2">
      <c r="B169" s="64" t="s">
        <v>94</v>
      </c>
      <c r="C169" s="44">
        <v>352</v>
      </c>
      <c r="D169" s="44">
        <v>1</v>
      </c>
      <c r="E169" s="44">
        <v>37</v>
      </c>
      <c r="F169" s="44">
        <f t="shared" si="15"/>
        <v>-315</v>
      </c>
      <c r="G169" s="44">
        <f t="shared" si="16"/>
        <v>36</v>
      </c>
      <c r="H169" s="120">
        <f t="shared" si="17"/>
        <v>-0.89488636363636365</v>
      </c>
      <c r="I169" s="120">
        <f t="shared" si="18"/>
        <v>36</v>
      </c>
    </row>
    <row r="170" spans="2:9" ht="15" customHeight="1" x14ac:dyDescent="0.2">
      <c r="B170" s="65" t="s">
        <v>99</v>
      </c>
      <c r="C170" s="44">
        <v>2183</v>
      </c>
      <c r="D170" s="44">
        <v>3</v>
      </c>
      <c r="E170" s="44">
        <v>17</v>
      </c>
      <c r="F170" s="44">
        <f t="shared" si="15"/>
        <v>-2166</v>
      </c>
      <c r="G170" s="44">
        <f t="shared" si="16"/>
        <v>14</v>
      </c>
      <c r="H170" s="120">
        <f t="shared" si="17"/>
        <v>-0.99221255153458543</v>
      </c>
      <c r="I170" s="120">
        <f t="shared" si="18"/>
        <v>4.666666666666667</v>
      </c>
    </row>
    <row r="171" spans="2:9" ht="15" customHeight="1" x14ac:dyDescent="0.2">
      <c r="B171" s="64" t="s">
        <v>100</v>
      </c>
      <c r="C171" s="44">
        <v>101</v>
      </c>
      <c r="D171" s="44">
        <v>2</v>
      </c>
      <c r="E171" s="44">
        <v>86</v>
      </c>
      <c r="F171" s="44">
        <f t="shared" si="15"/>
        <v>-15</v>
      </c>
      <c r="G171" s="44">
        <f t="shared" si="16"/>
        <v>84</v>
      </c>
      <c r="H171" s="120">
        <f t="shared" si="17"/>
        <v>-0.14851485148514854</v>
      </c>
      <c r="I171" s="120">
        <f t="shared" si="18"/>
        <v>42</v>
      </c>
    </row>
    <row r="172" spans="2:9" ht="12" x14ac:dyDescent="0.2">
      <c r="B172" s="65" t="s">
        <v>88</v>
      </c>
      <c r="C172" s="44">
        <v>1916</v>
      </c>
      <c r="D172" s="44">
        <v>0</v>
      </c>
      <c r="E172" s="44">
        <v>372</v>
      </c>
      <c r="F172" s="44">
        <f t="shared" si="15"/>
        <v>-1544</v>
      </c>
      <c r="G172" s="44">
        <f t="shared" si="16"/>
        <v>372</v>
      </c>
      <c r="H172" s="120">
        <f t="shared" si="17"/>
        <v>-0.80584551148225469</v>
      </c>
      <c r="I172" s="120"/>
    </row>
    <row r="173" spans="2:9" ht="15" customHeight="1" x14ac:dyDescent="0.2">
      <c r="B173" s="64" t="s">
        <v>92</v>
      </c>
      <c r="C173" s="44">
        <v>118</v>
      </c>
      <c r="D173" s="44">
        <v>0</v>
      </c>
      <c r="E173" s="44">
        <v>20</v>
      </c>
      <c r="F173" s="44">
        <f t="shared" si="15"/>
        <v>-98</v>
      </c>
      <c r="G173" s="44">
        <f t="shared" si="16"/>
        <v>20</v>
      </c>
      <c r="H173" s="120">
        <f t="shared" si="17"/>
        <v>-0.83050847457627119</v>
      </c>
      <c r="I173" s="120"/>
    </row>
    <row r="174" spans="2:9" ht="15" customHeight="1" x14ac:dyDescent="0.2">
      <c r="B174" s="72" t="s">
        <v>109</v>
      </c>
      <c r="C174" s="45">
        <v>886</v>
      </c>
      <c r="D174" s="45">
        <v>2</v>
      </c>
      <c r="E174" s="45">
        <v>218</v>
      </c>
      <c r="F174" s="45">
        <f t="shared" si="15"/>
        <v>-668</v>
      </c>
      <c r="G174" s="45">
        <f t="shared" si="16"/>
        <v>216</v>
      </c>
      <c r="H174" s="122">
        <f t="shared" si="17"/>
        <v>-0.75395033860045146</v>
      </c>
      <c r="I174" s="122">
        <f t="shared" si="18"/>
        <v>108</v>
      </c>
    </row>
    <row r="175" spans="2:9" ht="15" customHeight="1" x14ac:dyDescent="0.2">
      <c r="B175" s="75" t="s">
        <v>110</v>
      </c>
      <c r="C175" s="77">
        <v>168</v>
      </c>
      <c r="D175" s="77">
        <v>0</v>
      </c>
      <c r="E175" s="77">
        <v>32</v>
      </c>
      <c r="F175" s="77">
        <f t="shared" si="15"/>
        <v>-136</v>
      </c>
      <c r="G175" s="77">
        <f t="shared" si="16"/>
        <v>32</v>
      </c>
      <c r="H175" s="121">
        <f t="shared" si="17"/>
        <v>-0.80952380952380953</v>
      </c>
      <c r="I175" s="121"/>
    </row>
    <row r="176" spans="2:9" ht="15" customHeight="1" x14ac:dyDescent="0.2">
      <c r="B176" s="68" t="s">
        <v>172</v>
      </c>
      <c r="C176" s="44">
        <v>1</v>
      </c>
      <c r="D176" s="44">
        <v>0</v>
      </c>
      <c r="E176" s="44">
        <v>0</v>
      </c>
      <c r="F176" s="44">
        <f t="shared" si="15"/>
        <v>-1</v>
      </c>
      <c r="G176" s="44">
        <f t="shared" si="16"/>
        <v>0</v>
      </c>
      <c r="H176" s="120">
        <f t="shared" si="17"/>
        <v>-1</v>
      </c>
      <c r="I176" s="120"/>
    </row>
    <row r="177" spans="2:9" s="9" customFormat="1" ht="15" customHeight="1" x14ac:dyDescent="0.2">
      <c r="B177" s="68" t="s">
        <v>205</v>
      </c>
      <c r="C177" s="44">
        <v>49</v>
      </c>
      <c r="D177" s="44">
        <v>0</v>
      </c>
      <c r="E177" s="44">
        <v>13</v>
      </c>
      <c r="F177" s="44">
        <f t="shared" si="15"/>
        <v>-36</v>
      </c>
      <c r="G177" s="44">
        <f t="shared" si="16"/>
        <v>13</v>
      </c>
      <c r="H177" s="120">
        <f t="shared" si="17"/>
        <v>-0.73469387755102034</v>
      </c>
      <c r="I177" s="120"/>
    </row>
    <row r="178" spans="2:9" ht="15" customHeight="1" x14ac:dyDescent="0.2">
      <c r="B178" s="68" t="s">
        <v>173</v>
      </c>
      <c r="C178" s="44">
        <v>1</v>
      </c>
      <c r="D178" s="44">
        <v>0</v>
      </c>
      <c r="E178" s="44">
        <v>0</v>
      </c>
      <c r="F178" s="44">
        <f t="shared" si="15"/>
        <v>-1</v>
      </c>
      <c r="G178" s="44">
        <f t="shared" si="16"/>
        <v>0</v>
      </c>
      <c r="H178" s="120">
        <f t="shared" si="17"/>
        <v>-1</v>
      </c>
      <c r="I178" s="120"/>
    </row>
    <row r="179" spans="2:9" ht="15" customHeight="1" x14ac:dyDescent="0.2">
      <c r="B179" s="68" t="s">
        <v>112</v>
      </c>
      <c r="C179" s="44">
        <v>9</v>
      </c>
      <c r="D179" s="44">
        <v>0</v>
      </c>
      <c r="E179" s="44">
        <v>0</v>
      </c>
      <c r="F179" s="44">
        <f t="shared" si="15"/>
        <v>-9</v>
      </c>
      <c r="G179" s="44">
        <f t="shared" si="16"/>
        <v>0</v>
      </c>
      <c r="H179" s="120">
        <f t="shared" si="17"/>
        <v>-1</v>
      </c>
      <c r="I179" s="120"/>
    </row>
    <row r="180" spans="2:9" ht="15" customHeight="1" x14ac:dyDescent="0.2">
      <c r="B180" s="68" t="s">
        <v>111</v>
      </c>
      <c r="C180" s="44">
        <v>21</v>
      </c>
      <c r="D180" s="44">
        <v>0</v>
      </c>
      <c r="E180" s="44">
        <v>3</v>
      </c>
      <c r="F180" s="44">
        <f t="shared" si="15"/>
        <v>-18</v>
      </c>
      <c r="G180" s="44">
        <f t="shared" si="16"/>
        <v>3</v>
      </c>
      <c r="H180" s="120">
        <f t="shared" si="17"/>
        <v>-0.85714285714285721</v>
      </c>
      <c r="I180" s="120"/>
    </row>
    <row r="181" spans="2:9" ht="15" customHeight="1" x14ac:dyDescent="0.2">
      <c r="B181" s="68" t="s">
        <v>115</v>
      </c>
      <c r="C181" s="44">
        <v>33</v>
      </c>
      <c r="D181" s="44">
        <v>0</v>
      </c>
      <c r="E181" s="44">
        <v>6</v>
      </c>
      <c r="F181" s="44">
        <f t="shared" si="15"/>
        <v>-27</v>
      </c>
      <c r="G181" s="44">
        <f t="shared" si="16"/>
        <v>6</v>
      </c>
      <c r="H181" s="120">
        <f t="shared" si="17"/>
        <v>-0.81818181818181812</v>
      </c>
      <c r="I181" s="120"/>
    </row>
    <row r="182" spans="2:9" ht="15" customHeight="1" x14ac:dyDescent="0.2">
      <c r="B182" s="68" t="s">
        <v>116</v>
      </c>
      <c r="C182" s="44">
        <v>0</v>
      </c>
      <c r="D182" s="44">
        <v>0</v>
      </c>
      <c r="E182" s="44">
        <v>2</v>
      </c>
      <c r="F182" s="44">
        <f t="shared" si="15"/>
        <v>2</v>
      </c>
      <c r="G182" s="44">
        <f t="shared" si="16"/>
        <v>2</v>
      </c>
      <c r="H182" s="120"/>
      <c r="I182" s="120"/>
    </row>
    <row r="183" spans="2:9" ht="15" customHeight="1" x14ac:dyDescent="0.2">
      <c r="B183" s="68" t="s">
        <v>174</v>
      </c>
      <c r="C183" s="44">
        <v>2</v>
      </c>
      <c r="D183" s="44">
        <v>0</v>
      </c>
      <c r="E183" s="44">
        <v>0</v>
      </c>
      <c r="F183" s="44">
        <f t="shared" si="15"/>
        <v>-2</v>
      </c>
      <c r="G183" s="44">
        <f t="shared" si="16"/>
        <v>0</v>
      </c>
      <c r="H183" s="120">
        <f t="shared" si="17"/>
        <v>-1</v>
      </c>
      <c r="I183" s="120"/>
    </row>
    <row r="184" spans="2:9" ht="15" customHeight="1" x14ac:dyDescent="0.2">
      <c r="B184" s="68" t="s">
        <v>214</v>
      </c>
      <c r="C184" s="44">
        <v>6</v>
      </c>
      <c r="D184" s="44">
        <v>0</v>
      </c>
      <c r="E184" s="44">
        <v>1</v>
      </c>
      <c r="F184" s="44">
        <f t="shared" si="15"/>
        <v>-5</v>
      </c>
      <c r="G184" s="44">
        <f t="shared" si="16"/>
        <v>1</v>
      </c>
      <c r="H184" s="120">
        <f t="shared" si="17"/>
        <v>-0.83333333333333337</v>
      </c>
      <c r="I184" s="120"/>
    </row>
    <row r="185" spans="2:9" ht="15" customHeight="1" x14ac:dyDescent="0.2">
      <c r="B185" s="68" t="s">
        <v>175</v>
      </c>
      <c r="C185" s="44">
        <v>0</v>
      </c>
      <c r="D185" s="44">
        <v>0</v>
      </c>
      <c r="E185" s="44">
        <v>0</v>
      </c>
      <c r="F185" s="44">
        <f t="shared" si="15"/>
        <v>0</v>
      </c>
      <c r="G185" s="44">
        <f t="shared" si="16"/>
        <v>0</v>
      </c>
      <c r="H185" s="120"/>
      <c r="I185" s="120"/>
    </row>
    <row r="186" spans="2:9" ht="15" customHeight="1" x14ac:dyDescent="0.2">
      <c r="B186" s="68" t="s">
        <v>176</v>
      </c>
      <c r="C186" s="44">
        <v>1</v>
      </c>
      <c r="D186" s="44">
        <v>0</v>
      </c>
      <c r="E186" s="44">
        <v>0</v>
      </c>
      <c r="F186" s="44">
        <f t="shared" si="15"/>
        <v>-1</v>
      </c>
      <c r="G186" s="44">
        <f t="shared" si="16"/>
        <v>0</v>
      </c>
      <c r="H186" s="120">
        <f t="shared" si="17"/>
        <v>-1</v>
      </c>
      <c r="I186" s="120"/>
    </row>
    <row r="187" spans="2:9" ht="12.75" customHeight="1" x14ac:dyDescent="0.2">
      <c r="B187" s="68" t="s">
        <v>177</v>
      </c>
      <c r="C187" s="44">
        <v>0</v>
      </c>
      <c r="D187" s="44">
        <v>0</v>
      </c>
      <c r="E187" s="44">
        <v>0</v>
      </c>
      <c r="F187" s="44">
        <f t="shared" si="15"/>
        <v>0</v>
      </c>
      <c r="G187" s="44">
        <f t="shared" si="16"/>
        <v>0</v>
      </c>
      <c r="H187" s="120"/>
      <c r="I187" s="120"/>
    </row>
    <row r="188" spans="2:9" ht="12" x14ac:dyDescent="0.2">
      <c r="B188" s="68" t="s">
        <v>178</v>
      </c>
      <c r="C188" s="44">
        <v>2</v>
      </c>
      <c r="D188" s="44">
        <v>0</v>
      </c>
      <c r="E188" s="44">
        <v>0</v>
      </c>
      <c r="F188" s="44">
        <f t="shared" si="15"/>
        <v>-2</v>
      </c>
      <c r="G188" s="44">
        <f t="shared" si="16"/>
        <v>0</v>
      </c>
      <c r="H188" s="120">
        <f t="shared" si="17"/>
        <v>-1</v>
      </c>
      <c r="I188" s="120"/>
    </row>
    <row r="189" spans="2:9" ht="15" customHeight="1" x14ac:dyDescent="0.2">
      <c r="B189" s="68" t="s">
        <v>117</v>
      </c>
      <c r="C189" s="44">
        <v>5</v>
      </c>
      <c r="D189" s="44">
        <v>0</v>
      </c>
      <c r="E189" s="44">
        <v>0</v>
      </c>
      <c r="F189" s="44">
        <f t="shared" si="15"/>
        <v>-5</v>
      </c>
      <c r="G189" s="44">
        <f t="shared" si="16"/>
        <v>0</v>
      </c>
      <c r="H189" s="120">
        <f t="shared" si="17"/>
        <v>-1</v>
      </c>
      <c r="I189" s="120"/>
    </row>
    <row r="190" spans="2:9" ht="15" customHeight="1" x14ac:dyDescent="0.2">
      <c r="B190" s="68" t="s">
        <v>179</v>
      </c>
      <c r="C190" s="44">
        <v>16</v>
      </c>
      <c r="D190" s="44">
        <v>0</v>
      </c>
      <c r="E190" s="44">
        <v>3</v>
      </c>
      <c r="F190" s="44">
        <f t="shared" si="15"/>
        <v>-13</v>
      </c>
      <c r="G190" s="44">
        <f t="shared" si="16"/>
        <v>3</v>
      </c>
      <c r="H190" s="120">
        <f t="shared" si="17"/>
        <v>-0.8125</v>
      </c>
      <c r="I190" s="120"/>
    </row>
    <row r="191" spans="2:9" ht="15" customHeight="1" x14ac:dyDescent="0.2">
      <c r="B191" s="68" t="s">
        <v>118</v>
      </c>
      <c r="C191" s="44">
        <v>6</v>
      </c>
      <c r="D191" s="44">
        <v>0</v>
      </c>
      <c r="E191" s="44">
        <v>1</v>
      </c>
      <c r="F191" s="44">
        <f t="shared" si="15"/>
        <v>-5</v>
      </c>
      <c r="G191" s="44">
        <f t="shared" si="16"/>
        <v>1</v>
      </c>
      <c r="H191" s="120">
        <f t="shared" si="17"/>
        <v>-0.83333333333333337</v>
      </c>
      <c r="I191" s="120"/>
    </row>
    <row r="192" spans="2:9" ht="12" x14ac:dyDescent="0.2">
      <c r="B192" s="68" t="s">
        <v>119</v>
      </c>
      <c r="C192" s="44">
        <v>7</v>
      </c>
      <c r="D192" s="44">
        <v>0</v>
      </c>
      <c r="E192" s="44">
        <v>2</v>
      </c>
      <c r="F192" s="44">
        <f t="shared" si="15"/>
        <v>-5</v>
      </c>
      <c r="G192" s="44">
        <f t="shared" si="16"/>
        <v>2</v>
      </c>
      <c r="H192" s="120">
        <f t="shared" si="17"/>
        <v>-0.7142857142857143</v>
      </c>
      <c r="I192" s="120"/>
    </row>
    <row r="193" spans="1:9" ht="15" customHeight="1" x14ac:dyDescent="0.2">
      <c r="B193" s="68" t="s">
        <v>113</v>
      </c>
      <c r="C193" s="44">
        <v>1</v>
      </c>
      <c r="D193" s="44">
        <v>0</v>
      </c>
      <c r="E193" s="44">
        <v>0</v>
      </c>
      <c r="F193" s="44">
        <f t="shared" si="15"/>
        <v>-1</v>
      </c>
      <c r="G193" s="44">
        <f t="shared" si="16"/>
        <v>0</v>
      </c>
      <c r="H193" s="120">
        <f t="shared" si="17"/>
        <v>-1</v>
      </c>
      <c r="I193" s="120"/>
    </row>
    <row r="194" spans="1:9" ht="15" customHeight="1" x14ac:dyDescent="0.2">
      <c r="B194" s="68" t="s">
        <v>114</v>
      </c>
      <c r="C194" s="44">
        <v>8</v>
      </c>
      <c r="D194" s="44">
        <v>0</v>
      </c>
      <c r="E194" s="44">
        <v>1</v>
      </c>
      <c r="F194" s="44">
        <f t="shared" si="15"/>
        <v>-7</v>
      </c>
      <c r="G194" s="44">
        <f t="shared" si="16"/>
        <v>1</v>
      </c>
      <c r="H194" s="120">
        <f t="shared" si="17"/>
        <v>-0.875</v>
      </c>
      <c r="I194" s="120"/>
    </row>
    <row r="195" spans="1:9" ht="15" customHeight="1" x14ac:dyDescent="0.2">
      <c r="B195" s="75" t="s">
        <v>127</v>
      </c>
      <c r="C195" s="48">
        <v>103</v>
      </c>
      <c r="D195" s="48">
        <v>0</v>
      </c>
      <c r="E195" s="48">
        <v>47</v>
      </c>
      <c r="F195" s="48">
        <f t="shared" si="15"/>
        <v>-56</v>
      </c>
      <c r="G195" s="48">
        <f t="shared" si="16"/>
        <v>47</v>
      </c>
      <c r="H195" s="123">
        <f t="shared" si="17"/>
        <v>-0.5436893203883495</v>
      </c>
      <c r="I195" s="123"/>
    </row>
    <row r="196" spans="1:9" ht="15" customHeight="1" x14ac:dyDescent="0.2">
      <c r="A196" s="11"/>
      <c r="B196" s="65" t="s">
        <v>200</v>
      </c>
      <c r="C196" s="44">
        <v>0</v>
      </c>
      <c r="D196" s="44">
        <v>0</v>
      </c>
      <c r="E196" s="44">
        <v>0</v>
      </c>
      <c r="F196" s="44">
        <f t="shared" si="15"/>
        <v>0</v>
      </c>
      <c r="G196" s="44">
        <f t="shared" si="16"/>
        <v>0</v>
      </c>
      <c r="H196" s="120"/>
      <c r="I196" s="120"/>
    </row>
    <row r="197" spans="1:9" ht="15" customHeight="1" x14ac:dyDescent="0.2">
      <c r="A197" s="11"/>
      <c r="B197" s="67" t="s">
        <v>197</v>
      </c>
      <c r="C197" s="44">
        <v>1</v>
      </c>
      <c r="D197" s="44">
        <v>0</v>
      </c>
      <c r="E197" s="44">
        <v>0</v>
      </c>
      <c r="F197" s="44">
        <f t="shared" si="15"/>
        <v>-1</v>
      </c>
      <c r="G197" s="44">
        <f t="shared" si="16"/>
        <v>0</v>
      </c>
      <c r="H197" s="120">
        <f t="shared" si="17"/>
        <v>-1</v>
      </c>
      <c r="I197" s="120"/>
    </row>
    <row r="198" spans="1:9" ht="15" customHeight="1" x14ac:dyDescent="0.2">
      <c r="A198" s="11"/>
      <c r="B198" s="68" t="s">
        <v>122</v>
      </c>
      <c r="C198" s="44">
        <v>1</v>
      </c>
      <c r="D198" s="44">
        <v>0</v>
      </c>
      <c r="E198" s="44">
        <v>0</v>
      </c>
      <c r="F198" s="44">
        <f t="shared" si="15"/>
        <v>-1</v>
      </c>
      <c r="G198" s="44">
        <f t="shared" si="16"/>
        <v>0</v>
      </c>
      <c r="H198" s="120">
        <f t="shared" si="17"/>
        <v>-1</v>
      </c>
      <c r="I198" s="120"/>
    </row>
    <row r="199" spans="1:9" ht="15" customHeight="1" x14ac:dyDescent="0.2">
      <c r="A199" s="11"/>
      <c r="B199" s="68" t="s">
        <v>180</v>
      </c>
      <c r="C199" s="44">
        <v>1</v>
      </c>
      <c r="D199" s="44">
        <v>0</v>
      </c>
      <c r="E199" s="44">
        <v>0</v>
      </c>
      <c r="F199" s="44">
        <f t="shared" ref="F199:F234" si="19">E199-C199</f>
        <v>-1</v>
      </c>
      <c r="G199" s="44">
        <f t="shared" ref="G199:G234" si="20">E199-D199</f>
        <v>0</v>
      </c>
      <c r="H199" s="120">
        <f t="shared" si="17"/>
        <v>-1</v>
      </c>
      <c r="I199" s="120"/>
    </row>
    <row r="200" spans="1:9" ht="15" customHeight="1" x14ac:dyDescent="0.2">
      <c r="A200" s="11"/>
      <c r="B200" s="68" t="s">
        <v>201</v>
      </c>
      <c r="C200" s="44">
        <v>0</v>
      </c>
      <c r="D200" s="44">
        <v>0</v>
      </c>
      <c r="E200" s="44">
        <v>0</v>
      </c>
      <c r="F200" s="44">
        <f t="shared" si="19"/>
        <v>0</v>
      </c>
      <c r="G200" s="44">
        <f t="shared" si="20"/>
        <v>0</v>
      </c>
      <c r="H200" s="120"/>
      <c r="I200" s="120"/>
    </row>
    <row r="201" spans="1:9" ht="15" customHeight="1" x14ac:dyDescent="0.2">
      <c r="A201" s="11"/>
      <c r="B201" s="68" t="s">
        <v>120</v>
      </c>
      <c r="C201" s="44">
        <v>4</v>
      </c>
      <c r="D201" s="44">
        <v>0</v>
      </c>
      <c r="E201" s="44">
        <v>2</v>
      </c>
      <c r="F201" s="44">
        <f t="shared" si="19"/>
        <v>-2</v>
      </c>
      <c r="G201" s="44">
        <f t="shared" si="20"/>
        <v>2</v>
      </c>
      <c r="H201" s="120">
        <f t="shared" ref="H200:H211" si="21">E201/C201-1</f>
        <v>-0.5</v>
      </c>
      <c r="I201" s="120"/>
    </row>
    <row r="202" spans="1:9" ht="15" customHeight="1" x14ac:dyDescent="0.2">
      <c r="A202" s="11"/>
      <c r="B202" s="68" t="s">
        <v>121</v>
      </c>
      <c r="C202" s="44">
        <v>1</v>
      </c>
      <c r="D202" s="44">
        <v>0</v>
      </c>
      <c r="E202" s="44">
        <v>0</v>
      </c>
      <c r="F202" s="44">
        <f t="shared" si="19"/>
        <v>-1</v>
      </c>
      <c r="G202" s="44">
        <f t="shared" si="20"/>
        <v>0</v>
      </c>
      <c r="H202" s="120">
        <f t="shared" si="21"/>
        <v>-1</v>
      </c>
      <c r="I202" s="120"/>
    </row>
    <row r="203" spans="1:9" ht="15" customHeight="1" x14ac:dyDescent="0.2">
      <c r="A203" s="11"/>
      <c r="B203" s="68" t="s">
        <v>181</v>
      </c>
      <c r="C203" s="44">
        <v>0</v>
      </c>
      <c r="D203" s="44">
        <v>0</v>
      </c>
      <c r="E203" s="44">
        <v>0</v>
      </c>
      <c r="F203" s="44">
        <f t="shared" si="19"/>
        <v>0</v>
      </c>
      <c r="G203" s="44">
        <f t="shared" si="20"/>
        <v>0</v>
      </c>
      <c r="H203" s="120"/>
      <c r="I203" s="120"/>
    </row>
    <row r="204" spans="1:9" ht="15" customHeight="1" x14ac:dyDescent="0.2">
      <c r="A204" s="11"/>
      <c r="B204" s="64" t="s">
        <v>138</v>
      </c>
      <c r="C204" s="44">
        <v>1</v>
      </c>
      <c r="D204" s="44">
        <v>0</v>
      </c>
      <c r="E204" s="44">
        <v>0</v>
      </c>
      <c r="F204" s="44">
        <f t="shared" si="19"/>
        <v>-1</v>
      </c>
      <c r="G204" s="44">
        <f t="shared" si="20"/>
        <v>0</v>
      </c>
      <c r="H204" s="120">
        <f t="shared" si="21"/>
        <v>-1</v>
      </c>
      <c r="I204" s="120"/>
    </row>
    <row r="205" spans="1:9" ht="15" customHeight="1" x14ac:dyDescent="0.2">
      <c r="A205" s="11"/>
      <c r="B205" s="68" t="s">
        <v>123</v>
      </c>
      <c r="C205" s="44">
        <v>5</v>
      </c>
      <c r="D205" s="44">
        <v>0</v>
      </c>
      <c r="E205" s="44">
        <v>0</v>
      </c>
      <c r="F205" s="44">
        <f t="shared" si="19"/>
        <v>-5</v>
      </c>
      <c r="G205" s="44">
        <f t="shared" si="20"/>
        <v>0</v>
      </c>
      <c r="H205" s="120">
        <f t="shared" si="21"/>
        <v>-1</v>
      </c>
      <c r="I205" s="120"/>
    </row>
    <row r="206" spans="1:9" ht="15" customHeight="1" x14ac:dyDescent="0.2">
      <c r="A206" s="11"/>
      <c r="B206" s="68" t="s">
        <v>182</v>
      </c>
      <c r="C206" s="44">
        <v>4</v>
      </c>
      <c r="D206" s="44">
        <v>0</v>
      </c>
      <c r="E206" s="44">
        <v>1</v>
      </c>
      <c r="F206" s="44">
        <f t="shared" si="19"/>
        <v>-3</v>
      </c>
      <c r="G206" s="44">
        <f t="shared" si="20"/>
        <v>1</v>
      </c>
      <c r="H206" s="120">
        <f t="shared" si="21"/>
        <v>-0.75</v>
      </c>
      <c r="I206" s="120"/>
    </row>
    <row r="207" spans="1:9" ht="15" customHeight="1" x14ac:dyDescent="0.2">
      <c r="A207" s="11"/>
      <c r="B207" s="68" t="s">
        <v>183</v>
      </c>
      <c r="C207" s="44">
        <v>0</v>
      </c>
      <c r="D207" s="44">
        <v>0</v>
      </c>
      <c r="E207" s="44">
        <v>0</v>
      </c>
      <c r="F207" s="44">
        <f t="shared" si="19"/>
        <v>0</v>
      </c>
      <c r="G207" s="44">
        <f t="shared" si="20"/>
        <v>0</v>
      </c>
      <c r="H207" s="120"/>
      <c r="I207" s="120"/>
    </row>
    <row r="208" spans="1:9" ht="15" customHeight="1" x14ac:dyDescent="0.2">
      <c r="A208" s="11"/>
      <c r="B208" s="68" t="s">
        <v>124</v>
      </c>
      <c r="C208" s="44">
        <v>78</v>
      </c>
      <c r="D208" s="44">
        <v>0</v>
      </c>
      <c r="E208" s="44">
        <v>44</v>
      </c>
      <c r="F208" s="44">
        <f t="shared" si="19"/>
        <v>-34</v>
      </c>
      <c r="G208" s="44">
        <f t="shared" si="20"/>
        <v>44</v>
      </c>
      <c r="H208" s="120">
        <f t="shared" si="21"/>
        <v>-0.4358974358974359</v>
      </c>
      <c r="I208" s="120"/>
    </row>
    <row r="209" spans="1:9" ht="15" customHeight="1" x14ac:dyDescent="0.2">
      <c r="A209" s="11"/>
      <c r="B209" s="68" t="s">
        <v>125</v>
      </c>
      <c r="C209" s="44">
        <v>2</v>
      </c>
      <c r="D209" s="44">
        <v>0</v>
      </c>
      <c r="E209" s="44">
        <v>0</v>
      </c>
      <c r="F209" s="44">
        <f t="shared" si="19"/>
        <v>-2</v>
      </c>
      <c r="G209" s="44">
        <f t="shared" si="20"/>
        <v>0</v>
      </c>
      <c r="H209" s="120">
        <f t="shared" si="21"/>
        <v>-1</v>
      </c>
      <c r="I209" s="120"/>
    </row>
    <row r="210" spans="1:9" ht="15" customHeight="1" x14ac:dyDescent="0.2">
      <c r="A210" s="11"/>
      <c r="B210" s="68" t="s">
        <v>184</v>
      </c>
      <c r="C210" s="44">
        <v>2</v>
      </c>
      <c r="D210" s="44">
        <v>0</v>
      </c>
      <c r="E210" s="44">
        <v>0</v>
      </c>
      <c r="F210" s="44">
        <f t="shared" si="19"/>
        <v>-2</v>
      </c>
      <c r="G210" s="44">
        <f t="shared" si="20"/>
        <v>0</v>
      </c>
      <c r="H210" s="120">
        <f t="shared" si="21"/>
        <v>-1</v>
      </c>
      <c r="I210" s="120"/>
    </row>
    <row r="211" spans="1:9" ht="15" customHeight="1" x14ac:dyDescent="0.2">
      <c r="A211" s="11"/>
      <c r="B211" s="68" t="s">
        <v>126</v>
      </c>
      <c r="C211" s="44">
        <v>3</v>
      </c>
      <c r="D211" s="44">
        <v>0</v>
      </c>
      <c r="E211" s="44">
        <v>0</v>
      </c>
      <c r="F211" s="44">
        <f t="shared" si="19"/>
        <v>-3</v>
      </c>
      <c r="G211" s="44">
        <f t="shared" si="20"/>
        <v>0</v>
      </c>
      <c r="H211" s="120">
        <f t="shared" si="21"/>
        <v>-1</v>
      </c>
      <c r="I211" s="120"/>
    </row>
    <row r="212" spans="1:9" ht="15" customHeight="1" x14ac:dyDescent="0.2">
      <c r="B212" s="75" t="s">
        <v>128</v>
      </c>
      <c r="C212" s="48">
        <v>299</v>
      </c>
      <c r="D212" s="48">
        <v>0</v>
      </c>
      <c r="E212" s="48">
        <v>66</v>
      </c>
      <c r="F212" s="48">
        <f t="shared" si="19"/>
        <v>-233</v>
      </c>
      <c r="G212" s="48">
        <f t="shared" si="20"/>
        <v>66</v>
      </c>
      <c r="H212" s="123">
        <f t="shared" ref="H199:H234" si="22">E212/C212-1</f>
        <v>-0.77926421404682278</v>
      </c>
      <c r="I212" s="123"/>
    </row>
    <row r="213" spans="1:9" ht="13.5" customHeight="1" x14ac:dyDescent="0.2">
      <c r="B213" s="68" t="s">
        <v>185</v>
      </c>
      <c r="C213" s="44">
        <v>0</v>
      </c>
      <c r="D213" s="44">
        <v>0</v>
      </c>
      <c r="E213" s="44">
        <v>0</v>
      </c>
      <c r="F213" s="44">
        <f t="shared" si="19"/>
        <v>0</v>
      </c>
      <c r="G213" s="44">
        <f t="shared" si="20"/>
        <v>0</v>
      </c>
      <c r="H213" s="120"/>
      <c r="I213" s="120"/>
    </row>
    <row r="214" spans="1:9" ht="15" customHeight="1" x14ac:dyDescent="0.2">
      <c r="A214" s="11"/>
      <c r="B214" s="67" t="s">
        <v>186</v>
      </c>
      <c r="C214" s="44">
        <v>0</v>
      </c>
      <c r="D214" s="44">
        <v>0</v>
      </c>
      <c r="E214" s="44">
        <v>0</v>
      </c>
      <c r="F214" s="44">
        <f t="shared" si="19"/>
        <v>0</v>
      </c>
      <c r="G214" s="44">
        <f t="shared" si="20"/>
        <v>0</v>
      </c>
      <c r="H214" s="120"/>
      <c r="I214" s="120"/>
    </row>
    <row r="215" spans="1:9" ht="15" customHeight="1" x14ac:dyDescent="0.2">
      <c r="A215" s="11"/>
      <c r="B215" s="68" t="s">
        <v>187</v>
      </c>
      <c r="C215" s="44">
        <v>6</v>
      </c>
      <c r="D215" s="44">
        <v>0</v>
      </c>
      <c r="E215" s="44">
        <v>0</v>
      </c>
      <c r="F215" s="44">
        <f t="shared" si="19"/>
        <v>-6</v>
      </c>
      <c r="G215" s="44">
        <f t="shared" si="20"/>
        <v>0</v>
      </c>
      <c r="H215" s="120">
        <f t="shared" si="22"/>
        <v>-1</v>
      </c>
      <c r="I215" s="120"/>
    </row>
    <row r="216" spans="1:9" ht="15" customHeight="1" x14ac:dyDescent="0.2">
      <c r="A216" s="11"/>
      <c r="B216" s="68" t="s">
        <v>128</v>
      </c>
      <c r="C216" s="44">
        <v>292</v>
      </c>
      <c r="D216" s="44">
        <v>0</v>
      </c>
      <c r="E216" s="44">
        <v>65</v>
      </c>
      <c r="F216" s="44">
        <f t="shared" si="19"/>
        <v>-227</v>
      </c>
      <c r="G216" s="44">
        <f t="shared" si="20"/>
        <v>65</v>
      </c>
      <c r="H216" s="120">
        <f t="shared" si="22"/>
        <v>-0.7773972602739726</v>
      </c>
      <c r="I216" s="120"/>
    </row>
    <row r="217" spans="1:9" s="30" customFormat="1" ht="15" customHeight="1" x14ac:dyDescent="0.2">
      <c r="A217" s="11"/>
      <c r="B217" s="68" t="s">
        <v>254</v>
      </c>
      <c r="C217" s="44">
        <v>1</v>
      </c>
      <c r="D217" s="44">
        <v>0</v>
      </c>
      <c r="E217" s="44">
        <v>1</v>
      </c>
      <c r="F217" s="44">
        <f t="shared" si="19"/>
        <v>0</v>
      </c>
      <c r="G217" s="44">
        <f t="shared" si="20"/>
        <v>1</v>
      </c>
      <c r="H217" s="120">
        <f t="shared" si="22"/>
        <v>0</v>
      </c>
      <c r="I217" s="120"/>
    </row>
    <row r="218" spans="1:9" x14ac:dyDescent="0.2">
      <c r="B218" s="75" t="s">
        <v>129</v>
      </c>
      <c r="C218" s="48">
        <v>299</v>
      </c>
      <c r="D218" s="48">
        <v>2</v>
      </c>
      <c r="E218" s="48">
        <v>68</v>
      </c>
      <c r="F218" s="48">
        <f t="shared" si="19"/>
        <v>-231</v>
      </c>
      <c r="G218" s="48">
        <f t="shared" si="20"/>
        <v>66</v>
      </c>
      <c r="H218" s="123">
        <f t="shared" si="22"/>
        <v>-0.77257525083612044</v>
      </c>
      <c r="I218" s="123">
        <f t="shared" ref="I201:I234" si="23">E218/D218-1</f>
        <v>33</v>
      </c>
    </row>
    <row r="219" spans="1:9" ht="15" customHeight="1" x14ac:dyDescent="0.2">
      <c r="B219" s="64" t="s">
        <v>130</v>
      </c>
      <c r="C219" s="44">
        <v>37</v>
      </c>
      <c r="D219" s="44">
        <v>0</v>
      </c>
      <c r="E219" s="44">
        <v>13</v>
      </c>
      <c r="F219" s="44">
        <f t="shared" si="19"/>
        <v>-24</v>
      </c>
      <c r="G219" s="44">
        <f t="shared" si="20"/>
        <v>13</v>
      </c>
      <c r="H219" s="120">
        <f t="shared" si="22"/>
        <v>-0.64864864864864868</v>
      </c>
      <c r="I219" s="120"/>
    </row>
    <row r="220" spans="1:9" ht="15" customHeight="1" x14ac:dyDescent="0.2">
      <c r="B220" s="64" t="s">
        <v>131</v>
      </c>
      <c r="C220" s="44">
        <v>93</v>
      </c>
      <c r="D220" s="44">
        <v>0</v>
      </c>
      <c r="E220" s="44">
        <v>16</v>
      </c>
      <c r="F220" s="44">
        <f t="shared" si="19"/>
        <v>-77</v>
      </c>
      <c r="G220" s="44">
        <f t="shared" si="20"/>
        <v>16</v>
      </c>
      <c r="H220" s="120">
        <f t="shared" si="22"/>
        <v>-0.82795698924731176</v>
      </c>
      <c r="I220" s="120"/>
    </row>
    <row r="221" spans="1:9" ht="15" customHeight="1" x14ac:dyDescent="0.2">
      <c r="B221" s="64" t="s">
        <v>132</v>
      </c>
      <c r="C221" s="44">
        <v>87</v>
      </c>
      <c r="D221" s="44">
        <v>0</v>
      </c>
      <c r="E221" s="44">
        <v>30</v>
      </c>
      <c r="F221" s="44">
        <f t="shared" si="19"/>
        <v>-57</v>
      </c>
      <c r="G221" s="44">
        <f t="shared" si="20"/>
        <v>30</v>
      </c>
      <c r="H221" s="120">
        <f t="shared" si="22"/>
        <v>-0.65517241379310343</v>
      </c>
      <c r="I221" s="120"/>
    </row>
    <row r="222" spans="1:9" ht="15" customHeight="1" x14ac:dyDescent="0.2">
      <c r="B222" s="64" t="s">
        <v>133</v>
      </c>
      <c r="C222" s="44">
        <v>82</v>
      </c>
      <c r="D222" s="44">
        <v>2</v>
      </c>
      <c r="E222" s="44">
        <v>9</v>
      </c>
      <c r="F222" s="44">
        <f t="shared" si="19"/>
        <v>-73</v>
      </c>
      <c r="G222" s="44">
        <f t="shared" si="20"/>
        <v>7</v>
      </c>
      <c r="H222" s="120">
        <f t="shared" si="22"/>
        <v>-0.8902439024390244</v>
      </c>
      <c r="I222" s="120">
        <f t="shared" si="23"/>
        <v>3.5</v>
      </c>
    </row>
    <row r="223" spans="1:9" x14ac:dyDescent="0.2">
      <c r="B223" s="75" t="s">
        <v>134</v>
      </c>
      <c r="C223" s="48">
        <v>17</v>
      </c>
      <c r="D223" s="48">
        <v>0</v>
      </c>
      <c r="E223" s="48">
        <v>5</v>
      </c>
      <c r="F223" s="48">
        <f t="shared" si="19"/>
        <v>-12</v>
      </c>
      <c r="G223" s="48">
        <f t="shared" si="20"/>
        <v>5</v>
      </c>
      <c r="H223" s="123">
        <f t="shared" si="22"/>
        <v>-0.70588235294117641</v>
      </c>
      <c r="I223" s="123"/>
    </row>
    <row r="224" spans="1:9" ht="12" x14ac:dyDescent="0.2">
      <c r="B224" s="68" t="s">
        <v>188</v>
      </c>
      <c r="C224" s="44">
        <v>0</v>
      </c>
      <c r="D224" s="44">
        <v>0</v>
      </c>
      <c r="E224" s="44">
        <v>0</v>
      </c>
      <c r="F224" s="44">
        <f t="shared" si="19"/>
        <v>0</v>
      </c>
      <c r="G224" s="44">
        <f t="shared" si="20"/>
        <v>0</v>
      </c>
      <c r="H224" s="120"/>
      <c r="I224" s="120"/>
    </row>
    <row r="225" spans="2:9" ht="12" x14ac:dyDescent="0.2">
      <c r="B225" s="68" t="s">
        <v>136</v>
      </c>
      <c r="C225" s="44">
        <v>12</v>
      </c>
      <c r="D225" s="44">
        <v>0</v>
      </c>
      <c r="E225" s="44">
        <v>5</v>
      </c>
      <c r="F225" s="44">
        <f t="shared" si="19"/>
        <v>-7</v>
      </c>
      <c r="G225" s="44">
        <f t="shared" si="20"/>
        <v>5</v>
      </c>
      <c r="H225" s="120">
        <f t="shared" si="22"/>
        <v>-0.58333333333333326</v>
      </c>
      <c r="I225" s="120"/>
    </row>
    <row r="226" spans="2:9" ht="12" x14ac:dyDescent="0.2">
      <c r="B226" s="68" t="s">
        <v>189</v>
      </c>
      <c r="C226" s="44">
        <v>0</v>
      </c>
      <c r="D226" s="44">
        <v>0</v>
      </c>
      <c r="E226" s="44">
        <v>0</v>
      </c>
      <c r="F226" s="44">
        <f t="shared" si="19"/>
        <v>0</v>
      </c>
      <c r="G226" s="44">
        <f t="shared" si="20"/>
        <v>0</v>
      </c>
      <c r="H226" s="120"/>
      <c r="I226" s="120"/>
    </row>
    <row r="227" spans="2:9" ht="12" x14ac:dyDescent="0.2">
      <c r="B227" s="68" t="s">
        <v>202</v>
      </c>
      <c r="C227" s="44">
        <v>2</v>
      </c>
      <c r="D227" s="44">
        <v>0</v>
      </c>
      <c r="E227" s="44">
        <v>0</v>
      </c>
      <c r="F227" s="44">
        <f t="shared" si="19"/>
        <v>-2</v>
      </c>
      <c r="G227" s="44">
        <f t="shared" si="20"/>
        <v>0</v>
      </c>
      <c r="H227" s="120">
        <f t="shared" si="22"/>
        <v>-1</v>
      </c>
      <c r="I227" s="120"/>
    </row>
    <row r="228" spans="2:9" ht="12" x14ac:dyDescent="0.2">
      <c r="B228" s="68" t="s">
        <v>190</v>
      </c>
      <c r="C228" s="44">
        <v>2</v>
      </c>
      <c r="D228" s="44">
        <v>0</v>
      </c>
      <c r="E228" s="44">
        <v>0</v>
      </c>
      <c r="F228" s="44">
        <f t="shared" si="19"/>
        <v>-2</v>
      </c>
      <c r="G228" s="44">
        <f t="shared" si="20"/>
        <v>0</v>
      </c>
      <c r="H228" s="120">
        <f t="shared" si="22"/>
        <v>-1</v>
      </c>
      <c r="I228" s="120"/>
    </row>
    <row r="229" spans="2:9" ht="12" x14ac:dyDescent="0.2">
      <c r="B229" s="68" t="s">
        <v>135</v>
      </c>
      <c r="C229" s="44">
        <v>1</v>
      </c>
      <c r="D229" s="44">
        <v>0</v>
      </c>
      <c r="E229" s="44">
        <v>0</v>
      </c>
      <c r="F229" s="44">
        <f t="shared" si="19"/>
        <v>-1</v>
      </c>
      <c r="G229" s="44">
        <f t="shared" si="20"/>
        <v>0</v>
      </c>
      <c r="H229" s="120">
        <f t="shared" si="22"/>
        <v>-1</v>
      </c>
      <c r="I229" s="120"/>
    </row>
    <row r="230" spans="2:9" s="9" customFormat="1" ht="12" x14ac:dyDescent="0.2">
      <c r="B230" s="68" t="s">
        <v>224</v>
      </c>
      <c r="C230" s="44">
        <v>0</v>
      </c>
      <c r="D230" s="44">
        <v>0</v>
      </c>
      <c r="E230" s="44">
        <v>0</v>
      </c>
      <c r="F230" s="44">
        <f t="shared" si="19"/>
        <v>0</v>
      </c>
      <c r="G230" s="44">
        <f t="shared" si="20"/>
        <v>0</v>
      </c>
      <c r="H230" s="120"/>
      <c r="I230" s="120"/>
    </row>
    <row r="231" spans="2:9" x14ac:dyDescent="0.2">
      <c r="B231" s="72" t="s">
        <v>194</v>
      </c>
      <c r="C231" s="45">
        <v>36369</v>
      </c>
      <c r="D231" s="45">
        <v>1532</v>
      </c>
      <c r="E231" s="45">
        <v>8355</v>
      </c>
      <c r="F231" s="45">
        <f t="shared" si="19"/>
        <v>-28014</v>
      </c>
      <c r="G231" s="45">
        <f t="shared" si="20"/>
        <v>6823</v>
      </c>
      <c r="H231" s="122">
        <f t="shared" si="22"/>
        <v>-0.77027138497071679</v>
      </c>
      <c r="I231" s="122">
        <f t="shared" si="23"/>
        <v>4.4536553524804177</v>
      </c>
    </row>
    <row r="232" spans="2:9" ht="12" x14ac:dyDescent="0.2">
      <c r="B232" s="68" t="s">
        <v>137</v>
      </c>
      <c r="C232" s="44">
        <v>5</v>
      </c>
      <c r="D232" s="44">
        <v>0</v>
      </c>
      <c r="E232" s="44">
        <v>2</v>
      </c>
      <c r="F232" s="44">
        <f t="shared" si="19"/>
        <v>-3</v>
      </c>
      <c r="G232" s="44">
        <f t="shared" si="20"/>
        <v>2</v>
      </c>
      <c r="H232" s="120">
        <f t="shared" si="22"/>
        <v>-0.6</v>
      </c>
      <c r="I232" s="120"/>
    </row>
    <row r="233" spans="2:9" s="30" customFormat="1" ht="12" x14ac:dyDescent="0.2">
      <c r="B233" s="105" t="s">
        <v>280</v>
      </c>
      <c r="C233" s="44">
        <v>35809</v>
      </c>
      <c r="D233" s="44">
        <v>1526</v>
      </c>
      <c r="E233" s="44">
        <v>8253</v>
      </c>
      <c r="F233" s="44">
        <f t="shared" si="19"/>
        <v>-27556</v>
      </c>
      <c r="G233" s="44">
        <f t="shared" si="20"/>
        <v>6727</v>
      </c>
      <c r="H233" s="120">
        <f t="shared" si="22"/>
        <v>-0.76952721382892575</v>
      </c>
      <c r="I233" s="120">
        <f t="shared" si="23"/>
        <v>4.4082568807339451</v>
      </c>
    </row>
    <row r="234" spans="2:9" ht="12.75" thickBot="1" x14ac:dyDescent="0.25">
      <c r="B234" s="101" t="s">
        <v>279</v>
      </c>
      <c r="C234" s="95">
        <v>555</v>
      </c>
      <c r="D234" s="95">
        <v>6</v>
      </c>
      <c r="E234" s="95">
        <v>100</v>
      </c>
      <c r="F234" s="95">
        <f t="shared" si="19"/>
        <v>-455</v>
      </c>
      <c r="G234" s="95">
        <f t="shared" si="20"/>
        <v>94</v>
      </c>
      <c r="H234" s="125">
        <f t="shared" si="22"/>
        <v>-0.81981981981981988</v>
      </c>
      <c r="I234" s="125">
        <f t="shared" si="23"/>
        <v>15.666666666666668</v>
      </c>
    </row>
    <row r="235" spans="2:9" s="27" customFormat="1" ht="12" x14ac:dyDescent="0.2">
      <c r="B235" s="30"/>
      <c r="C235" s="30"/>
      <c r="D235" s="30"/>
      <c r="E235" s="30"/>
      <c r="F235" s="30"/>
      <c r="G235" s="30"/>
      <c r="H235" s="97"/>
      <c r="I235" s="97"/>
    </row>
    <row r="236" spans="2:9" s="27" customFormat="1" ht="12" x14ac:dyDescent="0.2">
      <c r="B236" s="30"/>
      <c r="C236" s="30"/>
      <c r="D236" s="30"/>
      <c r="E236" s="30"/>
      <c r="F236" s="30"/>
      <c r="G236" s="30"/>
      <c r="H236" s="97"/>
      <c r="I236" s="97"/>
    </row>
    <row r="237" spans="2:9" s="27" customFormat="1" ht="12" x14ac:dyDescent="0.2">
      <c r="B237" s="30"/>
      <c r="C237" s="30"/>
      <c r="D237" s="30"/>
      <c r="E237" s="30"/>
      <c r="F237" s="30"/>
      <c r="G237" s="30"/>
      <c r="H237" s="97"/>
      <c r="I237" s="97"/>
    </row>
    <row r="238" spans="2:9" s="27" customFormat="1" ht="12" x14ac:dyDescent="0.2">
      <c r="B238" s="30"/>
      <c r="C238" s="30"/>
      <c r="D238" s="30"/>
      <c r="E238" s="30"/>
      <c r="F238" s="30"/>
      <c r="G238" s="30"/>
      <c r="H238" s="97"/>
      <c r="I238" s="97"/>
    </row>
    <row r="239" spans="2:9" ht="15" customHeight="1" x14ac:dyDescent="0.2">
      <c r="B239" s="149" t="s">
        <v>149</v>
      </c>
      <c r="C239" s="149"/>
      <c r="D239" s="149"/>
      <c r="E239" s="149"/>
      <c r="F239" s="149"/>
      <c r="G239" s="149"/>
      <c r="H239" s="149"/>
      <c r="I239" s="149"/>
    </row>
    <row r="247" spans="9:9" ht="15" customHeight="1" x14ac:dyDescent="0.2">
      <c r="I247" s="98"/>
    </row>
    <row r="248" spans="9:9" ht="15" customHeight="1" x14ac:dyDescent="0.2">
      <c r="I248" s="98"/>
    </row>
    <row r="249" spans="9:9" ht="15" customHeight="1" x14ac:dyDescent="0.2">
      <c r="I249" s="98"/>
    </row>
    <row r="250" spans="9:9" ht="15" customHeight="1" x14ac:dyDescent="0.2">
      <c r="I250" s="98"/>
    </row>
    <row r="251" spans="9:9" ht="15" customHeight="1" x14ac:dyDescent="0.2">
      <c r="I251" s="98"/>
    </row>
    <row r="252" spans="9:9" ht="15" customHeight="1" x14ac:dyDescent="0.2">
      <c r="I252" s="98"/>
    </row>
    <row r="253" spans="9:9" ht="15" customHeight="1" x14ac:dyDescent="0.2">
      <c r="I253" s="98"/>
    </row>
  </sheetData>
  <mergeCells count="1">
    <mergeCell ref="B239:I239"/>
  </mergeCell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B2" sqref="B2:J2"/>
    </sheetView>
  </sheetViews>
  <sheetFormatPr defaultRowHeight="15" customHeight="1" x14ac:dyDescent="0.2"/>
  <cols>
    <col min="1" max="1" width="9.140625" style="7" customWidth="1"/>
    <col min="2" max="2" width="6.7109375" style="7" customWidth="1"/>
    <col min="3" max="3" width="33.7109375" style="7" customWidth="1"/>
    <col min="4" max="4" width="17.28515625" style="7" customWidth="1"/>
    <col min="5" max="5" width="18.28515625" style="7" customWidth="1"/>
    <col min="6" max="6" width="16.42578125" style="7" customWidth="1"/>
    <col min="7" max="8" width="16.140625" style="7" customWidth="1"/>
    <col min="9" max="10" width="16.140625" style="126" customWidth="1"/>
    <col min="11" max="16384" width="9.140625" style="7"/>
  </cols>
  <sheetData>
    <row r="1" spans="1:10" ht="15" customHeight="1" thickBot="1" x14ac:dyDescent="0.25"/>
    <row r="2" spans="1:10" ht="24" customHeight="1" thickBot="1" x14ac:dyDescent="0.25">
      <c r="B2" s="151" t="s">
        <v>261</v>
      </c>
      <c r="C2" s="152"/>
      <c r="D2" s="152"/>
      <c r="E2" s="152"/>
      <c r="F2" s="152"/>
      <c r="G2" s="152"/>
      <c r="H2" s="152"/>
      <c r="I2" s="152"/>
      <c r="J2" s="153"/>
    </row>
    <row r="3" spans="1:10" ht="15" customHeight="1" thickBot="1" x14ac:dyDescent="0.25">
      <c r="B3" s="8"/>
      <c r="C3" s="8"/>
      <c r="D3" s="8"/>
      <c r="E3" s="8"/>
      <c r="F3" s="8"/>
      <c r="G3" s="8"/>
    </row>
    <row r="4" spans="1:10" ht="38.25" customHeight="1" thickBot="1" x14ac:dyDescent="0.25">
      <c r="A4" s="8"/>
      <c r="B4" s="103"/>
      <c r="C4" s="41" t="s">
        <v>0</v>
      </c>
      <c r="D4" s="104" t="s">
        <v>300</v>
      </c>
      <c r="E4" s="56" t="s">
        <v>301</v>
      </c>
      <c r="F4" s="56" t="s">
        <v>302</v>
      </c>
      <c r="G4" s="56" t="s">
        <v>296</v>
      </c>
      <c r="H4" s="56" t="s">
        <v>297</v>
      </c>
      <c r="I4" s="116" t="s">
        <v>298</v>
      </c>
      <c r="J4" s="96" t="s">
        <v>299</v>
      </c>
    </row>
    <row r="5" spans="1:10" ht="15" customHeight="1" x14ac:dyDescent="0.2">
      <c r="A5"/>
      <c r="B5" s="102">
        <v>1</v>
      </c>
      <c r="C5" s="17" t="s">
        <v>43</v>
      </c>
      <c r="D5" s="17">
        <v>95063</v>
      </c>
      <c r="E5" s="17">
        <v>14219</v>
      </c>
      <c r="F5" s="17">
        <v>21106</v>
      </c>
      <c r="G5" s="17">
        <f>F5-D5</f>
        <v>-73957</v>
      </c>
      <c r="H5" s="17">
        <f t="shared" ref="H5" si="0">F5-E5</f>
        <v>6887</v>
      </c>
      <c r="I5" s="39">
        <f t="shared" ref="I5" si="1">F5/D5-1</f>
        <v>-0.77797881404963021</v>
      </c>
      <c r="J5" s="127">
        <f t="shared" ref="J5" si="2">F5/E5-1</f>
        <v>0.48435192348266409</v>
      </c>
    </row>
    <row r="6" spans="1:10" ht="15" customHeight="1" x14ac:dyDescent="0.2">
      <c r="A6"/>
      <c r="B6" s="14">
        <v>2</v>
      </c>
      <c r="C6" s="17" t="s">
        <v>44</v>
      </c>
      <c r="D6" s="17">
        <v>14343</v>
      </c>
      <c r="E6" s="17">
        <v>72</v>
      </c>
      <c r="F6" s="17">
        <v>10098</v>
      </c>
      <c r="G6" s="17">
        <f t="shared" ref="G6:G19" si="3">F6-D6</f>
        <v>-4245</v>
      </c>
      <c r="H6" s="17">
        <f t="shared" ref="H6:H19" si="4">F6-E6</f>
        <v>10026</v>
      </c>
      <c r="I6" s="39">
        <f t="shared" ref="I6:I19" si="5">F6/D6-1</f>
        <v>-0.29596318761765317</v>
      </c>
      <c r="J6" s="127">
        <f t="shared" ref="J6:J19" si="6">F6/E6-1</f>
        <v>139.25</v>
      </c>
    </row>
    <row r="7" spans="1:10" ht="15" customHeight="1" x14ac:dyDescent="0.2">
      <c r="A7"/>
      <c r="B7" s="14">
        <v>3</v>
      </c>
      <c r="C7" s="17" t="s">
        <v>143</v>
      </c>
      <c r="D7" s="17">
        <v>113138</v>
      </c>
      <c r="E7" s="17">
        <v>3778</v>
      </c>
      <c r="F7" s="17">
        <v>8518</v>
      </c>
      <c r="G7" s="17">
        <f t="shared" si="3"/>
        <v>-104620</v>
      </c>
      <c r="H7" s="17">
        <f t="shared" si="4"/>
        <v>4740</v>
      </c>
      <c r="I7" s="39">
        <f t="shared" si="5"/>
        <v>-0.92471141437890014</v>
      </c>
      <c r="J7" s="127">
        <f t="shared" si="6"/>
        <v>1.2546320804658548</v>
      </c>
    </row>
    <row r="8" spans="1:10" ht="12.75" x14ac:dyDescent="0.2">
      <c r="A8"/>
      <c r="B8" s="14">
        <v>4</v>
      </c>
      <c r="C8" s="17" t="s">
        <v>144</v>
      </c>
      <c r="D8" s="17">
        <v>94391</v>
      </c>
      <c r="E8" s="17">
        <v>8018</v>
      </c>
      <c r="F8" s="17">
        <v>8331</v>
      </c>
      <c r="G8" s="17">
        <f t="shared" si="3"/>
        <v>-86060</v>
      </c>
      <c r="H8" s="17">
        <f t="shared" si="4"/>
        <v>313</v>
      </c>
      <c r="I8" s="39">
        <f t="shared" si="5"/>
        <v>-0.91173946668644257</v>
      </c>
      <c r="J8" s="127">
        <f t="shared" si="6"/>
        <v>3.9037166375654797E-2</v>
      </c>
    </row>
    <row r="9" spans="1:10" ht="15" customHeight="1" x14ac:dyDescent="0.2">
      <c r="A9"/>
      <c r="B9" s="14">
        <v>5</v>
      </c>
      <c r="C9" s="17" t="s">
        <v>280</v>
      </c>
      <c r="D9" s="17">
        <v>35809</v>
      </c>
      <c r="E9" s="17">
        <v>1526</v>
      </c>
      <c r="F9" s="17">
        <v>8253</v>
      </c>
      <c r="G9" s="17">
        <f t="shared" si="3"/>
        <v>-27556</v>
      </c>
      <c r="H9" s="17">
        <f t="shared" si="4"/>
        <v>6727</v>
      </c>
      <c r="I9" s="39">
        <f t="shared" si="5"/>
        <v>-0.76952721382892575</v>
      </c>
      <c r="J9" s="127">
        <f t="shared" si="6"/>
        <v>4.4082568807339451</v>
      </c>
    </row>
    <row r="10" spans="1:10" ht="15" customHeight="1" x14ac:dyDescent="0.2">
      <c r="A10"/>
      <c r="B10" s="14">
        <v>6</v>
      </c>
      <c r="C10" s="17" t="s">
        <v>147</v>
      </c>
      <c r="D10" s="17">
        <v>11991</v>
      </c>
      <c r="E10" s="17">
        <v>1176</v>
      </c>
      <c r="F10" s="17">
        <v>5922</v>
      </c>
      <c r="G10" s="17">
        <f t="shared" si="3"/>
        <v>-6069</v>
      </c>
      <c r="H10" s="17">
        <f t="shared" si="4"/>
        <v>4746</v>
      </c>
      <c r="I10" s="39">
        <f>F10/D10-1</f>
        <v>-0.50612959719789841</v>
      </c>
      <c r="J10" s="127">
        <f t="shared" si="6"/>
        <v>4.0357142857142856</v>
      </c>
    </row>
    <row r="11" spans="1:10" ht="12.75" x14ac:dyDescent="0.2">
      <c r="A11"/>
      <c r="B11" s="14">
        <v>7</v>
      </c>
      <c r="C11" s="17" t="s">
        <v>139</v>
      </c>
      <c r="D11" s="17">
        <v>99073</v>
      </c>
      <c r="E11" s="17">
        <v>2550</v>
      </c>
      <c r="F11" s="17">
        <v>5287</v>
      </c>
      <c r="G11" s="17">
        <f t="shared" si="3"/>
        <v>-93786</v>
      </c>
      <c r="H11" s="17">
        <f t="shared" si="4"/>
        <v>2737</v>
      </c>
      <c r="I11" s="39">
        <f t="shared" si="5"/>
        <v>-0.94663530931737205</v>
      </c>
      <c r="J11" s="127">
        <f t="shared" si="6"/>
        <v>1.0733333333333333</v>
      </c>
    </row>
    <row r="12" spans="1:10" ht="15" customHeight="1" x14ac:dyDescent="0.2">
      <c r="A12"/>
      <c r="B12" s="14">
        <v>8</v>
      </c>
      <c r="C12" s="17" t="s">
        <v>146</v>
      </c>
      <c r="D12" s="17">
        <v>1237</v>
      </c>
      <c r="E12" s="17">
        <v>690</v>
      </c>
      <c r="F12" s="17">
        <v>2711</v>
      </c>
      <c r="G12" s="17">
        <f t="shared" si="3"/>
        <v>1474</v>
      </c>
      <c r="H12" s="17">
        <f t="shared" si="4"/>
        <v>2021</v>
      </c>
      <c r="I12" s="39">
        <f t="shared" si="5"/>
        <v>1.1915925626515764</v>
      </c>
      <c r="J12" s="127">
        <f t="shared" si="6"/>
        <v>2.9289855072463769</v>
      </c>
    </row>
    <row r="13" spans="1:10" ht="12.75" x14ac:dyDescent="0.2">
      <c r="A13"/>
      <c r="B13" s="14">
        <v>9</v>
      </c>
      <c r="C13" s="17" t="s">
        <v>148</v>
      </c>
      <c r="D13" s="17">
        <v>5621</v>
      </c>
      <c r="E13" s="17">
        <v>426</v>
      </c>
      <c r="F13" s="17">
        <v>1639</v>
      </c>
      <c r="G13" s="17">
        <f t="shared" si="3"/>
        <v>-3982</v>
      </c>
      <c r="H13" s="17">
        <f t="shared" si="4"/>
        <v>1213</v>
      </c>
      <c r="I13" s="39">
        <f t="shared" si="5"/>
        <v>-0.70841487279843451</v>
      </c>
      <c r="J13" s="127">
        <f t="shared" si="6"/>
        <v>2.847417840375587</v>
      </c>
    </row>
    <row r="14" spans="1:10" ht="15" customHeight="1" x14ac:dyDescent="0.2">
      <c r="A14"/>
      <c r="B14" s="14">
        <v>10</v>
      </c>
      <c r="C14" s="17" t="s">
        <v>140</v>
      </c>
      <c r="D14" s="17">
        <v>2348</v>
      </c>
      <c r="E14" s="17">
        <v>826</v>
      </c>
      <c r="F14" s="17">
        <v>1463</v>
      </c>
      <c r="G14" s="17">
        <f t="shared" si="3"/>
        <v>-885</v>
      </c>
      <c r="H14" s="17">
        <f t="shared" si="4"/>
        <v>637</v>
      </c>
      <c r="I14" s="39">
        <f t="shared" si="5"/>
        <v>-0.37691652470187398</v>
      </c>
      <c r="J14" s="127">
        <f t="shared" si="6"/>
        <v>0.77118644067796605</v>
      </c>
    </row>
    <row r="15" spans="1:10" ht="12.75" x14ac:dyDescent="0.2">
      <c r="A15"/>
      <c r="B15" s="14">
        <v>11</v>
      </c>
      <c r="C15" s="17" t="s">
        <v>105</v>
      </c>
      <c r="D15" s="17">
        <v>10505</v>
      </c>
      <c r="E15" s="17">
        <v>144</v>
      </c>
      <c r="F15" s="17">
        <v>1024</v>
      </c>
      <c r="G15" s="17">
        <f t="shared" si="3"/>
        <v>-9481</v>
      </c>
      <c r="H15" s="17">
        <f t="shared" si="4"/>
        <v>880</v>
      </c>
      <c r="I15" s="39">
        <f t="shared" si="5"/>
        <v>-0.90252260828177056</v>
      </c>
      <c r="J15" s="127">
        <f t="shared" si="6"/>
        <v>6.1111111111111107</v>
      </c>
    </row>
    <row r="16" spans="1:10" ht="12.75" x14ac:dyDescent="0.2">
      <c r="A16"/>
      <c r="B16" s="14">
        <v>12</v>
      </c>
      <c r="C16" s="17" t="s">
        <v>37</v>
      </c>
      <c r="D16" s="17">
        <v>5670</v>
      </c>
      <c r="E16" s="17">
        <v>39</v>
      </c>
      <c r="F16" s="17">
        <v>657</v>
      </c>
      <c r="G16" s="17">
        <f t="shared" si="3"/>
        <v>-5013</v>
      </c>
      <c r="H16" s="17">
        <f t="shared" si="4"/>
        <v>618</v>
      </c>
      <c r="I16" s="39">
        <f t="shared" si="5"/>
        <v>-0.88412698412698409</v>
      </c>
      <c r="J16" s="127">
        <f t="shared" si="6"/>
        <v>15.846153846153847</v>
      </c>
    </row>
    <row r="17" spans="1:10" ht="15" customHeight="1" x14ac:dyDescent="0.2">
      <c r="A17"/>
      <c r="B17" s="14">
        <v>13</v>
      </c>
      <c r="C17" s="17" t="s">
        <v>303</v>
      </c>
      <c r="D17" s="17">
        <v>2887</v>
      </c>
      <c r="E17" s="17">
        <v>15</v>
      </c>
      <c r="F17" s="17">
        <v>650</v>
      </c>
      <c r="G17" s="17">
        <f t="shared" si="3"/>
        <v>-2237</v>
      </c>
      <c r="H17" s="17">
        <f t="shared" si="4"/>
        <v>635</v>
      </c>
      <c r="I17" s="39">
        <f t="shared" si="5"/>
        <v>-0.77485278836162108</v>
      </c>
      <c r="J17" s="127">
        <f t="shared" si="6"/>
        <v>42.333333333333336</v>
      </c>
    </row>
    <row r="18" spans="1:10" ht="15" customHeight="1" x14ac:dyDescent="0.2">
      <c r="A18"/>
      <c r="B18" s="14">
        <v>14</v>
      </c>
      <c r="C18" s="17" t="s">
        <v>104</v>
      </c>
      <c r="D18" s="17">
        <v>5243</v>
      </c>
      <c r="E18" s="17">
        <v>1</v>
      </c>
      <c r="F18" s="17">
        <v>553</v>
      </c>
      <c r="G18" s="17">
        <f t="shared" si="3"/>
        <v>-4690</v>
      </c>
      <c r="H18" s="17">
        <f t="shared" si="4"/>
        <v>552</v>
      </c>
      <c r="I18" s="39">
        <f t="shared" si="5"/>
        <v>-0.89452603471295056</v>
      </c>
      <c r="J18" s="127">
        <f t="shared" si="6"/>
        <v>552</v>
      </c>
    </row>
    <row r="19" spans="1:10" ht="15" customHeight="1" thickBot="1" x14ac:dyDescent="0.25">
      <c r="A19"/>
      <c r="B19" s="15">
        <v>15</v>
      </c>
      <c r="C19" s="19" t="s">
        <v>198</v>
      </c>
      <c r="D19" s="19">
        <v>2889</v>
      </c>
      <c r="E19" s="19">
        <v>45</v>
      </c>
      <c r="F19" s="19">
        <v>490</v>
      </c>
      <c r="G19" s="19">
        <f t="shared" si="3"/>
        <v>-2399</v>
      </c>
      <c r="H19" s="19">
        <f t="shared" si="4"/>
        <v>445</v>
      </c>
      <c r="I19" s="128">
        <f t="shared" si="5"/>
        <v>-0.83039113880235371</v>
      </c>
      <c r="J19" s="129">
        <f t="shared" si="6"/>
        <v>9.8888888888888893</v>
      </c>
    </row>
    <row r="20" spans="1:10" ht="15" customHeight="1" x14ac:dyDescent="0.2">
      <c r="A20"/>
      <c r="B20" s="31"/>
      <c r="C20" s="32"/>
      <c r="D20" s="33"/>
      <c r="E20" s="34"/>
      <c r="F20" s="35"/>
      <c r="G20" s="36"/>
    </row>
    <row r="22" spans="1:10" ht="19.5" customHeight="1" x14ac:dyDescent="0.2">
      <c r="B22" s="150" t="s">
        <v>149</v>
      </c>
      <c r="C22" s="150"/>
      <c r="D22" s="150"/>
      <c r="E22" s="150"/>
      <c r="F22" s="150"/>
    </row>
  </sheetData>
  <sortState ref="C26:D42">
    <sortCondition descending="1" ref="D26"/>
  </sortState>
  <mergeCells count="2">
    <mergeCell ref="B22:F22"/>
    <mergeCell ref="B2:J2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3"/>
  <sheetViews>
    <sheetView workbookViewId="0">
      <selection activeCell="B2" sqref="B2:I2"/>
    </sheetView>
  </sheetViews>
  <sheetFormatPr defaultRowHeight="12.75" x14ac:dyDescent="0.2"/>
  <cols>
    <col min="2" max="2" width="30.140625" customWidth="1"/>
    <col min="3" max="3" width="20.85546875" customWidth="1"/>
    <col min="4" max="4" width="19.5703125" customWidth="1"/>
    <col min="5" max="5" width="17.85546875" customWidth="1"/>
    <col min="6" max="9" width="16.28515625" customWidth="1"/>
  </cols>
  <sheetData>
    <row r="1" spans="2:9" ht="23.25" customHeight="1" thickBot="1" x14ac:dyDescent="0.25"/>
    <row r="2" spans="2:9" ht="27.75" customHeight="1" thickBot="1" x14ac:dyDescent="0.25">
      <c r="B2" s="151" t="s">
        <v>276</v>
      </c>
      <c r="C2" s="152"/>
      <c r="D2" s="152"/>
      <c r="E2" s="152"/>
      <c r="F2" s="152"/>
      <c r="G2" s="152"/>
      <c r="H2" s="152"/>
      <c r="I2" s="153"/>
    </row>
    <row r="3" spans="2:9" ht="13.5" thickBot="1" x14ac:dyDescent="0.25"/>
    <row r="4" spans="2:9" ht="42" customHeight="1" x14ac:dyDescent="0.2">
      <c r="B4" s="52" t="s">
        <v>255</v>
      </c>
      <c r="C4" s="104" t="s">
        <v>300</v>
      </c>
      <c r="D4" s="56" t="s">
        <v>301</v>
      </c>
      <c r="E4" s="56" t="s">
        <v>302</v>
      </c>
      <c r="F4" s="56" t="s">
        <v>296</v>
      </c>
      <c r="G4" s="56" t="s">
        <v>297</v>
      </c>
      <c r="H4" s="116" t="s">
        <v>298</v>
      </c>
      <c r="I4" s="96" t="s">
        <v>299</v>
      </c>
    </row>
    <row r="5" spans="2:9" ht="24.75" customHeight="1" x14ac:dyDescent="0.2">
      <c r="B5" s="57" t="s">
        <v>265</v>
      </c>
      <c r="C5" s="58">
        <v>647770</v>
      </c>
      <c r="D5" s="58">
        <v>35497</v>
      </c>
      <c r="E5" s="58">
        <v>85754</v>
      </c>
      <c r="F5" s="130">
        <f>E5-C5</f>
        <v>-562016</v>
      </c>
      <c r="G5" s="130">
        <f t="shared" ref="G5" si="0">E5-D5</f>
        <v>50257</v>
      </c>
      <c r="H5" s="59">
        <f t="shared" ref="H5" si="1">E5/C5-1</f>
        <v>-0.86761659230899857</v>
      </c>
      <c r="I5" s="131">
        <f t="shared" ref="I5" si="2">E5/D5-1</f>
        <v>1.4158097867425417</v>
      </c>
    </row>
    <row r="6" spans="2:9" ht="24" customHeight="1" x14ac:dyDescent="0.2">
      <c r="B6" s="57" t="s">
        <v>264</v>
      </c>
      <c r="C6" s="58">
        <v>549761</v>
      </c>
      <c r="D6" s="58">
        <v>34321</v>
      </c>
      <c r="E6" s="58">
        <v>82519</v>
      </c>
      <c r="F6" s="130">
        <f t="shared" ref="F6:F8" si="3">E6-C6</f>
        <v>-467242</v>
      </c>
      <c r="G6" s="130">
        <f t="shared" ref="G6:G9" si="4">E6-D6</f>
        <v>48198</v>
      </c>
      <c r="H6" s="59">
        <f t="shared" ref="H6:H9" si="5">E6/C6-1</f>
        <v>-0.84990022937240006</v>
      </c>
      <c r="I6" s="131">
        <f t="shared" ref="I6:I9" si="6">E6/D6-1</f>
        <v>1.4043297106727661</v>
      </c>
    </row>
    <row r="7" spans="2:9" ht="15" customHeight="1" x14ac:dyDescent="0.2">
      <c r="B7" s="38" t="s">
        <v>256</v>
      </c>
      <c r="C7" s="16">
        <v>348519</v>
      </c>
      <c r="D7" s="16">
        <v>26876</v>
      </c>
      <c r="E7" s="16">
        <v>75831</v>
      </c>
      <c r="F7" s="17">
        <f t="shared" si="3"/>
        <v>-272688</v>
      </c>
      <c r="G7" s="17">
        <f t="shared" si="4"/>
        <v>48955</v>
      </c>
      <c r="H7" s="39">
        <f t="shared" si="5"/>
        <v>-0.78241932290635519</v>
      </c>
      <c r="I7" s="127">
        <f t="shared" si="6"/>
        <v>1.8215136180979314</v>
      </c>
    </row>
    <row r="8" spans="2:9" ht="16.5" customHeight="1" x14ac:dyDescent="0.2">
      <c r="B8" s="38" t="s">
        <v>257</v>
      </c>
      <c r="C8" s="16">
        <v>201242</v>
      </c>
      <c r="D8" s="16">
        <v>7445</v>
      </c>
      <c r="E8" s="16">
        <v>6688</v>
      </c>
      <c r="F8" s="17">
        <f t="shared" si="3"/>
        <v>-194554</v>
      </c>
      <c r="G8" s="17">
        <f t="shared" si="4"/>
        <v>-757</v>
      </c>
      <c r="H8" s="39">
        <f t="shared" si="5"/>
        <v>-0.9667663807753849</v>
      </c>
      <c r="I8" s="127">
        <f t="shared" si="6"/>
        <v>-0.10167897918065816</v>
      </c>
    </row>
    <row r="9" spans="2:9" ht="13.5" thickBot="1" x14ac:dyDescent="0.25">
      <c r="B9" s="60" t="s">
        <v>258</v>
      </c>
      <c r="C9" s="61">
        <v>98009</v>
      </c>
      <c r="D9" s="61">
        <v>1176</v>
      </c>
      <c r="E9" s="61">
        <v>3235</v>
      </c>
      <c r="F9" s="132">
        <f>E9-C9</f>
        <v>-94774</v>
      </c>
      <c r="G9" s="132">
        <f t="shared" si="4"/>
        <v>2059</v>
      </c>
      <c r="H9" s="62">
        <f t="shared" si="5"/>
        <v>-0.96699282718933977</v>
      </c>
      <c r="I9" s="133">
        <f t="shared" si="6"/>
        <v>1.7508503401360542</v>
      </c>
    </row>
    <row r="10" spans="2:9" x14ac:dyDescent="0.2">
      <c r="F10" s="63"/>
      <c r="G10" s="63"/>
    </row>
    <row r="11" spans="2:9" x14ac:dyDescent="0.2">
      <c r="F11" s="63"/>
      <c r="G11" s="63"/>
    </row>
    <row r="13" spans="2:9" ht="18.75" customHeight="1" x14ac:dyDescent="0.2">
      <c r="B13" s="40" t="s">
        <v>149</v>
      </c>
    </row>
  </sheetData>
  <mergeCells count="1">
    <mergeCell ref="B2:I2"/>
  </mergeCells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>
      <selection activeCell="B2" sqref="B2:J2"/>
    </sheetView>
  </sheetViews>
  <sheetFormatPr defaultRowHeight="15" customHeight="1" x14ac:dyDescent="0.2"/>
  <cols>
    <col min="1" max="1" width="9.140625" customWidth="1"/>
    <col min="2" max="2" width="25.42578125" customWidth="1"/>
    <col min="3" max="3" width="17.28515625" customWidth="1"/>
    <col min="4" max="4" width="19.85546875" customWidth="1"/>
    <col min="5" max="5" width="16.28515625" customWidth="1"/>
    <col min="6" max="9" width="16.140625" customWidth="1"/>
    <col min="10" max="10" width="13.28515625" customWidth="1"/>
  </cols>
  <sheetData>
    <row r="1" spans="1:10" ht="22.5" customHeight="1" thickBot="1" x14ac:dyDescent="0.25"/>
    <row r="2" spans="1:10" ht="20.25" customHeight="1" thickBot="1" x14ac:dyDescent="0.25">
      <c r="B2" s="154" t="s">
        <v>264</v>
      </c>
      <c r="C2" s="155"/>
      <c r="D2" s="155"/>
      <c r="E2" s="155"/>
      <c r="F2" s="155"/>
      <c r="G2" s="155"/>
      <c r="H2" s="155"/>
      <c r="I2" s="155"/>
      <c r="J2" s="156"/>
    </row>
    <row r="3" spans="1:10" ht="15" customHeight="1" thickBot="1" x14ac:dyDescent="0.25">
      <c r="B3" s="1"/>
      <c r="C3" s="1"/>
      <c r="D3" s="1"/>
      <c r="E3" s="1"/>
      <c r="F3" s="1"/>
      <c r="G3" s="1"/>
      <c r="H3" s="1"/>
      <c r="I3" s="1"/>
    </row>
    <row r="4" spans="1:10" ht="34.5" customHeight="1" x14ac:dyDescent="0.2">
      <c r="A4" s="1"/>
      <c r="B4" s="52" t="s">
        <v>151</v>
      </c>
      <c r="C4" s="104" t="s">
        <v>300</v>
      </c>
      <c r="D4" s="56" t="s">
        <v>301</v>
      </c>
      <c r="E4" s="56" t="s">
        <v>302</v>
      </c>
      <c r="F4" s="56" t="s">
        <v>296</v>
      </c>
      <c r="G4" s="56" t="s">
        <v>297</v>
      </c>
      <c r="H4" s="116" t="s">
        <v>298</v>
      </c>
      <c r="I4" s="96" t="s">
        <v>299</v>
      </c>
      <c r="J4" s="51" t="s">
        <v>244</v>
      </c>
    </row>
    <row r="5" spans="1:10" ht="15" customHeight="1" x14ac:dyDescent="0.2">
      <c r="A5" s="1"/>
      <c r="B5" s="53" t="s">
        <v>1</v>
      </c>
      <c r="C5" s="54">
        <f>'2021 April'!C4</f>
        <v>549761</v>
      </c>
      <c r="D5" s="54">
        <f>'2021 April'!D4</f>
        <v>34321</v>
      </c>
      <c r="E5" s="54">
        <f>'2021 April'!E4</f>
        <v>82519</v>
      </c>
      <c r="F5" s="137">
        <f>E5-C5</f>
        <v>-467242</v>
      </c>
      <c r="G5" s="137">
        <f>E5-D5</f>
        <v>48198</v>
      </c>
      <c r="H5" s="136">
        <f>E5/C5-1</f>
        <v>-0.84990022937240006</v>
      </c>
      <c r="I5" s="136">
        <f>E5/D5-1</f>
        <v>1.4043297106727661</v>
      </c>
      <c r="J5" s="55">
        <f>E5/'2021 April'!$E$4</f>
        <v>1</v>
      </c>
    </row>
    <row r="6" spans="1:10" ht="12.75" x14ac:dyDescent="0.2">
      <c r="A6" s="1"/>
      <c r="B6" s="4" t="s">
        <v>218</v>
      </c>
      <c r="C6" s="82">
        <f>'2021 April'!C6</f>
        <v>474665</v>
      </c>
      <c r="D6" s="82">
        <f>'2021 April'!D6</f>
        <v>32546</v>
      </c>
      <c r="E6" s="82">
        <f>'2021 April'!E6</f>
        <v>69968</v>
      </c>
      <c r="F6" s="138">
        <f>E6-C6</f>
        <v>-404697</v>
      </c>
      <c r="G6" s="138">
        <f>E6-D6</f>
        <v>37422</v>
      </c>
      <c r="H6" s="134">
        <f>E6/C6-1</f>
        <v>-0.85259498804419964</v>
      </c>
      <c r="I6" s="134">
        <f>E6/D6-1</f>
        <v>1.1498187181220425</v>
      </c>
      <c r="J6" s="80">
        <f>E6/'2021 April'!$E$4</f>
        <v>0.84790169536712756</v>
      </c>
    </row>
    <row r="7" spans="1:10" ht="15" customHeight="1" x14ac:dyDescent="0.2">
      <c r="A7" s="1"/>
      <c r="B7" s="4" t="s">
        <v>152</v>
      </c>
      <c r="C7" s="82">
        <f>'2021 April'!C66</f>
        <v>4010</v>
      </c>
      <c r="D7" s="82">
        <f>'2021 April'!D66</f>
        <v>17</v>
      </c>
      <c r="E7" s="82">
        <f>'2021 April'!E66</f>
        <v>791</v>
      </c>
      <c r="F7" s="138">
        <f t="shared" ref="F7:F10" si="0">E7-C7</f>
        <v>-3219</v>
      </c>
      <c r="G7" s="138">
        <f t="shared" ref="G7:G10" si="1">E7-D7</f>
        <v>774</v>
      </c>
      <c r="H7" s="134">
        <f t="shared" ref="H7:H10" si="2">E7/C7-1</f>
        <v>-0.80274314214463838</v>
      </c>
      <c r="I7" s="134">
        <f t="shared" ref="I7:I10" si="3">E7/D7-1</f>
        <v>45.529411764705884</v>
      </c>
      <c r="J7" s="80">
        <f>E7/'2021 April'!$E$4</f>
        <v>9.5856711787588311E-3</v>
      </c>
    </row>
    <row r="8" spans="1:10" ht="12.75" x14ac:dyDescent="0.2">
      <c r="A8" s="1"/>
      <c r="B8" s="4" t="s">
        <v>72</v>
      </c>
      <c r="C8" s="82">
        <f>'2021 April'!C113</f>
        <v>24508</v>
      </c>
      <c r="D8" s="82">
        <f>'2021 April'!D113</f>
        <v>156</v>
      </c>
      <c r="E8" s="82">
        <f>'2021 April'!E113</f>
        <v>2149</v>
      </c>
      <c r="F8" s="138">
        <f t="shared" si="0"/>
        <v>-22359</v>
      </c>
      <c r="G8" s="138">
        <f t="shared" si="1"/>
        <v>1993</v>
      </c>
      <c r="H8" s="134">
        <f t="shared" si="2"/>
        <v>-0.91231434633589037</v>
      </c>
      <c r="I8" s="134">
        <f>E8/D8-1</f>
        <v>12.775641025641026</v>
      </c>
      <c r="J8" s="80">
        <f>E8/'2021 April'!$E$4</f>
        <v>2.6042487184769567E-2</v>
      </c>
    </row>
    <row r="9" spans="1:10" ht="15" customHeight="1" x14ac:dyDescent="0.2">
      <c r="A9" s="1"/>
      <c r="B9" s="4" t="s">
        <v>109</v>
      </c>
      <c r="C9" s="82">
        <f>'2021 April'!C174</f>
        <v>886</v>
      </c>
      <c r="D9" s="82">
        <f>'2021 April'!D174</f>
        <v>2</v>
      </c>
      <c r="E9" s="82">
        <f>'2021 April'!E174</f>
        <v>218</v>
      </c>
      <c r="F9" s="138">
        <f t="shared" si="0"/>
        <v>-668</v>
      </c>
      <c r="G9" s="138">
        <f t="shared" si="1"/>
        <v>216</v>
      </c>
      <c r="H9" s="134">
        <f t="shared" si="2"/>
        <v>-0.75395033860045146</v>
      </c>
      <c r="I9" s="134">
        <f t="shared" si="3"/>
        <v>108</v>
      </c>
      <c r="J9" s="80">
        <f>E9/'2021 April'!$E$4</f>
        <v>2.6418158242344186E-3</v>
      </c>
    </row>
    <row r="10" spans="1:10" ht="15" customHeight="1" thickBot="1" x14ac:dyDescent="0.25">
      <c r="A10" s="1"/>
      <c r="B10" s="5" t="s">
        <v>87</v>
      </c>
      <c r="C10" s="83">
        <f>'2021 April'!C159</f>
        <v>9323</v>
      </c>
      <c r="D10" s="83">
        <f>'2021 April'!D159</f>
        <v>68</v>
      </c>
      <c r="E10" s="83">
        <f>'2021 April'!E159</f>
        <v>1038</v>
      </c>
      <c r="F10" s="139">
        <f t="shared" si="0"/>
        <v>-8285</v>
      </c>
      <c r="G10" s="139">
        <f t="shared" si="1"/>
        <v>970</v>
      </c>
      <c r="H10" s="135">
        <f t="shared" si="2"/>
        <v>-0.88866244770996461</v>
      </c>
      <c r="I10" s="135">
        <f t="shared" si="3"/>
        <v>14.264705882352942</v>
      </c>
      <c r="J10" s="81">
        <f>E10/'2021 April'!$E$4</f>
        <v>1.2578921218143701E-2</v>
      </c>
    </row>
    <row r="11" spans="1:10" ht="15" customHeight="1" x14ac:dyDescent="0.2">
      <c r="B11" s="1"/>
      <c r="C11" s="1"/>
      <c r="D11" s="1"/>
      <c r="E11" s="1"/>
      <c r="F11" s="1"/>
      <c r="G11" s="1"/>
      <c r="H11" s="1"/>
      <c r="I11" s="1"/>
    </row>
    <row r="13" spans="1:10" ht="22.5" customHeight="1" x14ac:dyDescent="0.2">
      <c r="B13" s="157" t="s">
        <v>149</v>
      </c>
      <c r="C13" s="157"/>
      <c r="D13" s="157"/>
      <c r="E13" s="157"/>
    </row>
    <row r="19" spans="4:9" ht="15" customHeight="1" x14ac:dyDescent="0.2">
      <c r="D19" s="2"/>
      <c r="E19" s="3"/>
      <c r="F19" s="3"/>
      <c r="G19" s="3"/>
      <c r="H19" s="3"/>
      <c r="I19" s="3"/>
    </row>
  </sheetData>
  <mergeCells count="2">
    <mergeCell ref="B2:J2"/>
    <mergeCell ref="B13:E13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6"/>
  <sheetViews>
    <sheetView workbookViewId="0">
      <selection activeCell="B2" sqref="B2:J2"/>
    </sheetView>
  </sheetViews>
  <sheetFormatPr defaultRowHeight="12.75" x14ac:dyDescent="0.2"/>
  <cols>
    <col min="2" max="2" width="7.42578125" customWidth="1"/>
    <col min="3" max="3" width="29" customWidth="1"/>
    <col min="4" max="6" width="19.5703125" customWidth="1"/>
    <col min="7" max="10" width="14.7109375" customWidth="1"/>
  </cols>
  <sheetData>
    <row r="1" spans="2:10" ht="21" customHeight="1" thickBot="1" x14ac:dyDescent="0.25"/>
    <row r="2" spans="2:10" ht="25.5" customHeight="1" thickBot="1" x14ac:dyDescent="0.25">
      <c r="B2" s="154" t="s">
        <v>292</v>
      </c>
      <c r="C2" s="155"/>
      <c r="D2" s="155"/>
      <c r="E2" s="155"/>
      <c r="F2" s="155"/>
      <c r="G2" s="155"/>
      <c r="H2" s="155"/>
      <c r="I2" s="155"/>
      <c r="J2" s="156"/>
    </row>
    <row r="3" spans="2:10" ht="13.5" thickBot="1" x14ac:dyDescent="0.25"/>
    <row r="4" spans="2:10" ht="36" customHeight="1" x14ac:dyDescent="0.2">
      <c r="B4" s="113"/>
      <c r="C4" s="56" t="s">
        <v>293</v>
      </c>
      <c r="D4" s="104" t="s">
        <v>300</v>
      </c>
      <c r="E4" s="56" t="s">
        <v>301</v>
      </c>
      <c r="F4" s="56" t="s">
        <v>302</v>
      </c>
      <c r="G4" s="56" t="s">
        <v>296</v>
      </c>
      <c r="H4" s="56" t="s">
        <v>297</v>
      </c>
      <c r="I4" s="116" t="s">
        <v>298</v>
      </c>
      <c r="J4" s="96" t="s">
        <v>299</v>
      </c>
    </row>
    <row r="5" spans="2:10" ht="15" x14ac:dyDescent="0.2">
      <c r="B5" s="108"/>
      <c r="C5" s="109" t="s">
        <v>1</v>
      </c>
      <c r="D5" s="109">
        <f>SUM(D6:D33)</f>
        <v>32753</v>
      </c>
      <c r="E5" s="109">
        <f>SUM(E6:E33)</f>
        <v>401</v>
      </c>
      <c r="F5" s="109">
        <f t="shared" ref="F5" si="0">SUM(F6:F33)</f>
        <v>3836</v>
      </c>
      <c r="G5" s="141">
        <f>F5-D5</f>
        <v>-28917</v>
      </c>
      <c r="H5" s="42">
        <f>F5-E5</f>
        <v>3435</v>
      </c>
      <c r="I5" s="136">
        <f>F5/D5-1</f>
        <v>-0.88288095746954476</v>
      </c>
      <c r="J5" s="140">
        <f>F5/E5-1</f>
        <v>8.5660847880299258</v>
      </c>
    </row>
    <row r="6" spans="2:10" x14ac:dyDescent="0.2">
      <c r="B6" s="102">
        <v>1</v>
      </c>
      <c r="C6" s="110" t="s">
        <v>35</v>
      </c>
      <c r="D6" s="111">
        <v>837</v>
      </c>
      <c r="E6" s="111">
        <v>2</v>
      </c>
      <c r="F6" s="111">
        <v>73</v>
      </c>
      <c r="G6" s="138">
        <f t="shared" ref="G6:G33" si="1">F6-D6</f>
        <v>-764</v>
      </c>
      <c r="H6" s="142">
        <f t="shared" ref="H6:H33" si="2">F6-E6</f>
        <v>71</v>
      </c>
      <c r="I6" s="134">
        <f t="shared" ref="I6:I33" si="3">F6/D6-1</f>
        <v>-0.91278375149342894</v>
      </c>
      <c r="J6" s="80">
        <f t="shared" ref="J6:J33" si="4">F6/E6-1</f>
        <v>35.5</v>
      </c>
    </row>
    <row r="7" spans="2:10" x14ac:dyDescent="0.2">
      <c r="B7" s="14">
        <v>2</v>
      </c>
      <c r="C7" s="64" t="s">
        <v>36</v>
      </c>
      <c r="D7" s="17">
        <v>627</v>
      </c>
      <c r="E7" s="17">
        <v>8</v>
      </c>
      <c r="F7" s="17">
        <v>71</v>
      </c>
      <c r="G7" s="138">
        <f t="shared" si="1"/>
        <v>-556</v>
      </c>
      <c r="H7" s="138">
        <f t="shared" si="2"/>
        <v>63</v>
      </c>
      <c r="I7" s="134">
        <f t="shared" si="3"/>
        <v>-0.88676236044657097</v>
      </c>
      <c r="J7" s="80">
        <f t="shared" si="4"/>
        <v>7.875</v>
      </c>
    </row>
    <row r="8" spans="2:10" x14ac:dyDescent="0.2">
      <c r="B8" s="14">
        <v>3</v>
      </c>
      <c r="C8" s="64" t="s">
        <v>2</v>
      </c>
      <c r="D8" s="17">
        <v>947</v>
      </c>
      <c r="E8" s="17">
        <v>163</v>
      </c>
      <c r="F8" s="17">
        <v>255</v>
      </c>
      <c r="G8" s="138">
        <f t="shared" si="1"/>
        <v>-692</v>
      </c>
      <c r="H8" s="138">
        <f t="shared" si="2"/>
        <v>92</v>
      </c>
      <c r="I8" s="134">
        <f>F8/D8-1</f>
        <v>-0.73072861668426614</v>
      </c>
      <c r="J8" s="80">
        <f t="shared" si="4"/>
        <v>0.5644171779141105</v>
      </c>
    </row>
    <row r="9" spans="2:10" x14ac:dyDescent="0.2">
      <c r="B9" s="14">
        <v>4</v>
      </c>
      <c r="C9" s="64" t="s">
        <v>198</v>
      </c>
      <c r="D9" s="17">
        <v>2889</v>
      </c>
      <c r="E9" s="17">
        <v>45</v>
      </c>
      <c r="F9" s="17">
        <v>490</v>
      </c>
      <c r="G9" s="138">
        <f t="shared" si="1"/>
        <v>-2399</v>
      </c>
      <c r="H9" s="138">
        <f t="shared" si="2"/>
        <v>445</v>
      </c>
      <c r="I9" s="134">
        <f t="shared" si="3"/>
        <v>-0.83039113880235371</v>
      </c>
      <c r="J9" s="80">
        <f t="shared" si="4"/>
        <v>9.8888888888888893</v>
      </c>
    </row>
    <row r="10" spans="2:10" x14ac:dyDescent="0.2">
      <c r="B10" s="14">
        <v>5</v>
      </c>
      <c r="C10" s="64" t="s">
        <v>37</v>
      </c>
      <c r="D10" s="17">
        <v>5670</v>
      </c>
      <c r="E10" s="17">
        <v>39</v>
      </c>
      <c r="F10" s="17">
        <v>657</v>
      </c>
      <c r="G10" s="138">
        <f t="shared" si="1"/>
        <v>-5013</v>
      </c>
      <c r="H10" s="138">
        <f t="shared" si="2"/>
        <v>618</v>
      </c>
      <c r="I10" s="134">
        <f t="shared" si="3"/>
        <v>-0.88412698412698409</v>
      </c>
      <c r="J10" s="80">
        <f t="shared" si="4"/>
        <v>15.846153846153847</v>
      </c>
    </row>
    <row r="11" spans="2:10" x14ac:dyDescent="0.2">
      <c r="B11" s="14">
        <v>6</v>
      </c>
      <c r="C11" s="64" t="s">
        <v>13</v>
      </c>
      <c r="D11" s="17">
        <v>493</v>
      </c>
      <c r="E11" s="17">
        <v>0</v>
      </c>
      <c r="F11" s="17">
        <v>50</v>
      </c>
      <c r="G11" s="138">
        <f t="shared" si="1"/>
        <v>-443</v>
      </c>
      <c r="H11" s="138">
        <f t="shared" si="2"/>
        <v>50</v>
      </c>
      <c r="I11" s="134">
        <f t="shared" si="3"/>
        <v>-0.89858012170385393</v>
      </c>
      <c r="J11" s="80" t="e">
        <f t="shared" si="4"/>
        <v>#DIV/0!</v>
      </c>
    </row>
    <row r="12" spans="2:10" x14ac:dyDescent="0.2">
      <c r="B12" s="14">
        <v>7</v>
      </c>
      <c r="C12" s="64" t="s">
        <v>22</v>
      </c>
      <c r="D12" s="17">
        <v>1273</v>
      </c>
      <c r="E12" s="17">
        <v>18</v>
      </c>
      <c r="F12" s="17">
        <v>133</v>
      </c>
      <c r="G12" s="138">
        <f t="shared" si="1"/>
        <v>-1140</v>
      </c>
      <c r="H12" s="138">
        <f t="shared" si="2"/>
        <v>115</v>
      </c>
      <c r="I12" s="134">
        <f t="shared" si="3"/>
        <v>-0.89552238805970152</v>
      </c>
      <c r="J12" s="80">
        <f t="shared" si="4"/>
        <v>6.3888888888888893</v>
      </c>
    </row>
    <row r="13" spans="2:10" x14ac:dyDescent="0.2">
      <c r="B13" s="14">
        <v>8</v>
      </c>
      <c r="C13" s="64" t="s">
        <v>4</v>
      </c>
      <c r="D13" s="17">
        <v>756</v>
      </c>
      <c r="E13" s="17">
        <v>2</v>
      </c>
      <c r="F13" s="17">
        <v>85</v>
      </c>
      <c r="G13" s="138">
        <f t="shared" si="1"/>
        <v>-671</v>
      </c>
      <c r="H13" s="138">
        <f t="shared" si="2"/>
        <v>83</v>
      </c>
      <c r="I13" s="134">
        <f t="shared" si="3"/>
        <v>-0.88756613756613756</v>
      </c>
      <c r="J13" s="80">
        <f t="shared" si="4"/>
        <v>41.5</v>
      </c>
    </row>
    <row r="14" spans="2:10" x14ac:dyDescent="0.2">
      <c r="B14" s="102">
        <v>9</v>
      </c>
      <c r="C14" s="64" t="s">
        <v>14</v>
      </c>
      <c r="D14" s="17">
        <v>261</v>
      </c>
      <c r="E14" s="17">
        <v>3</v>
      </c>
      <c r="F14" s="17">
        <v>70</v>
      </c>
      <c r="G14" s="138">
        <f t="shared" si="1"/>
        <v>-191</v>
      </c>
      <c r="H14" s="138">
        <f t="shared" si="2"/>
        <v>67</v>
      </c>
      <c r="I14" s="134">
        <f t="shared" si="3"/>
        <v>-0.73180076628352486</v>
      </c>
      <c r="J14" s="80">
        <f t="shared" si="4"/>
        <v>22.333333333333332</v>
      </c>
    </row>
    <row r="15" spans="2:10" x14ac:dyDescent="0.2">
      <c r="B15" s="14">
        <v>10</v>
      </c>
      <c r="C15" s="64" t="s">
        <v>24</v>
      </c>
      <c r="D15" s="17">
        <v>1701</v>
      </c>
      <c r="E15" s="17">
        <v>15</v>
      </c>
      <c r="F15" s="17">
        <v>137</v>
      </c>
      <c r="G15" s="138">
        <f t="shared" si="1"/>
        <v>-1564</v>
      </c>
      <c r="H15" s="138">
        <f t="shared" si="2"/>
        <v>122</v>
      </c>
      <c r="I15" s="134">
        <f t="shared" si="3"/>
        <v>-0.91945914168136389</v>
      </c>
      <c r="J15" s="80">
        <f t="shared" si="4"/>
        <v>8.1333333333333329</v>
      </c>
    </row>
    <row r="16" spans="2:10" x14ac:dyDescent="0.2">
      <c r="B16" s="14">
        <v>11</v>
      </c>
      <c r="C16" s="64" t="s">
        <v>45</v>
      </c>
      <c r="D16" s="17">
        <v>191</v>
      </c>
      <c r="E16" s="17">
        <v>1</v>
      </c>
      <c r="F16" s="17">
        <v>13</v>
      </c>
      <c r="G16" s="138">
        <f t="shared" si="1"/>
        <v>-178</v>
      </c>
      <c r="H16" s="138">
        <f t="shared" si="2"/>
        <v>12</v>
      </c>
      <c r="I16" s="134">
        <f t="shared" si="3"/>
        <v>-0.93193717277486909</v>
      </c>
      <c r="J16" s="80">
        <f t="shared" si="4"/>
        <v>12</v>
      </c>
    </row>
    <row r="17" spans="2:10" x14ac:dyDescent="0.2">
      <c r="B17" s="14">
        <v>12</v>
      </c>
      <c r="C17" s="64" t="s">
        <v>5</v>
      </c>
      <c r="D17" s="17">
        <v>1527</v>
      </c>
      <c r="E17" s="17">
        <v>12</v>
      </c>
      <c r="F17" s="17">
        <v>206</v>
      </c>
      <c r="G17" s="138">
        <f t="shared" si="1"/>
        <v>-1321</v>
      </c>
      <c r="H17" s="138">
        <f t="shared" si="2"/>
        <v>194</v>
      </c>
      <c r="I17" s="134">
        <f t="shared" si="3"/>
        <v>-0.8650949574328749</v>
      </c>
      <c r="J17" s="80">
        <f t="shared" si="4"/>
        <v>16.166666666666668</v>
      </c>
    </row>
    <row r="18" spans="2:10" x14ac:dyDescent="0.2">
      <c r="B18" s="14">
        <v>13</v>
      </c>
      <c r="C18" s="64" t="s">
        <v>6</v>
      </c>
      <c r="D18" s="17">
        <v>1642</v>
      </c>
      <c r="E18" s="17">
        <v>6</v>
      </c>
      <c r="F18" s="17">
        <v>214</v>
      </c>
      <c r="G18" s="138">
        <f t="shared" si="1"/>
        <v>-1428</v>
      </c>
      <c r="H18" s="138">
        <f t="shared" si="2"/>
        <v>208</v>
      </c>
      <c r="I18" s="134">
        <f t="shared" si="3"/>
        <v>-0.86967113276492081</v>
      </c>
      <c r="J18" s="80">
        <f t="shared" si="4"/>
        <v>34.666666666666664</v>
      </c>
    </row>
    <row r="19" spans="2:10" x14ac:dyDescent="0.2">
      <c r="B19" s="14">
        <v>14</v>
      </c>
      <c r="C19" s="64" t="s">
        <v>38</v>
      </c>
      <c r="D19" s="17">
        <v>31</v>
      </c>
      <c r="E19" s="17">
        <v>0</v>
      </c>
      <c r="F19" s="17">
        <v>3</v>
      </c>
      <c r="G19" s="138">
        <f t="shared" si="1"/>
        <v>-28</v>
      </c>
      <c r="H19" s="138">
        <f t="shared" si="2"/>
        <v>3</v>
      </c>
      <c r="I19" s="134">
        <f t="shared" si="3"/>
        <v>-0.90322580645161288</v>
      </c>
      <c r="J19" s="80" t="e">
        <f t="shared" si="4"/>
        <v>#DIV/0!</v>
      </c>
    </row>
    <row r="20" spans="2:10" x14ac:dyDescent="0.2">
      <c r="B20" s="14">
        <v>15</v>
      </c>
      <c r="C20" s="64" t="s">
        <v>26</v>
      </c>
      <c r="D20" s="17">
        <v>26</v>
      </c>
      <c r="E20" s="17">
        <v>0</v>
      </c>
      <c r="F20" s="17">
        <v>5</v>
      </c>
      <c r="G20" s="138">
        <f t="shared" si="1"/>
        <v>-21</v>
      </c>
      <c r="H20" s="138">
        <f t="shared" si="2"/>
        <v>5</v>
      </c>
      <c r="I20" s="134">
        <f t="shared" si="3"/>
        <v>-0.80769230769230771</v>
      </c>
      <c r="J20" s="80" t="e">
        <f t="shared" si="4"/>
        <v>#DIV/0!</v>
      </c>
    </row>
    <row r="21" spans="2:10" x14ac:dyDescent="0.2">
      <c r="B21" s="14">
        <v>16</v>
      </c>
      <c r="C21" s="64" t="s">
        <v>39</v>
      </c>
      <c r="D21" s="17">
        <v>1303</v>
      </c>
      <c r="E21" s="17">
        <v>3</v>
      </c>
      <c r="F21" s="17">
        <v>142</v>
      </c>
      <c r="G21" s="138">
        <f t="shared" si="1"/>
        <v>-1161</v>
      </c>
      <c r="H21" s="138">
        <f t="shared" si="2"/>
        <v>139</v>
      </c>
      <c r="I21" s="134">
        <f t="shared" si="3"/>
        <v>-0.89102072141212585</v>
      </c>
      <c r="J21" s="80">
        <f t="shared" si="4"/>
        <v>46.333333333333336</v>
      </c>
    </row>
    <row r="22" spans="2:10" x14ac:dyDescent="0.2">
      <c r="B22" s="102">
        <v>17</v>
      </c>
      <c r="C22" s="64" t="s">
        <v>7</v>
      </c>
      <c r="D22" s="17">
        <v>4761</v>
      </c>
      <c r="E22" s="17">
        <v>9</v>
      </c>
      <c r="F22" s="17">
        <v>265</v>
      </c>
      <c r="G22" s="138">
        <f t="shared" si="1"/>
        <v>-4496</v>
      </c>
      <c r="H22" s="138">
        <f t="shared" si="2"/>
        <v>256</v>
      </c>
      <c r="I22" s="134">
        <f t="shared" si="3"/>
        <v>-0.94433942449065322</v>
      </c>
      <c r="J22" s="80">
        <f t="shared" si="4"/>
        <v>28.444444444444443</v>
      </c>
    </row>
    <row r="23" spans="2:10" x14ac:dyDescent="0.2">
      <c r="B23" s="14">
        <v>18</v>
      </c>
      <c r="C23" s="64" t="s">
        <v>28</v>
      </c>
      <c r="D23" s="17">
        <v>277</v>
      </c>
      <c r="E23" s="17">
        <v>1</v>
      </c>
      <c r="F23" s="17">
        <v>40</v>
      </c>
      <c r="G23" s="138">
        <f t="shared" si="1"/>
        <v>-237</v>
      </c>
      <c r="H23" s="138">
        <f t="shared" si="2"/>
        <v>39</v>
      </c>
      <c r="I23" s="134">
        <f t="shared" si="3"/>
        <v>-0.85559566787003605</v>
      </c>
      <c r="J23" s="80">
        <f t="shared" si="4"/>
        <v>39</v>
      </c>
    </row>
    <row r="24" spans="2:10" x14ac:dyDescent="0.2">
      <c r="B24" s="14">
        <v>19</v>
      </c>
      <c r="C24" s="64" t="s">
        <v>8</v>
      </c>
      <c r="D24" s="17">
        <v>609</v>
      </c>
      <c r="E24" s="17">
        <v>6</v>
      </c>
      <c r="F24" s="17">
        <v>79</v>
      </c>
      <c r="G24" s="138">
        <f t="shared" si="1"/>
        <v>-530</v>
      </c>
      <c r="H24" s="138">
        <f t="shared" si="2"/>
        <v>73</v>
      </c>
      <c r="I24" s="134">
        <f t="shared" si="3"/>
        <v>-0.87027914614121515</v>
      </c>
      <c r="J24" s="80">
        <f t="shared" si="4"/>
        <v>12.166666666666666</v>
      </c>
    </row>
    <row r="25" spans="2:10" x14ac:dyDescent="0.2">
      <c r="B25" s="14">
        <v>20</v>
      </c>
      <c r="C25" s="64" t="s">
        <v>29</v>
      </c>
      <c r="D25" s="17">
        <v>1226</v>
      </c>
      <c r="E25" s="17">
        <v>8</v>
      </c>
      <c r="F25" s="17">
        <v>134</v>
      </c>
      <c r="G25" s="138">
        <f t="shared" si="1"/>
        <v>-1092</v>
      </c>
      <c r="H25" s="138">
        <f t="shared" si="2"/>
        <v>126</v>
      </c>
      <c r="I25" s="134">
        <f t="shared" si="3"/>
        <v>-0.89070146818923324</v>
      </c>
      <c r="J25" s="80">
        <f t="shared" si="4"/>
        <v>15.75</v>
      </c>
    </row>
    <row r="26" spans="2:10" x14ac:dyDescent="0.2">
      <c r="B26" s="14">
        <v>21</v>
      </c>
      <c r="C26" s="64" t="s">
        <v>41</v>
      </c>
      <c r="D26" s="17">
        <v>1864</v>
      </c>
      <c r="E26" s="17">
        <v>13</v>
      </c>
      <c r="F26" s="17">
        <v>411</v>
      </c>
      <c r="G26" s="138">
        <f t="shared" si="1"/>
        <v>-1453</v>
      </c>
      <c r="H26" s="138">
        <f t="shared" si="2"/>
        <v>398</v>
      </c>
      <c r="I26" s="134">
        <f t="shared" si="3"/>
        <v>-0.77950643776824036</v>
      </c>
      <c r="J26" s="80">
        <f t="shared" si="4"/>
        <v>30.615384615384617</v>
      </c>
    </row>
    <row r="27" spans="2:10" x14ac:dyDescent="0.2">
      <c r="B27" s="14">
        <v>22</v>
      </c>
      <c r="C27" s="64" t="s">
        <v>9</v>
      </c>
      <c r="D27" s="17">
        <v>549</v>
      </c>
      <c r="E27" s="17">
        <v>2</v>
      </c>
      <c r="F27" s="17">
        <v>22</v>
      </c>
      <c r="G27" s="138">
        <f t="shared" si="1"/>
        <v>-527</v>
      </c>
      <c r="H27" s="138">
        <f t="shared" si="2"/>
        <v>20</v>
      </c>
      <c r="I27" s="134">
        <f t="shared" si="3"/>
        <v>-0.95992714025500914</v>
      </c>
      <c r="J27" s="80">
        <f t="shared" si="4"/>
        <v>10</v>
      </c>
    </row>
    <row r="28" spans="2:10" x14ac:dyDescent="0.2">
      <c r="B28" s="14">
        <v>23</v>
      </c>
      <c r="C28" s="64" t="s">
        <v>32</v>
      </c>
      <c r="D28" s="17">
        <v>242</v>
      </c>
      <c r="E28" s="17">
        <v>0</v>
      </c>
      <c r="F28" s="17">
        <v>15</v>
      </c>
      <c r="G28" s="138">
        <f t="shared" si="1"/>
        <v>-227</v>
      </c>
      <c r="H28" s="138">
        <f t="shared" si="2"/>
        <v>15</v>
      </c>
      <c r="I28" s="134">
        <f t="shared" si="3"/>
        <v>-0.93801652892561982</v>
      </c>
      <c r="J28" s="80" t="e">
        <f t="shared" si="4"/>
        <v>#DIV/0!</v>
      </c>
    </row>
    <row r="29" spans="2:10" x14ac:dyDescent="0.2">
      <c r="B29" s="14">
        <v>24</v>
      </c>
      <c r="C29" s="64" t="s">
        <v>10</v>
      </c>
      <c r="D29" s="17">
        <v>579</v>
      </c>
      <c r="E29" s="17">
        <v>6</v>
      </c>
      <c r="F29" s="17">
        <v>30</v>
      </c>
      <c r="G29" s="138">
        <f t="shared" si="1"/>
        <v>-549</v>
      </c>
      <c r="H29" s="138">
        <f t="shared" si="2"/>
        <v>24</v>
      </c>
      <c r="I29" s="134">
        <f t="shared" si="3"/>
        <v>-0.94818652849740936</v>
      </c>
      <c r="J29" s="80">
        <f t="shared" si="4"/>
        <v>4</v>
      </c>
    </row>
    <row r="30" spans="2:10" x14ac:dyDescent="0.2">
      <c r="B30" s="102">
        <v>25</v>
      </c>
      <c r="C30" s="64" t="s">
        <v>17</v>
      </c>
      <c r="D30" s="17">
        <v>646</v>
      </c>
      <c r="E30" s="17">
        <v>0</v>
      </c>
      <c r="F30" s="17">
        <v>16</v>
      </c>
      <c r="G30" s="138">
        <f t="shared" si="1"/>
        <v>-630</v>
      </c>
      <c r="H30" s="138">
        <f t="shared" si="2"/>
        <v>16</v>
      </c>
      <c r="I30" s="134">
        <f t="shared" si="3"/>
        <v>-0.97523219814241491</v>
      </c>
      <c r="J30" s="80" t="e">
        <f t="shared" si="4"/>
        <v>#DIV/0!</v>
      </c>
    </row>
    <row r="31" spans="2:10" x14ac:dyDescent="0.2">
      <c r="B31" s="14">
        <v>26</v>
      </c>
      <c r="C31" s="64" t="s">
        <v>18</v>
      </c>
      <c r="D31" s="17">
        <v>819</v>
      </c>
      <c r="E31" s="17">
        <v>4</v>
      </c>
      <c r="F31" s="17">
        <v>54</v>
      </c>
      <c r="G31" s="138">
        <f t="shared" si="1"/>
        <v>-765</v>
      </c>
      <c r="H31" s="138">
        <f t="shared" si="2"/>
        <v>50</v>
      </c>
      <c r="I31" s="134">
        <f t="shared" si="3"/>
        <v>-0.93406593406593408</v>
      </c>
      <c r="J31" s="80">
        <f t="shared" si="4"/>
        <v>12.5</v>
      </c>
    </row>
    <row r="32" spans="2:10" x14ac:dyDescent="0.2">
      <c r="B32" s="102">
        <v>27</v>
      </c>
      <c r="C32" s="64" t="s">
        <v>290</v>
      </c>
      <c r="D32" s="17">
        <v>854</v>
      </c>
      <c r="E32" s="17">
        <v>35</v>
      </c>
      <c r="F32" s="17">
        <v>161</v>
      </c>
      <c r="G32" s="138">
        <f t="shared" si="1"/>
        <v>-693</v>
      </c>
      <c r="H32" s="138">
        <f t="shared" si="2"/>
        <v>126</v>
      </c>
      <c r="I32" s="134">
        <f t="shared" si="3"/>
        <v>-0.81147540983606559</v>
      </c>
      <c r="J32" s="80">
        <f t="shared" si="4"/>
        <v>3.5999999999999996</v>
      </c>
    </row>
    <row r="33" spans="2:10" ht="13.5" thickBot="1" x14ac:dyDescent="0.25">
      <c r="B33" s="15">
        <v>28</v>
      </c>
      <c r="C33" s="112" t="s">
        <v>33</v>
      </c>
      <c r="D33" s="19">
        <v>153</v>
      </c>
      <c r="E33" s="19">
        <v>0</v>
      </c>
      <c r="F33" s="19">
        <v>5</v>
      </c>
      <c r="G33" s="139">
        <f t="shared" si="1"/>
        <v>-148</v>
      </c>
      <c r="H33" s="139">
        <f t="shared" si="2"/>
        <v>5</v>
      </c>
      <c r="I33" s="135">
        <f t="shared" si="3"/>
        <v>-0.9673202614379085</v>
      </c>
      <c r="J33" s="81" t="e">
        <f t="shared" si="4"/>
        <v>#DIV/0!</v>
      </c>
    </row>
    <row r="36" spans="2:10" x14ac:dyDescent="0.2">
      <c r="B36" s="157" t="s">
        <v>149</v>
      </c>
      <c r="C36" s="157"/>
      <c r="D36" s="157"/>
      <c r="E36" s="157"/>
    </row>
  </sheetData>
  <mergeCells count="2">
    <mergeCell ref="B36:E36"/>
    <mergeCell ref="B2:J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1"/>
  <sheetViews>
    <sheetView workbookViewId="0">
      <selection activeCell="B2" sqref="B2:J2"/>
    </sheetView>
  </sheetViews>
  <sheetFormatPr defaultRowHeight="12.75" x14ac:dyDescent="0.2"/>
  <cols>
    <col min="2" max="2" width="24.85546875" customWidth="1"/>
    <col min="3" max="5" width="18.42578125" customWidth="1"/>
    <col min="6" max="7" width="13.7109375" customWidth="1"/>
    <col min="8" max="8" width="15.28515625" customWidth="1"/>
    <col min="9" max="9" width="16.85546875" customWidth="1"/>
    <col min="10" max="10" width="12.42578125" customWidth="1"/>
  </cols>
  <sheetData>
    <row r="1" spans="2:10" ht="21" customHeight="1" thickBot="1" x14ac:dyDescent="0.25"/>
    <row r="2" spans="2:10" ht="25.5" customHeight="1" thickBot="1" x14ac:dyDescent="0.25">
      <c r="B2" s="154" t="s">
        <v>264</v>
      </c>
      <c r="C2" s="155"/>
      <c r="D2" s="155"/>
      <c r="E2" s="155"/>
      <c r="F2" s="155"/>
      <c r="G2" s="155"/>
      <c r="H2" s="155"/>
      <c r="I2" s="155"/>
      <c r="J2" s="156"/>
    </row>
    <row r="3" spans="2:10" ht="13.5" thickBot="1" x14ac:dyDescent="0.25"/>
    <row r="4" spans="2:10" ht="32.25" customHeight="1" x14ac:dyDescent="0.2">
      <c r="B4" s="52" t="s">
        <v>219</v>
      </c>
      <c r="C4" s="104" t="s">
        <v>300</v>
      </c>
      <c r="D4" s="56" t="s">
        <v>301</v>
      </c>
      <c r="E4" s="56" t="s">
        <v>302</v>
      </c>
      <c r="F4" s="56" t="s">
        <v>296</v>
      </c>
      <c r="G4" s="56" t="s">
        <v>297</v>
      </c>
      <c r="H4" s="116" t="s">
        <v>298</v>
      </c>
      <c r="I4" s="96" t="s">
        <v>299</v>
      </c>
      <c r="J4" s="51" t="s">
        <v>244</v>
      </c>
    </row>
    <row r="5" spans="2:10" ht="16.5" customHeight="1" x14ac:dyDescent="0.2">
      <c r="B5" s="20" t="s">
        <v>221</v>
      </c>
      <c r="C5" s="17">
        <v>391500</v>
      </c>
      <c r="D5" s="17">
        <v>33003</v>
      </c>
      <c r="E5" s="17">
        <v>48455</v>
      </c>
      <c r="F5" s="138">
        <f>E5-C5</f>
        <v>-343045</v>
      </c>
      <c r="G5" s="138">
        <f t="shared" ref="G5" si="0">E5-D5</f>
        <v>15452</v>
      </c>
      <c r="H5" s="134">
        <f>E5/C5-1</f>
        <v>-0.87623243933588757</v>
      </c>
      <c r="I5" s="134">
        <f t="shared" ref="I5" si="1">E5/D5-1</f>
        <v>0.46819986061873164</v>
      </c>
      <c r="J5" s="80">
        <f>E5/'2021 April'!E4</f>
        <v>0.58719809983155391</v>
      </c>
    </row>
    <row r="6" spans="2:10" ht="17.25" customHeight="1" x14ac:dyDescent="0.2">
      <c r="B6" s="20" t="s">
        <v>220</v>
      </c>
      <c r="C6" s="17">
        <v>151453</v>
      </c>
      <c r="D6" s="17">
        <v>701</v>
      </c>
      <c r="E6" s="17">
        <v>33188</v>
      </c>
      <c r="F6" s="138">
        <f>E6-C6</f>
        <v>-118265</v>
      </c>
      <c r="G6" s="138">
        <f t="shared" ref="G6:G8" si="2">E6-D6</f>
        <v>32487</v>
      </c>
      <c r="H6" s="134">
        <f t="shared" ref="H6:H8" si="3">E6/C6-1</f>
        <v>-0.78086931259202519</v>
      </c>
      <c r="I6" s="134">
        <f t="shared" ref="I6:I8" si="4">E6/D6-1</f>
        <v>46.343794579172609</v>
      </c>
      <c r="J6" s="80">
        <f>E6/'2021 April'!E4</f>
        <v>0.40218616318666006</v>
      </c>
    </row>
    <row r="7" spans="2:10" ht="16.5" customHeight="1" x14ac:dyDescent="0.2">
      <c r="B7" s="20" t="s">
        <v>223</v>
      </c>
      <c r="C7" s="17">
        <v>3787</v>
      </c>
      <c r="D7" s="17">
        <v>209</v>
      </c>
      <c r="E7" s="17">
        <v>237</v>
      </c>
      <c r="F7" s="138">
        <f t="shared" ref="F7:F8" si="5">E7-C7</f>
        <v>-3550</v>
      </c>
      <c r="G7" s="138">
        <f t="shared" si="2"/>
        <v>28</v>
      </c>
      <c r="H7" s="134">
        <f t="shared" si="3"/>
        <v>-0.93741748085555854</v>
      </c>
      <c r="I7" s="134">
        <f t="shared" si="4"/>
        <v>0.13397129186602874</v>
      </c>
      <c r="J7" s="80">
        <f>E7/'2021 April'!E4</f>
        <v>2.8720658272640242E-3</v>
      </c>
    </row>
    <row r="8" spans="2:10" ht="13.5" thickBot="1" x14ac:dyDescent="0.25">
      <c r="B8" s="21" t="s">
        <v>222</v>
      </c>
      <c r="C8" s="19">
        <v>3021</v>
      </c>
      <c r="D8" s="19">
        <v>408</v>
      </c>
      <c r="E8" s="19">
        <v>639</v>
      </c>
      <c r="F8" s="139">
        <f t="shared" si="5"/>
        <v>-2382</v>
      </c>
      <c r="G8" s="139">
        <f t="shared" si="2"/>
        <v>231</v>
      </c>
      <c r="H8" s="135">
        <f t="shared" si="3"/>
        <v>-0.78848063555114201</v>
      </c>
      <c r="I8" s="135">
        <f t="shared" si="4"/>
        <v>0.56617647058823528</v>
      </c>
      <c r="J8" s="81">
        <f>E8/'2021 April'!E4</f>
        <v>7.7436711545219887E-3</v>
      </c>
    </row>
    <row r="11" spans="2:10" ht="21.75" customHeight="1" x14ac:dyDescent="0.2">
      <c r="B11" s="157" t="s">
        <v>149</v>
      </c>
      <c r="C11" s="157"/>
      <c r="D11" s="157"/>
      <c r="E11" s="157"/>
      <c r="F11" s="157"/>
      <c r="G11" s="157"/>
      <c r="H11" s="157"/>
      <c r="I11" s="157"/>
    </row>
  </sheetData>
  <mergeCells count="2">
    <mergeCell ref="B2:J2"/>
    <mergeCell ref="B11:I1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8"/>
  <sheetViews>
    <sheetView workbookViewId="0">
      <selection activeCell="B2" sqref="B2:J2"/>
    </sheetView>
  </sheetViews>
  <sheetFormatPr defaultRowHeight="12.75" x14ac:dyDescent="0.2"/>
  <cols>
    <col min="2" max="2" width="28.28515625" customWidth="1"/>
    <col min="3" max="3" width="19.7109375" customWidth="1"/>
    <col min="4" max="5" width="17.28515625" customWidth="1"/>
    <col min="6" max="7" width="14.5703125" customWidth="1"/>
    <col min="8" max="8" width="16.28515625" customWidth="1"/>
    <col min="9" max="9" width="18.28515625" customWidth="1"/>
    <col min="10" max="10" width="15" customWidth="1"/>
  </cols>
  <sheetData>
    <row r="1" spans="2:10" ht="21" customHeight="1" thickBot="1" x14ac:dyDescent="0.25"/>
    <row r="2" spans="2:10" ht="21.75" customHeight="1" thickBot="1" x14ac:dyDescent="0.25">
      <c r="B2" s="158" t="s">
        <v>264</v>
      </c>
      <c r="C2" s="159"/>
      <c r="D2" s="159"/>
      <c r="E2" s="159"/>
      <c r="F2" s="159"/>
      <c r="G2" s="159"/>
      <c r="H2" s="159"/>
      <c r="I2" s="159"/>
      <c r="J2" s="160"/>
    </row>
    <row r="3" spans="2:10" ht="15.75" thickBot="1" x14ac:dyDescent="0.25">
      <c r="B3" s="25"/>
      <c r="C3" s="25"/>
      <c r="D3" s="25"/>
      <c r="E3" s="115"/>
      <c r="F3" s="115"/>
      <c r="G3" s="115"/>
      <c r="H3" s="25"/>
      <c r="I3" s="25"/>
    </row>
    <row r="4" spans="2:10" ht="36" customHeight="1" x14ac:dyDescent="0.2">
      <c r="B4" s="52" t="s">
        <v>241</v>
      </c>
      <c r="C4" s="49" t="s">
        <v>300</v>
      </c>
      <c r="D4" s="49" t="s">
        <v>301</v>
      </c>
      <c r="E4" s="49" t="s">
        <v>302</v>
      </c>
      <c r="F4" s="49" t="s">
        <v>296</v>
      </c>
      <c r="G4" s="49" t="s">
        <v>297</v>
      </c>
      <c r="H4" s="49" t="s">
        <v>298</v>
      </c>
      <c r="I4" s="50" t="s">
        <v>299</v>
      </c>
      <c r="J4" s="51" t="s">
        <v>244</v>
      </c>
    </row>
    <row r="5" spans="2:10" x14ac:dyDescent="0.2">
      <c r="B5" s="23" t="s">
        <v>226</v>
      </c>
      <c r="C5" s="17">
        <v>122629</v>
      </c>
      <c r="D5" s="17">
        <v>695</v>
      </c>
      <c r="E5" s="17">
        <v>24086</v>
      </c>
      <c r="F5" s="138">
        <f t="shared" ref="F5:F25" si="0">E5-C5</f>
        <v>-98543</v>
      </c>
      <c r="G5" s="138">
        <f t="shared" ref="G5:G25" si="1">E5-D5</f>
        <v>23391</v>
      </c>
      <c r="H5" s="134">
        <f t="shared" ref="H5:H25" si="2">E5/C5-1</f>
        <v>-0.80358642735405161</v>
      </c>
      <c r="I5" s="134">
        <f t="shared" ref="I5:I25" si="3">E5/D5-1</f>
        <v>33.656115107913671</v>
      </c>
      <c r="J5" s="28">
        <f>E5/'2021 April'!$E$4</f>
        <v>0.29188429331426702</v>
      </c>
    </row>
    <row r="6" spans="2:10" x14ac:dyDescent="0.2">
      <c r="B6" s="22" t="s">
        <v>233</v>
      </c>
      <c r="C6" s="17">
        <v>101335</v>
      </c>
      <c r="D6" s="17">
        <v>8292</v>
      </c>
      <c r="E6" s="17">
        <v>13456</v>
      </c>
      <c r="F6" s="138">
        <f t="shared" si="0"/>
        <v>-87879</v>
      </c>
      <c r="G6" s="138">
        <f t="shared" si="1"/>
        <v>5164</v>
      </c>
      <c r="H6" s="134">
        <f t="shared" si="2"/>
        <v>-0.86721271031726455</v>
      </c>
      <c r="I6" s="134">
        <f t="shared" si="3"/>
        <v>0.62276893391220445</v>
      </c>
      <c r="J6" s="28">
        <f>E6/'2021 April'!$E$4</f>
        <v>0.1630654758298089</v>
      </c>
    </row>
    <row r="7" spans="2:10" x14ac:dyDescent="0.2">
      <c r="B7" s="22" t="s">
        <v>229</v>
      </c>
      <c r="C7" s="17">
        <v>89792</v>
      </c>
      <c r="D7" s="17">
        <v>9651</v>
      </c>
      <c r="E7" s="17">
        <v>12568</v>
      </c>
      <c r="F7" s="138">
        <f t="shared" si="0"/>
        <v>-77224</v>
      </c>
      <c r="G7" s="138">
        <f t="shared" si="1"/>
        <v>2917</v>
      </c>
      <c r="H7" s="134">
        <f t="shared" si="2"/>
        <v>-0.86003207412687099</v>
      </c>
      <c r="I7" s="134">
        <f t="shared" si="3"/>
        <v>0.30224847166096769</v>
      </c>
      <c r="J7" s="28">
        <f>E7/'2021 April'!$E$4</f>
        <v>0.15230431779347786</v>
      </c>
    </row>
    <row r="8" spans="2:10" x14ac:dyDescent="0.2">
      <c r="B8" s="23" t="s">
        <v>243</v>
      </c>
      <c r="C8" s="17">
        <v>14282</v>
      </c>
      <c r="D8" s="17">
        <v>6</v>
      </c>
      <c r="E8" s="17">
        <v>8966</v>
      </c>
      <c r="F8" s="138">
        <f t="shared" si="0"/>
        <v>-5316</v>
      </c>
      <c r="G8" s="138">
        <f t="shared" si="1"/>
        <v>8960</v>
      </c>
      <c r="H8" s="134">
        <f t="shared" si="2"/>
        <v>-0.37221677636185413</v>
      </c>
      <c r="I8" s="134">
        <f t="shared" si="3"/>
        <v>1493.3333333333333</v>
      </c>
      <c r="J8" s="28">
        <f>E8/'2021 April'!$E$4</f>
        <v>0.10865376458754954</v>
      </c>
    </row>
    <row r="9" spans="2:10" x14ac:dyDescent="0.2">
      <c r="B9" s="23" t="s">
        <v>234</v>
      </c>
      <c r="C9" s="17">
        <v>78633</v>
      </c>
      <c r="D9" s="17">
        <v>6175</v>
      </c>
      <c r="E9" s="17">
        <v>8743</v>
      </c>
      <c r="F9" s="138">
        <f t="shared" si="0"/>
        <v>-69890</v>
      </c>
      <c r="G9" s="138">
        <f t="shared" si="1"/>
        <v>2568</v>
      </c>
      <c r="H9" s="134">
        <f t="shared" si="2"/>
        <v>-0.88881258504699046</v>
      </c>
      <c r="I9" s="134">
        <f t="shared" si="3"/>
        <v>0.41587044534412954</v>
      </c>
      <c r="J9" s="28">
        <f>E9/'2021 April'!$E$4</f>
        <v>0.10595135665725469</v>
      </c>
    </row>
    <row r="10" spans="2:10" x14ac:dyDescent="0.2">
      <c r="B10" s="23" t="s">
        <v>231</v>
      </c>
      <c r="C10" s="17">
        <v>73929</v>
      </c>
      <c r="D10" s="17">
        <v>5941</v>
      </c>
      <c r="E10" s="17">
        <v>5138</v>
      </c>
      <c r="F10" s="138">
        <f t="shared" si="0"/>
        <v>-68791</v>
      </c>
      <c r="G10" s="138">
        <f t="shared" si="1"/>
        <v>-803</v>
      </c>
      <c r="H10" s="134">
        <f t="shared" si="2"/>
        <v>-0.93050088598520198</v>
      </c>
      <c r="I10" s="134">
        <f t="shared" si="3"/>
        <v>-0.13516243056724453</v>
      </c>
      <c r="J10" s="28">
        <f>E10/'2021 April'!$E$4</f>
        <v>6.2264448187690107E-2</v>
      </c>
    </row>
    <row r="11" spans="2:10" x14ac:dyDescent="0.2">
      <c r="B11" s="23" t="s">
        <v>236</v>
      </c>
      <c r="C11" s="17">
        <v>7399</v>
      </c>
      <c r="D11" s="17">
        <v>714</v>
      </c>
      <c r="E11" s="17">
        <v>3831</v>
      </c>
      <c r="F11" s="138">
        <f t="shared" si="0"/>
        <v>-3568</v>
      </c>
      <c r="G11" s="138">
        <f t="shared" si="1"/>
        <v>3117</v>
      </c>
      <c r="H11" s="134">
        <f t="shared" si="2"/>
        <v>-0.48222732801729962</v>
      </c>
      <c r="I11" s="134">
        <f t="shared" si="3"/>
        <v>4.3655462184873945</v>
      </c>
      <c r="J11" s="28">
        <f>E11/'2021 April'!$E$4</f>
        <v>4.6425671663495677E-2</v>
      </c>
    </row>
    <row r="12" spans="2:10" x14ac:dyDescent="0.2">
      <c r="B12" s="23" t="s">
        <v>278</v>
      </c>
      <c r="C12" s="17">
        <v>7612</v>
      </c>
      <c r="D12" s="17">
        <v>1689</v>
      </c>
      <c r="E12" s="17">
        <v>1988</v>
      </c>
      <c r="F12" s="138">
        <f t="shared" si="0"/>
        <v>-5624</v>
      </c>
      <c r="G12" s="138">
        <f t="shared" si="1"/>
        <v>299</v>
      </c>
      <c r="H12" s="134">
        <f t="shared" si="2"/>
        <v>-0.73883342091434578</v>
      </c>
      <c r="I12" s="134">
        <f t="shared" si="3"/>
        <v>0.177027827116637</v>
      </c>
      <c r="J12" s="28">
        <f>E12/'2021 April'!$E$4</f>
        <v>2.4091421369623965E-2</v>
      </c>
    </row>
    <row r="13" spans="2:10" x14ac:dyDescent="0.2">
      <c r="B13" s="23" t="s">
        <v>228</v>
      </c>
      <c r="C13" s="17">
        <v>2855</v>
      </c>
      <c r="D13" s="17">
        <v>0</v>
      </c>
      <c r="E13" s="17">
        <v>1634</v>
      </c>
      <c r="F13" s="138">
        <f t="shared" si="0"/>
        <v>-1221</v>
      </c>
      <c r="G13" s="138">
        <f t="shared" si="1"/>
        <v>1634</v>
      </c>
      <c r="H13" s="134">
        <f t="shared" si="2"/>
        <v>-0.42767075306479863</v>
      </c>
      <c r="I13" s="134"/>
      <c r="J13" s="28">
        <f>E13/'2021 April'!$E$4</f>
        <v>1.9801500260546057E-2</v>
      </c>
    </row>
    <row r="14" spans="2:10" x14ac:dyDescent="0.2">
      <c r="B14" s="23" t="s">
        <v>230</v>
      </c>
      <c r="C14" s="17">
        <v>11233</v>
      </c>
      <c r="D14" s="17">
        <v>284</v>
      </c>
      <c r="E14" s="17">
        <v>697</v>
      </c>
      <c r="F14" s="138">
        <f t="shared" si="0"/>
        <v>-10536</v>
      </c>
      <c r="G14" s="138">
        <f t="shared" si="1"/>
        <v>413</v>
      </c>
      <c r="H14" s="134">
        <f t="shared" si="2"/>
        <v>-0.93795068102911061</v>
      </c>
      <c r="I14" s="134">
        <f t="shared" si="3"/>
        <v>1.454225352112676</v>
      </c>
      <c r="J14" s="28">
        <f>E14/'2021 April'!$E$4</f>
        <v>8.4465395848228892E-3</v>
      </c>
    </row>
    <row r="15" spans="2:10" x14ac:dyDescent="0.2">
      <c r="B15" s="23" t="s">
        <v>295</v>
      </c>
      <c r="C15" s="17">
        <v>14332</v>
      </c>
      <c r="D15" s="17">
        <v>257</v>
      </c>
      <c r="E15" s="17">
        <v>400</v>
      </c>
      <c r="F15" s="138">
        <f t="shared" si="0"/>
        <v>-13932</v>
      </c>
      <c r="G15" s="138">
        <f t="shared" si="1"/>
        <v>143</v>
      </c>
      <c r="H15" s="134">
        <f t="shared" si="2"/>
        <v>-0.97209042701646664</v>
      </c>
      <c r="I15" s="134">
        <f t="shared" si="3"/>
        <v>0.55642023346303504</v>
      </c>
      <c r="J15" s="28">
        <f>E15/'2021 April'!$E$4</f>
        <v>4.8473684848337958E-3</v>
      </c>
    </row>
    <row r="16" spans="2:10" x14ac:dyDescent="0.2">
      <c r="B16" s="23" t="s">
        <v>240</v>
      </c>
      <c r="C16" s="17">
        <v>1543</v>
      </c>
      <c r="D16" s="17">
        <v>117</v>
      </c>
      <c r="E16" s="17">
        <v>319</v>
      </c>
      <c r="F16" s="138">
        <f t="shared" si="0"/>
        <v>-1224</v>
      </c>
      <c r="G16" s="138">
        <f t="shared" si="1"/>
        <v>202</v>
      </c>
      <c r="H16" s="134">
        <f t="shared" si="2"/>
        <v>-0.79325988334413478</v>
      </c>
      <c r="I16" s="134">
        <f t="shared" si="3"/>
        <v>1.7264957264957266</v>
      </c>
      <c r="J16" s="28">
        <f>E16/'2021 April'!$E$4</f>
        <v>3.8657763666549521E-3</v>
      </c>
    </row>
    <row r="17" spans="2:10" x14ac:dyDescent="0.2">
      <c r="B17" s="23" t="s">
        <v>294</v>
      </c>
      <c r="C17" s="17">
        <v>1318</v>
      </c>
      <c r="D17" s="17">
        <v>289</v>
      </c>
      <c r="E17" s="17">
        <v>314</v>
      </c>
      <c r="F17" s="138">
        <f t="shared" si="0"/>
        <v>-1004</v>
      </c>
      <c r="G17" s="138">
        <f t="shared" si="1"/>
        <v>25</v>
      </c>
      <c r="H17" s="134">
        <f t="shared" si="2"/>
        <v>-0.7617602427921093</v>
      </c>
      <c r="I17" s="134">
        <f t="shared" si="3"/>
        <v>8.6505190311418678E-2</v>
      </c>
      <c r="J17" s="28">
        <f>E17/'2021 April'!$E$4</f>
        <v>3.8051842605945295E-3</v>
      </c>
    </row>
    <row r="18" spans="2:10" x14ac:dyDescent="0.2">
      <c r="B18" s="23" t="s">
        <v>225</v>
      </c>
      <c r="C18" s="17">
        <v>14542</v>
      </c>
      <c r="D18" s="17">
        <v>0</v>
      </c>
      <c r="E18" s="17">
        <v>136</v>
      </c>
      <c r="F18" s="138">
        <f t="shared" si="0"/>
        <v>-14406</v>
      </c>
      <c r="G18" s="138">
        <f t="shared" si="1"/>
        <v>136</v>
      </c>
      <c r="H18" s="134">
        <f t="shared" si="2"/>
        <v>-0.99064777884747623</v>
      </c>
      <c r="I18" s="134"/>
      <c r="J18" s="28">
        <f>E18/'2021 April'!$E$4</f>
        <v>1.6481052848434906E-3</v>
      </c>
    </row>
    <row r="19" spans="2:10" x14ac:dyDescent="0.2">
      <c r="B19" s="23" t="s">
        <v>237</v>
      </c>
      <c r="C19" s="17">
        <v>2817</v>
      </c>
      <c r="D19" s="17">
        <v>83</v>
      </c>
      <c r="E19" s="17">
        <v>92</v>
      </c>
      <c r="F19" s="138">
        <f t="shared" si="0"/>
        <v>-2725</v>
      </c>
      <c r="G19" s="138">
        <f t="shared" si="1"/>
        <v>9</v>
      </c>
      <c r="H19" s="134">
        <f t="shared" si="2"/>
        <v>-0.96734114305999286</v>
      </c>
      <c r="I19" s="134">
        <f t="shared" si="3"/>
        <v>0.10843373493975905</v>
      </c>
      <c r="J19" s="28">
        <f>E19/'2021 April'!$E$4</f>
        <v>1.1148947515117731E-3</v>
      </c>
    </row>
    <row r="20" spans="2:10" x14ac:dyDescent="0.2">
      <c r="B20" s="23" t="s">
        <v>259</v>
      </c>
      <c r="C20" s="17">
        <v>43</v>
      </c>
      <c r="D20" s="17">
        <v>102</v>
      </c>
      <c r="E20" s="17">
        <v>88</v>
      </c>
      <c r="F20" s="138">
        <f t="shared" si="0"/>
        <v>45</v>
      </c>
      <c r="G20" s="138">
        <f t="shared" si="1"/>
        <v>-14</v>
      </c>
      <c r="H20" s="134">
        <f t="shared" si="2"/>
        <v>1.0465116279069768</v>
      </c>
      <c r="I20" s="134">
        <f t="shared" si="3"/>
        <v>-0.13725490196078427</v>
      </c>
      <c r="J20" s="28">
        <f>E20/'2021 April'!$E$4</f>
        <v>1.0664210666634351E-3</v>
      </c>
    </row>
    <row r="21" spans="2:10" x14ac:dyDescent="0.2">
      <c r="B21" s="23" t="s">
        <v>238</v>
      </c>
      <c r="C21" s="17">
        <v>927</v>
      </c>
      <c r="D21" s="17">
        <v>24</v>
      </c>
      <c r="E21" s="17">
        <v>57</v>
      </c>
      <c r="F21" s="138">
        <f t="shared" si="0"/>
        <v>-870</v>
      </c>
      <c r="G21" s="138">
        <f t="shared" si="1"/>
        <v>33</v>
      </c>
      <c r="H21" s="134">
        <f t="shared" si="2"/>
        <v>-0.93851132686084138</v>
      </c>
      <c r="I21" s="134">
        <f t="shared" si="3"/>
        <v>1.375</v>
      </c>
      <c r="J21" s="28">
        <f>E21/'2021 April'!$E$4</f>
        <v>6.9075000908881592E-4</v>
      </c>
    </row>
    <row r="22" spans="2:10" x14ac:dyDescent="0.2">
      <c r="B22" s="23" t="s">
        <v>239</v>
      </c>
      <c r="C22" s="17">
        <v>160</v>
      </c>
      <c r="D22" s="17">
        <v>2</v>
      </c>
      <c r="E22" s="17">
        <v>6</v>
      </c>
      <c r="F22" s="138">
        <f t="shared" si="0"/>
        <v>-154</v>
      </c>
      <c r="G22" s="138">
        <f t="shared" si="1"/>
        <v>4</v>
      </c>
      <c r="H22" s="134">
        <f t="shared" si="2"/>
        <v>-0.96250000000000002</v>
      </c>
      <c r="I22" s="134">
        <f t="shared" si="3"/>
        <v>2</v>
      </c>
      <c r="J22" s="28">
        <f>E22/'2021 April'!$E$4</f>
        <v>7.2710527272506933E-5</v>
      </c>
    </row>
    <row r="23" spans="2:10" x14ac:dyDescent="0.2">
      <c r="B23" s="23" t="s">
        <v>227</v>
      </c>
      <c r="C23" s="17">
        <v>7</v>
      </c>
      <c r="D23" s="17">
        <v>0</v>
      </c>
      <c r="E23" s="17">
        <v>0</v>
      </c>
      <c r="F23" s="138">
        <f t="shared" si="0"/>
        <v>-7</v>
      </c>
      <c r="G23" s="138">
        <f t="shared" si="1"/>
        <v>0</v>
      </c>
      <c r="H23" s="134">
        <f t="shared" si="2"/>
        <v>-1</v>
      </c>
      <c r="I23" s="134"/>
      <c r="J23" s="28">
        <f>E23/'2021 April'!$E$4</f>
        <v>0</v>
      </c>
    </row>
    <row r="24" spans="2:10" x14ac:dyDescent="0.2">
      <c r="B24" s="23" t="s">
        <v>235</v>
      </c>
      <c r="C24" s="17">
        <v>4355</v>
      </c>
      <c r="D24" s="17">
        <v>0</v>
      </c>
      <c r="E24" s="17">
        <v>0</v>
      </c>
      <c r="F24" s="138">
        <f t="shared" si="0"/>
        <v>-4355</v>
      </c>
      <c r="G24" s="138">
        <f t="shared" si="1"/>
        <v>0</v>
      </c>
      <c r="H24" s="134">
        <f t="shared" si="2"/>
        <v>-1</v>
      </c>
      <c r="I24" s="134"/>
      <c r="J24" s="28">
        <f>E24/'2021 April'!$E$4</f>
        <v>0</v>
      </c>
    </row>
    <row r="25" spans="2:10" ht="13.5" thickBot="1" x14ac:dyDescent="0.25">
      <c r="B25" s="24" t="s">
        <v>232</v>
      </c>
      <c r="C25" s="19">
        <v>18</v>
      </c>
      <c r="D25" s="19">
        <v>0</v>
      </c>
      <c r="E25" s="19">
        <v>0</v>
      </c>
      <c r="F25" s="139">
        <f t="shared" si="0"/>
        <v>-18</v>
      </c>
      <c r="G25" s="139">
        <f t="shared" si="1"/>
        <v>0</v>
      </c>
      <c r="H25" s="135">
        <f t="shared" si="2"/>
        <v>-1</v>
      </c>
      <c r="I25" s="135"/>
      <c r="J25" s="29">
        <f>E25/'2021 April'!$E$4</f>
        <v>0</v>
      </c>
    </row>
    <row r="26" spans="2:10" x14ac:dyDescent="0.2">
      <c r="J26" s="37"/>
    </row>
    <row r="27" spans="2:10" x14ac:dyDescent="0.2">
      <c r="J27" s="37"/>
    </row>
    <row r="28" spans="2:10" ht="15.75" customHeight="1" x14ac:dyDescent="0.2">
      <c r="B28" s="157" t="s">
        <v>149</v>
      </c>
      <c r="C28" s="157"/>
      <c r="D28" s="157"/>
      <c r="E28" s="157"/>
      <c r="F28" s="157"/>
      <c r="G28" s="157"/>
      <c r="H28" s="157"/>
    </row>
  </sheetData>
  <mergeCells count="2">
    <mergeCell ref="B2:J2"/>
    <mergeCell ref="B28:H2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0"/>
  <sheetViews>
    <sheetView workbookViewId="0">
      <selection activeCell="B2" sqref="B2:K2"/>
    </sheetView>
  </sheetViews>
  <sheetFormatPr defaultRowHeight="12.75" x14ac:dyDescent="0.2"/>
  <cols>
    <col min="2" max="2" width="18" customWidth="1"/>
    <col min="3" max="3" width="19.7109375" customWidth="1"/>
    <col min="4" max="4" width="17.28515625" customWidth="1"/>
    <col min="5" max="6" width="16.28515625" customWidth="1"/>
    <col min="7" max="8" width="13" customWidth="1"/>
    <col min="9" max="9" width="15.7109375" customWidth="1"/>
    <col min="10" max="10" width="14.140625" customWidth="1"/>
    <col min="11" max="11" width="11.42578125" customWidth="1"/>
  </cols>
  <sheetData>
    <row r="1" spans="2:11" ht="21" customHeight="1" x14ac:dyDescent="0.2"/>
    <row r="2" spans="2:11" ht="21.75" customHeight="1" x14ac:dyDescent="0.2">
      <c r="B2" s="167" t="s">
        <v>285</v>
      </c>
      <c r="C2" s="167"/>
      <c r="D2" s="167"/>
      <c r="E2" s="167"/>
      <c r="F2" s="167"/>
      <c r="G2" s="167"/>
      <c r="H2" s="167"/>
      <c r="I2" s="167"/>
      <c r="J2" s="167"/>
      <c r="K2" s="167"/>
    </row>
    <row r="3" spans="2:11" ht="15.75" thickBot="1" x14ac:dyDescent="0.25">
      <c r="B3" s="106"/>
      <c r="C3" s="106"/>
      <c r="D3" s="106"/>
      <c r="E3" s="106"/>
      <c r="F3" s="115"/>
      <c r="G3" s="115"/>
      <c r="H3" s="115"/>
      <c r="I3" s="106"/>
    </row>
    <row r="4" spans="2:11" ht="36" customHeight="1" x14ac:dyDescent="0.2">
      <c r="B4" s="165" t="s">
        <v>291</v>
      </c>
      <c r="C4" s="166"/>
      <c r="D4" s="49" t="s">
        <v>300</v>
      </c>
      <c r="E4" s="49" t="s">
        <v>301</v>
      </c>
      <c r="F4" s="49" t="s">
        <v>302</v>
      </c>
      <c r="G4" s="49" t="s">
        <v>296</v>
      </c>
      <c r="H4" s="49" t="s">
        <v>297</v>
      </c>
      <c r="I4" s="49" t="s">
        <v>298</v>
      </c>
      <c r="J4" s="50" t="s">
        <v>299</v>
      </c>
      <c r="K4" s="51" t="s">
        <v>244</v>
      </c>
    </row>
    <row r="5" spans="2:11" x14ac:dyDescent="0.2">
      <c r="B5" s="161" t="s">
        <v>286</v>
      </c>
      <c r="C5" s="107" t="s">
        <v>281</v>
      </c>
      <c r="D5" s="17">
        <v>145293</v>
      </c>
      <c r="E5" s="17">
        <v>3478</v>
      </c>
      <c r="F5" s="17">
        <v>14245</v>
      </c>
      <c r="G5" s="138">
        <f>F5-D5</f>
        <v>-131048</v>
      </c>
      <c r="H5" s="138">
        <f t="shared" ref="H5" si="0">F5-E5</f>
        <v>10767</v>
      </c>
      <c r="I5" s="134">
        <f>F5/D5-1</f>
        <v>-0.90195673569958634</v>
      </c>
      <c r="J5" s="134">
        <f t="shared" ref="J5" si="1">F5/E5-1</f>
        <v>3.0957446808510642</v>
      </c>
      <c r="K5" s="28">
        <f>F5/'2021 April'!E$4</f>
        <v>0.17262691016614357</v>
      </c>
    </row>
    <row r="6" spans="2:11" x14ac:dyDescent="0.2">
      <c r="B6" s="161"/>
      <c r="C6" s="16" t="s">
        <v>282</v>
      </c>
      <c r="D6" s="17">
        <v>261454</v>
      </c>
      <c r="E6" s="17">
        <v>20210</v>
      </c>
      <c r="F6" s="17">
        <v>45088</v>
      </c>
      <c r="G6" s="138">
        <f t="shared" ref="G6:G10" si="2">F6-D6</f>
        <v>-216366</v>
      </c>
      <c r="H6" s="138">
        <f t="shared" ref="H6:H10" si="3">F6-E6</f>
        <v>24878</v>
      </c>
      <c r="I6" s="134">
        <f t="shared" ref="I6:I10" si="4">F6/D6-1</f>
        <v>-0.8275490143581663</v>
      </c>
      <c r="J6" s="134">
        <f t="shared" ref="J6:J10" si="5">F6/E6-1</f>
        <v>1.2309747649678378</v>
      </c>
      <c r="K6" s="28">
        <f>F6/'2021 April'!E$4</f>
        <v>0.54639537561046547</v>
      </c>
    </row>
    <row r="7" spans="2:11" x14ac:dyDescent="0.2">
      <c r="B7" s="161"/>
      <c r="C7" s="16" t="s">
        <v>283</v>
      </c>
      <c r="D7" s="17">
        <v>133886</v>
      </c>
      <c r="E7" s="17">
        <v>10586</v>
      </c>
      <c r="F7" s="17">
        <v>22422</v>
      </c>
      <c r="G7" s="138">
        <f t="shared" si="2"/>
        <v>-111464</v>
      </c>
      <c r="H7" s="138">
        <f t="shared" si="3"/>
        <v>11836</v>
      </c>
      <c r="I7" s="134">
        <f t="shared" si="4"/>
        <v>-0.83252916660442466</v>
      </c>
      <c r="J7" s="134">
        <f t="shared" si="5"/>
        <v>1.118080483657661</v>
      </c>
      <c r="K7" s="28">
        <f>F7/'2021 April'!E$4</f>
        <v>0.27171924041735845</v>
      </c>
    </row>
    <row r="8" spans="2:11" x14ac:dyDescent="0.2">
      <c r="B8" s="162"/>
      <c r="C8" s="16" t="s">
        <v>284</v>
      </c>
      <c r="D8" s="17">
        <v>9128</v>
      </c>
      <c r="E8" s="17">
        <v>47</v>
      </c>
      <c r="F8" s="17">
        <v>764</v>
      </c>
      <c r="G8" s="138">
        <f t="shared" si="2"/>
        <v>-8364</v>
      </c>
      <c r="H8" s="138">
        <f t="shared" si="3"/>
        <v>717</v>
      </c>
      <c r="I8" s="134">
        <f t="shared" si="4"/>
        <v>-0.91630148992112181</v>
      </c>
      <c r="J8" s="134">
        <f t="shared" si="5"/>
        <v>15.25531914893617</v>
      </c>
      <c r="K8" s="28">
        <f>F8/'2021 April'!E$4</f>
        <v>9.2584738060325494E-3</v>
      </c>
    </row>
    <row r="9" spans="2:11" x14ac:dyDescent="0.2">
      <c r="B9" s="163" t="s">
        <v>287</v>
      </c>
      <c r="C9" s="16" t="s">
        <v>289</v>
      </c>
      <c r="D9" s="17">
        <v>368547</v>
      </c>
      <c r="E9" s="17">
        <v>33695</v>
      </c>
      <c r="F9" s="17">
        <v>66183</v>
      </c>
      <c r="G9" s="138">
        <f t="shared" si="2"/>
        <v>-302364</v>
      </c>
      <c r="H9" s="138">
        <f t="shared" si="3"/>
        <v>32488</v>
      </c>
      <c r="I9" s="134">
        <f>F9/D9-1</f>
        <v>-0.82042181865542252</v>
      </c>
      <c r="J9" s="134">
        <f t="shared" si="5"/>
        <v>0.964178661522481</v>
      </c>
      <c r="K9" s="28">
        <f>F9/'2021 April'!E$4</f>
        <v>0.80203347107938783</v>
      </c>
    </row>
    <row r="10" spans="2:11" ht="13.5" thickBot="1" x14ac:dyDescent="0.25">
      <c r="B10" s="164"/>
      <c r="C10" s="18" t="s">
        <v>288</v>
      </c>
      <c r="D10" s="19">
        <v>181214</v>
      </c>
      <c r="E10" s="19">
        <v>626</v>
      </c>
      <c r="F10" s="19">
        <v>16336</v>
      </c>
      <c r="G10" s="139">
        <f t="shared" si="2"/>
        <v>-164878</v>
      </c>
      <c r="H10" s="139">
        <f t="shared" si="3"/>
        <v>15710</v>
      </c>
      <c r="I10" s="135">
        <f t="shared" si="4"/>
        <v>-0.90985243965698015</v>
      </c>
      <c r="J10" s="135">
        <f t="shared" si="5"/>
        <v>25.095846645367413</v>
      </c>
      <c r="K10" s="29">
        <f>F10/'2021 April'!E$4</f>
        <v>0.19796652892061223</v>
      </c>
    </row>
  </sheetData>
  <mergeCells count="4">
    <mergeCell ref="B5:B8"/>
    <mergeCell ref="B9:B10"/>
    <mergeCell ref="B4:C4"/>
    <mergeCell ref="B2:K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7"/>
  <sheetViews>
    <sheetView workbookViewId="0">
      <selection activeCell="B2" sqref="B2"/>
    </sheetView>
  </sheetViews>
  <sheetFormatPr defaultRowHeight="12.75" x14ac:dyDescent="0.2"/>
  <cols>
    <col min="2" max="2" width="35.85546875" customWidth="1"/>
    <col min="3" max="3" width="68.7109375" customWidth="1"/>
  </cols>
  <sheetData>
    <row r="2" spans="2:3" ht="29.25" customHeight="1" x14ac:dyDescent="0.2">
      <c r="B2" s="88" t="s">
        <v>275</v>
      </c>
      <c r="C2" s="88" t="s">
        <v>270</v>
      </c>
    </row>
    <row r="3" spans="2:3" ht="38.25" x14ac:dyDescent="0.2">
      <c r="B3" s="89" t="s">
        <v>266</v>
      </c>
      <c r="C3" s="90" t="s">
        <v>262</v>
      </c>
    </row>
    <row r="4" spans="2:3" ht="76.5" x14ac:dyDescent="0.2">
      <c r="B4" s="89" t="s">
        <v>267</v>
      </c>
      <c r="C4" s="90" t="s">
        <v>272</v>
      </c>
    </row>
    <row r="5" spans="2:3" ht="25.5" x14ac:dyDescent="0.2">
      <c r="B5" s="91" t="s">
        <v>268</v>
      </c>
      <c r="C5" s="94" t="s">
        <v>273</v>
      </c>
    </row>
    <row r="6" spans="2:3" ht="24.75" customHeight="1" x14ac:dyDescent="0.2">
      <c r="B6" s="91" t="s">
        <v>269</v>
      </c>
      <c r="C6" s="94" t="s">
        <v>274</v>
      </c>
    </row>
    <row r="7" spans="2:3" ht="25.5" x14ac:dyDescent="0.2">
      <c r="B7" s="92" t="s">
        <v>271</v>
      </c>
      <c r="C7" s="93" t="s">
        <v>277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2021 April</vt:lpstr>
      <vt:lpstr>Top15</vt:lpstr>
      <vt:lpstr>Trip Types</vt:lpstr>
      <vt:lpstr>Regions</vt:lpstr>
      <vt:lpstr>EU</vt:lpstr>
      <vt:lpstr>Border Type</vt:lpstr>
      <vt:lpstr>Border</vt:lpstr>
      <vt:lpstr>Gender and Age</vt:lpstr>
      <vt:lpstr>Definitions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Windows User</cp:lastModifiedBy>
  <dcterms:created xsi:type="dcterms:W3CDTF">2012-06-01T06:45:51Z</dcterms:created>
  <dcterms:modified xsi:type="dcterms:W3CDTF">2021-05-05T13:47:23Z</dcterms:modified>
</cp:coreProperties>
</file>