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21 4 Months" sheetId="1" r:id="rId1"/>
    <sheet name="Top15" sheetId="2" r:id="rId2"/>
    <sheet name="Trip Types" sheetId="12" r:id="rId3"/>
    <sheet name="Regions" sheetId="3" r:id="rId4"/>
    <sheet name="EU" sheetId="16" r:id="rId5"/>
    <sheet name="Border Type" sheetId="8" r:id="rId6"/>
    <sheet name="Border" sheetId="11" r:id="rId7"/>
    <sheet name="Gender and Age" sheetId="15" r:id="rId8"/>
    <sheet name="Definitions" sheetId="13" r:id="rId9"/>
  </sheets>
  <calcPr calcId="152511"/>
</workbook>
</file>

<file path=xl/calcChain.xml><?xml version="1.0" encoding="utf-8"?>
<calcChain xmlns="http://schemas.openxmlformats.org/spreadsheetml/2006/main">
  <c r="H42" i="1" l="1"/>
  <c r="H43" i="1"/>
  <c r="I43" i="1"/>
  <c r="H44" i="1"/>
  <c r="I44" i="1"/>
  <c r="H45" i="1"/>
  <c r="I45" i="1"/>
  <c r="H46" i="1"/>
  <c r="I46" i="1"/>
  <c r="H47" i="1"/>
  <c r="I47" i="1"/>
  <c r="H57" i="1" l="1"/>
  <c r="I57" i="1"/>
  <c r="H58" i="1"/>
  <c r="I58" i="1"/>
  <c r="I38" i="1"/>
  <c r="I39" i="1"/>
  <c r="I40" i="1"/>
  <c r="I41" i="1"/>
  <c r="I48" i="1"/>
  <c r="I49" i="1"/>
  <c r="I50" i="1"/>
  <c r="I51" i="1"/>
  <c r="F5" i="16" l="1"/>
  <c r="E5" i="16"/>
  <c r="D5" i="16"/>
  <c r="K9" i="15" l="1"/>
  <c r="K6" i="15"/>
  <c r="K7" i="15"/>
  <c r="K8" i="15"/>
  <c r="K10" i="15"/>
  <c r="K5" i="15"/>
  <c r="I9" i="15" l="1"/>
  <c r="G6" i="15"/>
  <c r="H6" i="15"/>
  <c r="I6" i="15"/>
  <c r="J6" i="15"/>
  <c r="G7" i="15"/>
  <c r="H7" i="15"/>
  <c r="I7" i="15"/>
  <c r="J7" i="15"/>
  <c r="H8" i="15"/>
  <c r="G8" i="15"/>
  <c r="J8" i="15"/>
  <c r="G9" i="15"/>
  <c r="G10" i="15"/>
  <c r="H10" i="15"/>
  <c r="I10" i="15"/>
  <c r="J10" i="15"/>
  <c r="H5" i="15"/>
  <c r="G5" i="15"/>
  <c r="J5" i="15"/>
  <c r="J10" i="11"/>
  <c r="J6" i="11"/>
  <c r="J7" i="11"/>
  <c r="J8" i="11"/>
  <c r="J9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5" i="11"/>
  <c r="G25" i="11"/>
  <c r="F25" i="11"/>
  <c r="I25" i="11"/>
  <c r="H24" i="11"/>
  <c r="G24" i="11"/>
  <c r="F24" i="11"/>
  <c r="H23" i="11"/>
  <c r="G23" i="11"/>
  <c r="H22" i="11"/>
  <c r="G21" i="11"/>
  <c r="F21" i="11"/>
  <c r="I21" i="11"/>
  <c r="H20" i="11"/>
  <c r="G20" i="11"/>
  <c r="F20" i="11"/>
  <c r="I20" i="11"/>
  <c r="H19" i="11"/>
  <c r="G19" i="11"/>
  <c r="H18" i="11"/>
  <c r="G17" i="11"/>
  <c r="F17" i="11"/>
  <c r="I17" i="11"/>
  <c r="H16" i="11"/>
  <c r="G16" i="11"/>
  <c r="F16" i="11"/>
  <c r="I16" i="11"/>
  <c r="H15" i="11"/>
  <c r="G15" i="11"/>
  <c r="H14" i="11"/>
  <c r="G13" i="11"/>
  <c r="F13" i="11"/>
  <c r="I13" i="11"/>
  <c r="H12" i="11"/>
  <c r="G12" i="11"/>
  <c r="F12" i="11"/>
  <c r="H11" i="11"/>
  <c r="G11" i="11"/>
  <c r="I10" i="11"/>
  <c r="H10" i="11"/>
  <c r="G9" i="11"/>
  <c r="F9" i="11"/>
  <c r="I9" i="11"/>
  <c r="H8" i="11"/>
  <c r="G8" i="11"/>
  <c r="F8" i="11"/>
  <c r="H7" i="11"/>
  <c r="G7" i="11"/>
  <c r="H6" i="11"/>
  <c r="H5" i="11"/>
  <c r="G5" i="11"/>
  <c r="F5" i="11"/>
  <c r="I5" i="11"/>
  <c r="F6" i="8"/>
  <c r="J5" i="8"/>
  <c r="J8" i="8"/>
  <c r="J7" i="8"/>
  <c r="J6" i="8"/>
  <c r="G6" i="8"/>
  <c r="H6" i="8"/>
  <c r="I6" i="8"/>
  <c r="G7" i="8"/>
  <c r="F7" i="8"/>
  <c r="H7" i="8"/>
  <c r="I7" i="8"/>
  <c r="F8" i="8"/>
  <c r="G8" i="8"/>
  <c r="H8" i="8"/>
  <c r="I8" i="8"/>
  <c r="F5" i="8"/>
  <c r="H5" i="8"/>
  <c r="I5" i="8"/>
  <c r="J19" i="16"/>
  <c r="I8" i="16"/>
  <c r="J33" i="16"/>
  <c r="I33" i="16"/>
  <c r="H33" i="16"/>
  <c r="G33" i="16"/>
  <c r="J32" i="16"/>
  <c r="I32" i="16"/>
  <c r="H32" i="16"/>
  <c r="G32" i="16"/>
  <c r="J31" i="16"/>
  <c r="I31" i="16"/>
  <c r="H31" i="16"/>
  <c r="G31" i="16"/>
  <c r="J30" i="16"/>
  <c r="I30" i="16"/>
  <c r="H30" i="16"/>
  <c r="G30" i="16"/>
  <c r="J29" i="16"/>
  <c r="I29" i="16"/>
  <c r="H29" i="16"/>
  <c r="G29" i="16"/>
  <c r="J28" i="16"/>
  <c r="I28" i="16"/>
  <c r="H28" i="16"/>
  <c r="G28" i="16"/>
  <c r="J27" i="16"/>
  <c r="I27" i="16"/>
  <c r="H27" i="16"/>
  <c r="G27" i="16"/>
  <c r="J26" i="16"/>
  <c r="I26" i="16"/>
  <c r="H26" i="16"/>
  <c r="G26" i="16"/>
  <c r="J25" i="16"/>
  <c r="I25" i="16"/>
  <c r="H25" i="16"/>
  <c r="G25" i="16"/>
  <c r="J24" i="16"/>
  <c r="I24" i="16"/>
  <c r="H24" i="16"/>
  <c r="G24" i="16"/>
  <c r="J23" i="16"/>
  <c r="I23" i="16"/>
  <c r="H23" i="16"/>
  <c r="G23" i="16"/>
  <c r="J22" i="16"/>
  <c r="I22" i="16"/>
  <c r="H22" i="16"/>
  <c r="G22" i="16"/>
  <c r="J21" i="16"/>
  <c r="I21" i="16"/>
  <c r="H21" i="16"/>
  <c r="G21" i="16"/>
  <c r="J20" i="16"/>
  <c r="I20" i="16"/>
  <c r="H20" i="16"/>
  <c r="G20" i="16"/>
  <c r="I19" i="16"/>
  <c r="H19" i="16"/>
  <c r="G19" i="16"/>
  <c r="J18" i="16"/>
  <c r="I18" i="16"/>
  <c r="H18" i="16"/>
  <c r="G18" i="16"/>
  <c r="J17" i="16"/>
  <c r="I17" i="16"/>
  <c r="H17" i="16"/>
  <c r="G17" i="16"/>
  <c r="J16" i="16"/>
  <c r="I16" i="16"/>
  <c r="H16" i="16"/>
  <c r="G16" i="16"/>
  <c r="J15" i="16"/>
  <c r="I15" i="16"/>
  <c r="H15" i="16"/>
  <c r="G15" i="16"/>
  <c r="J14" i="16"/>
  <c r="I14" i="16"/>
  <c r="H14" i="16"/>
  <c r="G14" i="16"/>
  <c r="J13" i="16"/>
  <c r="I13" i="16"/>
  <c r="H13" i="16"/>
  <c r="G13" i="16"/>
  <c r="J12" i="16"/>
  <c r="I12" i="16"/>
  <c r="H12" i="16"/>
  <c r="G12" i="16"/>
  <c r="J11" i="16"/>
  <c r="I11" i="16"/>
  <c r="H11" i="16"/>
  <c r="G11" i="16"/>
  <c r="J10" i="16"/>
  <c r="I10" i="16"/>
  <c r="H10" i="16"/>
  <c r="G10" i="16"/>
  <c r="J9" i="16"/>
  <c r="I9" i="16"/>
  <c r="H9" i="16"/>
  <c r="G9" i="16"/>
  <c r="J8" i="16"/>
  <c r="H8" i="16"/>
  <c r="G8" i="16"/>
  <c r="J7" i="16"/>
  <c r="I7" i="16"/>
  <c r="H7" i="16"/>
  <c r="G7" i="16"/>
  <c r="J6" i="16"/>
  <c r="I6" i="16"/>
  <c r="H6" i="16"/>
  <c r="G6" i="16"/>
  <c r="E10" i="3"/>
  <c r="E9" i="3"/>
  <c r="J9" i="3" s="1"/>
  <c r="E8" i="3"/>
  <c r="D8" i="3"/>
  <c r="E7" i="3"/>
  <c r="E6" i="3"/>
  <c r="E5" i="3"/>
  <c r="D5" i="3"/>
  <c r="F9" i="12"/>
  <c r="H9" i="12"/>
  <c r="F6" i="12"/>
  <c r="G6" i="12"/>
  <c r="H6" i="12"/>
  <c r="I6" i="12"/>
  <c r="F7" i="12"/>
  <c r="G7" i="12"/>
  <c r="H7" i="12"/>
  <c r="I7" i="12"/>
  <c r="F8" i="12"/>
  <c r="G8" i="12"/>
  <c r="H8" i="12"/>
  <c r="I8" i="12"/>
  <c r="G9" i="12"/>
  <c r="I9" i="12"/>
  <c r="I5" i="12"/>
  <c r="H5" i="12"/>
  <c r="G5" i="12"/>
  <c r="F5" i="12"/>
  <c r="I10" i="2"/>
  <c r="G6" i="2"/>
  <c r="H6" i="2"/>
  <c r="I6" i="2"/>
  <c r="J6" i="2"/>
  <c r="G7" i="2"/>
  <c r="H7" i="2"/>
  <c r="I7" i="2"/>
  <c r="J7" i="2"/>
  <c r="G8" i="2"/>
  <c r="H8" i="2"/>
  <c r="I8" i="2"/>
  <c r="J8" i="2"/>
  <c r="G9" i="2"/>
  <c r="H9" i="2"/>
  <c r="I9" i="2"/>
  <c r="J9" i="2"/>
  <c r="G10" i="2"/>
  <c r="H10" i="2"/>
  <c r="J10" i="2"/>
  <c r="G11" i="2"/>
  <c r="H11" i="2"/>
  <c r="I11" i="2"/>
  <c r="J11" i="2"/>
  <c r="G12" i="2"/>
  <c r="H12" i="2"/>
  <c r="I12" i="2"/>
  <c r="J12" i="2"/>
  <c r="G13" i="2"/>
  <c r="H13" i="2"/>
  <c r="I13" i="2"/>
  <c r="J13" i="2"/>
  <c r="G14" i="2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8" i="2"/>
  <c r="H18" i="2"/>
  <c r="I18" i="2"/>
  <c r="J18" i="2"/>
  <c r="G19" i="2"/>
  <c r="H19" i="2"/>
  <c r="I19" i="2"/>
  <c r="J19" i="2"/>
  <c r="G5" i="2"/>
  <c r="J5" i="2"/>
  <c r="I5" i="2"/>
  <c r="H5" i="2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F23" i="1"/>
  <c r="G23" i="1"/>
  <c r="H23" i="1"/>
  <c r="I23" i="1"/>
  <c r="F24" i="1"/>
  <c r="G24" i="1"/>
  <c r="H24" i="1"/>
  <c r="I24" i="1"/>
  <c r="F25" i="1"/>
  <c r="G25" i="1"/>
  <c r="H25" i="1"/>
  <c r="I25" i="1"/>
  <c r="F26" i="1"/>
  <c r="G26" i="1"/>
  <c r="H26" i="1"/>
  <c r="I26" i="1"/>
  <c r="F27" i="1"/>
  <c r="G27" i="1"/>
  <c r="H27" i="1"/>
  <c r="I27" i="1"/>
  <c r="F28" i="1"/>
  <c r="G28" i="1"/>
  <c r="H28" i="1"/>
  <c r="I28" i="1"/>
  <c r="F29" i="1"/>
  <c r="G29" i="1"/>
  <c r="H29" i="1"/>
  <c r="I29" i="1"/>
  <c r="F30" i="1"/>
  <c r="G30" i="1"/>
  <c r="H30" i="1"/>
  <c r="I30" i="1"/>
  <c r="F31" i="1"/>
  <c r="G31" i="1"/>
  <c r="H31" i="1"/>
  <c r="I31" i="1"/>
  <c r="F32" i="1"/>
  <c r="G32" i="1"/>
  <c r="H32" i="1"/>
  <c r="I32" i="1"/>
  <c r="F33" i="1"/>
  <c r="G33" i="1"/>
  <c r="H33" i="1"/>
  <c r="I33" i="1"/>
  <c r="F34" i="1"/>
  <c r="G34" i="1"/>
  <c r="H34" i="1"/>
  <c r="I34" i="1"/>
  <c r="F35" i="1"/>
  <c r="G35" i="1"/>
  <c r="H35" i="1"/>
  <c r="I35" i="1"/>
  <c r="F36" i="1"/>
  <c r="G36" i="1"/>
  <c r="H36" i="1"/>
  <c r="I36" i="1"/>
  <c r="F37" i="1"/>
  <c r="G37" i="1"/>
  <c r="H37" i="1"/>
  <c r="I37" i="1"/>
  <c r="F38" i="1"/>
  <c r="G38" i="1"/>
  <c r="H38" i="1"/>
  <c r="F39" i="1"/>
  <c r="G39" i="1"/>
  <c r="H39" i="1"/>
  <c r="F40" i="1"/>
  <c r="G40" i="1"/>
  <c r="H40" i="1"/>
  <c r="F41" i="1"/>
  <c r="G41" i="1"/>
  <c r="H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H48" i="1"/>
  <c r="F49" i="1"/>
  <c r="G49" i="1"/>
  <c r="H49" i="1"/>
  <c r="F50" i="1"/>
  <c r="G50" i="1"/>
  <c r="H50" i="1"/>
  <c r="F51" i="1"/>
  <c r="G51" i="1"/>
  <c r="H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F58" i="1"/>
  <c r="G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H87" i="1"/>
  <c r="I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H94" i="1"/>
  <c r="I94" i="1"/>
  <c r="F95" i="1"/>
  <c r="G95" i="1"/>
  <c r="H95" i="1"/>
  <c r="I95" i="1"/>
  <c r="F96" i="1"/>
  <c r="G96" i="1"/>
  <c r="H96" i="1"/>
  <c r="I96" i="1"/>
  <c r="F97" i="1"/>
  <c r="G97" i="1"/>
  <c r="H97" i="1"/>
  <c r="I97" i="1"/>
  <c r="F98" i="1"/>
  <c r="G98" i="1"/>
  <c r="H98" i="1"/>
  <c r="I98" i="1"/>
  <c r="F99" i="1"/>
  <c r="G99" i="1"/>
  <c r="H99" i="1"/>
  <c r="I99" i="1"/>
  <c r="F100" i="1"/>
  <c r="G100" i="1"/>
  <c r="H100" i="1"/>
  <c r="I100" i="1"/>
  <c r="F101" i="1"/>
  <c r="G101" i="1"/>
  <c r="H101" i="1"/>
  <c r="I101" i="1"/>
  <c r="F102" i="1"/>
  <c r="G102" i="1"/>
  <c r="H102" i="1"/>
  <c r="I102" i="1"/>
  <c r="F103" i="1"/>
  <c r="G103" i="1"/>
  <c r="H103" i="1"/>
  <c r="I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H113" i="1"/>
  <c r="I113" i="1"/>
  <c r="F114" i="1"/>
  <c r="G114" i="1"/>
  <c r="H114" i="1"/>
  <c r="I114" i="1"/>
  <c r="F115" i="1"/>
  <c r="G115" i="1"/>
  <c r="H115" i="1"/>
  <c r="I115" i="1"/>
  <c r="F116" i="1"/>
  <c r="G116" i="1"/>
  <c r="H116" i="1"/>
  <c r="I116" i="1"/>
  <c r="F117" i="1"/>
  <c r="G117" i="1"/>
  <c r="H117" i="1"/>
  <c r="I117" i="1"/>
  <c r="F118" i="1"/>
  <c r="G118" i="1"/>
  <c r="H118" i="1"/>
  <c r="I118" i="1"/>
  <c r="F119" i="1"/>
  <c r="G119" i="1"/>
  <c r="H119" i="1"/>
  <c r="I119" i="1"/>
  <c r="F120" i="1"/>
  <c r="G120" i="1"/>
  <c r="H120" i="1"/>
  <c r="I120" i="1"/>
  <c r="F121" i="1"/>
  <c r="G121" i="1"/>
  <c r="H121" i="1"/>
  <c r="F122" i="1"/>
  <c r="G122" i="1"/>
  <c r="H122" i="1"/>
  <c r="I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H138" i="1"/>
  <c r="I138" i="1"/>
  <c r="F139" i="1"/>
  <c r="G139" i="1"/>
  <c r="H139" i="1"/>
  <c r="I139" i="1"/>
  <c r="F140" i="1"/>
  <c r="G140" i="1"/>
  <c r="H140" i="1"/>
  <c r="I140" i="1"/>
  <c r="F141" i="1"/>
  <c r="G141" i="1"/>
  <c r="H141" i="1"/>
  <c r="I141" i="1"/>
  <c r="F142" i="1"/>
  <c r="G142" i="1"/>
  <c r="H142" i="1"/>
  <c r="I142" i="1"/>
  <c r="F143" i="1"/>
  <c r="G143" i="1"/>
  <c r="H143" i="1"/>
  <c r="I143" i="1"/>
  <c r="F144" i="1"/>
  <c r="G144" i="1"/>
  <c r="H144" i="1"/>
  <c r="I144" i="1"/>
  <c r="F145" i="1"/>
  <c r="G145" i="1"/>
  <c r="H145" i="1"/>
  <c r="I145" i="1"/>
  <c r="F146" i="1"/>
  <c r="G146" i="1"/>
  <c r="H146" i="1"/>
  <c r="I146" i="1"/>
  <c r="F147" i="1"/>
  <c r="G147" i="1"/>
  <c r="H147" i="1"/>
  <c r="I147" i="1"/>
  <c r="F148" i="1"/>
  <c r="G148" i="1"/>
  <c r="H148" i="1"/>
  <c r="I148" i="1"/>
  <c r="F149" i="1"/>
  <c r="G149" i="1"/>
  <c r="H149" i="1"/>
  <c r="I149" i="1"/>
  <c r="F150" i="1"/>
  <c r="G150" i="1"/>
  <c r="H150" i="1"/>
  <c r="I150" i="1"/>
  <c r="F151" i="1"/>
  <c r="G151" i="1"/>
  <c r="H151" i="1"/>
  <c r="I151" i="1"/>
  <c r="F152" i="1"/>
  <c r="G152" i="1"/>
  <c r="F153" i="1"/>
  <c r="G153" i="1"/>
  <c r="F154" i="1"/>
  <c r="G154" i="1"/>
  <c r="H154" i="1"/>
  <c r="I154" i="1"/>
  <c r="F155" i="1"/>
  <c r="G155" i="1"/>
  <c r="H155" i="1"/>
  <c r="I155" i="1"/>
  <c r="F156" i="1"/>
  <c r="G156" i="1"/>
  <c r="H156" i="1"/>
  <c r="I156" i="1"/>
  <c r="F157" i="1"/>
  <c r="G157" i="1"/>
  <c r="H157" i="1"/>
  <c r="I157" i="1"/>
  <c r="F158" i="1"/>
  <c r="G158" i="1"/>
  <c r="H158" i="1"/>
  <c r="I158" i="1"/>
  <c r="F159" i="1"/>
  <c r="G159" i="1"/>
  <c r="H159" i="1"/>
  <c r="I159" i="1"/>
  <c r="F160" i="1"/>
  <c r="G160" i="1"/>
  <c r="H160" i="1"/>
  <c r="I160" i="1"/>
  <c r="F161" i="1"/>
  <c r="G161" i="1"/>
  <c r="H161" i="1"/>
  <c r="I161" i="1"/>
  <c r="F162" i="1"/>
  <c r="G162" i="1"/>
  <c r="H162" i="1"/>
  <c r="I162" i="1"/>
  <c r="F163" i="1"/>
  <c r="G163" i="1"/>
  <c r="H163" i="1"/>
  <c r="I163" i="1"/>
  <c r="F164" i="1"/>
  <c r="G164" i="1"/>
  <c r="H164" i="1"/>
  <c r="I164" i="1"/>
  <c r="F165" i="1"/>
  <c r="G165" i="1"/>
  <c r="H165" i="1"/>
  <c r="I165" i="1"/>
  <c r="F166" i="1"/>
  <c r="G166" i="1"/>
  <c r="H166" i="1"/>
  <c r="I166" i="1"/>
  <c r="F167" i="1"/>
  <c r="G167" i="1"/>
  <c r="H167" i="1"/>
  <c r="I167" i="1"/>
  <c r="F168" i="1"/>
  <c r="G168" i="1"/>
  <c r="H168" i="1"/>
  <c r="I168" i="1"/>
  <c r="F169" i="1"/>
  <c r="G169" i="1"/>
  <c r="H169" i="1"/>
  <c r="I169" i="1"/>
  <c r="F170" i="1"/>
  <c r="G170" i="1"/>
  <c r="H170" i="1"/>
  <c r="I170" i="1"/>
  <c r="F171" i="1"/>
  <c r="G171" i="1"/>
  <c r="H171" i="1"/>
  <c r="I171" i="1"/>
  <c r="F172" i="1"/>
  <c r="G172" i="1"/>
  <c r="H172" i="1"/>
  <c r="I172" i="1"/>
  <c r="F173" i="1"/>
  <c r="G173" i="1"/>
  <c r="H173" i="1"/>
  <c r="I173" i="1"/>
  <c r="F174" i="1"/>
  <c r="G174" i="1"/>
  <c r="H174" i="1"/>
  <c r="I174" i="1"/>
  <c r="F175" i="1"/>
  <c r="G175" i="1"/>
  <c r="H175" i="1"/>
  <c r="I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H195" i="1"/>
  <c r="I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H212" i="1"/>
  <c r="I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H218" i="1"/>
  <c r="I218" i="1"/>
  <c r="F219" i="1"/>
  <c r="G219" i="1"/>
  <c r="H219" i="1"/>
  <c r="I219" i="1"/>
  <c r="F220" i="1"/>
  <c r="G220" i="1"/>
  <c r="H220" i="1"/>
  <c r="I220" i="1"/>
  <c r="F221" i="1"/>
  <c r="G221" i="1"/>
  <c r="H221" i="1"/>
  <c r="I221" i="1"/>
  <c r="F222" i="1"/>
  <c r="G222" i="1"/>
  <c r="H222" i="1"/>
  <c r="I222" i="1"/>
  <c r="F223" i="1"/>
  <c r="G223" i="1"/>
  <c r="H223" i="1"/>
  <c r="I223" i="1"/>
  <c r="F224" i="1"/>
  <c r="G224" i="1"/>
  <c r="H224" i="1"/>
  <c r="I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H231" i="1"/>
  <c r="I231" i="1"/>
  <c r="F232" i="1"/>
  <c r="G232" i="1"/>
  <c r="H232" i="1"/>
  <c r="I232" i="1"/>
  <c r="F233" i="1"/>
  <c r="G233" i="1"/>
  <c r="H233" i="1"/>
  <c r="I233" i="1"/>
  <c r="F234" i="1"/>
  <c r="G234" i="1"/>
  <c r="H234" i="1"/>
  <c r="I234" i="1"/>
  <c r="I6" i="1"/>
  <c r="H6" i="1"/>
  <c r="G6" i="1"/>
  <c r="F6" i="1"/>
  <c r="F4" i="1"/>
  <c r="I4" i="1"/>
  <c r="H4" i="1"/>
  <c r="I3" i="1"/>
  <c r="I2" i="1"/>
  <c r="H3" i="1"/>
  <c r="H2" i="1"/>
  <c r="G3" i="1"/>
  <c r="G4" i="1"/>
  <c r="G2" i="1"/>
  <c r="F3" i="1"/>
  <c r="F2" i="1"/>
  <c r="I5" i="3" l="1"/>
  <c r="G5" i="3"/>
  <c r="J10" i="3"/>
  <c r="I8" i="3"/>
  <c r="J8" i="3"/>
  <c r="J6" i="3"/>
  <c r="J7" i="3"/>
  <c r="J5" i="3"/>
  <c r="H9" i="15"/>
  <c r="I8" i="15"/>
  <c r="J9" i="15"/>
  <c r="I5" i="15"/>
  <c r="I14" i="11"/>
  <c r="I18" i="11"/>
  <c r="F6" i="11"/>
  <c r="I7" i="11"/>
  <c r="F10" i="11"/>
  <c r="I11" i="11"/>
  <c r="F14" i="11"/>
  <c r="I15" i="11"/>
  <c r="F18" i="11"/>
  <c r="I19" i="11"/>
  <c r="F22" i="11"/>
  <c r="I23" i="11"/>
  <c r="G6" i="11"/>
  <c r="F7" i="11"/>
  <c r="I8" i="11"/>
  <c r="H9" i="11"/>
  <c r="G10" i="11"/>
  <c r="F11" i="11"/>
  <c r="I12" i="11"/>
  <c r="H13" i="11"/>
  <c r="G14" i="11"/>
  <c r="F15" i="11"/>
  <c r="H17" i="11"/>
  <c r="G18" i="11"/>
  <c r="F19" i="11"/>
  <c r="H21" i="11"/>
  <c r="G22" i="11"/>
  <c r="F23" i="11"/>
  <c r="I24" i="11"/>
  <c r="H25" i="11"/>
  <c r="I6" i="11"/>
  <c r="I22" i="11"/>
  <c r="G5" i="8"/>
  <c r="G8" i="3"/>
  <c r="J5" i="16" l="1"/>
  <c r="I5" i="16"/>
  <c r="H5" i="16"/>
  <c r="G5" i="16"/>
  <c r="D6" i="3"/>
  <c r="D7" i="3"/>
  <c r="D9" i="3"/>
  <c r="D10" i="3"/>
  <c r="C10" i="3"/>
  <c r="C9" i="3"/>
  <c r="C8" i="3"/>
  <c r="C7" i="3"/>
  <c r="C6" i="3"/>
  <c r="H9" i="3" l="1"/>
  <c r="F9" i="3"/>
  <c r="H7" i="3"/>
  <c r="F7" i="3"/>
  <c r="H8" i="3"/>
  <c r="F8" i="3"/>
  <c r="F6" i="3"/>
  <c r="H6" i="3"/>
  <c r="H10" i="3"/>
  <c r="F10" i="3"/>
  <c r="G7" i="3"/>
  <c r="I7" i="3"/>
  <c r="G10" i="3"/>
  <c r="I10" i="3"/>
  <c r="G9" i="3"/>
  <c r="I9" i="3"/>
  <c r="G6" i="3"/>
  <c r="I6" i="3"/>
  <c r="C5" i="3"/>
  <c r="F5" i="3" l="1"/>
  <c r="H5" i="3"/>
</calcChain>
</file>

<file path=xl/sharedStrings.xml><?xml version="1.0" encoding="utf-8"?>
<sst xmlns="http://schemas.openxmlformats.org/spreadsheetml/2006/main" count="415" uniqueCount="304">
  <si>
    <t>Country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</si>
  <si>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</si>
  <si>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</si>
  <si>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</si>
  <si>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</si>
  <si>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</si>
  <si>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</si>
  <si>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</si>
  <si>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</si>
  <si>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</si>
  <si>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</si>
  <si>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</si>
  <si>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</si>
  <si>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</si>
  <si>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</si>
  <si>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</si>
  <si>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</si>
  <si>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</si>
  <si>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</si>
  <si>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</si>
  <si>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</si>
  <si>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</si>
  <si>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</si>
  <si>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</si>
  <si>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</si>
  <si>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</si>
  <si>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</si>
  <si>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</si>
  <si>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</si>
  <si>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</si>
  <si>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</si>
  <si>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</si>
  <si>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</si>
  <si>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</si>
  <si>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</si>
  <si>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</si>
  <si>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</si>
  <si>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</si>
  <si>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</si>
  <si>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</si>
  <si>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</si>
  <si>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</si>
  <si>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</si>
  <si>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</si>
  <si>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</si>
  <si>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</si>
  <si>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</si>
  <si>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</si>
  <si>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</si>
  <si>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</si>
  <si>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</si>
  <si>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</si>
  <si>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</si>
  <si>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</si>
  <si>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</si>
  <si>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</si>
  <si>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</si>
  <si>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</si>
  <si>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</si>
  <si>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</si>
  <si>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</si>
  <si>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</si>
  <si>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</si>
  <si>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</si>
  <si>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</si>
  <si>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</si>
  <si>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</si>
  <si>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</si>
  <si>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</si>
  <si>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</si>
  <si>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</si>
  <si>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</si>
  <si>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</si>
  <si>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</si>
  <si>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</si>
  <si>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</si>
  <si>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</si>
  <si>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</si>
  <si>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</si>
  <si>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</si>
  <si>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</si>
  <si>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</si>
  <si>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</si>
  <si>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</si>
  <si>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</si>
  <si>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</si>
  <si>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</si>
  <si>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</si>
  <si>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</si>
  <si>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</si>
  <si>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</si>
  <si>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</si>
  <si>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</si>
  <si>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</si>
  <si>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</si>
  <si>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</si>
  <si>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</si>
  <si>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</si>
  <si>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</si>
  <si>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</si>
  <si>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</si>
  <si>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</si>
  <si>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</si>
  <si>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</si>
  <si>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</si>
  <si>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</si>
  <si>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</si>
  <si>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</si>
  <si>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</si>
  <si>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</si>
  <si>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</si>
  <si>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</si>
  <si>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</si>
  <si>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</si>
  <si>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</si>
  <si>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</si>
  <si>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</si>
  <si>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</si>
  <si>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</si>
  <si>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</si>
  <si>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</si>
  <si>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</si>
  <si>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</si>
  <si>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</si>
  <si>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</si>
  <si>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</si>
  <si>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</si>
  <si>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</si>
  <si>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</si>
  <si>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</si>
  <si>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</si>
  <si>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</si>
  <si>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</si>
  <si>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</si>
  <si>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</si>
  <si>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</si>
  <si>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</si>
  <si>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</si>
  <si>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</si>
  <si>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</si>
  <si>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</si>
  <si>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</si>
  <si>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</si>
  <si>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</si>
  <si>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</si>
  <si>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</si>
  <si>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</si>
  <si>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</si>
  <si>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</si>
  <si>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</si>
  <si>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</si>
  <si>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</si>
  <si>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</si>
  <si>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</si>
  <si>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</si>
  <si>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</si>
  <si>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</si>
  <si>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</si>
  <si>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</si>
  <si>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</si>
  <si>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</si>
  <si>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</si>
  <si>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</si>
  <si>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</si>
  <si>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</si>
  <si>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</si>
  <si>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</si>
  <si>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</si>
  <si>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</si>
  <si>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</si>
  <si>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</si>
  <si>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</si>
  <si>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</si>
  <si>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</si>
  <si>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</si>
  <si>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</si>
  <si>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</si>
  <si>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</si>
  <si>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</si>
  <si>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</si>
  <si>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</si>
  <si>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</si>
  <si>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</si>
  <si>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</si>
  <si>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</si>
  <si>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</si>
  <si>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</si>
  <si>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</si>
  <si>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</si>
  <si>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</si>
  <si>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</si>
  <si>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</si>
  <si>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</si>
  <si>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</si>
  <si>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</si>
  <si>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</si>
  <si>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</si>
  <si>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</si>
  <si>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</si>
  <si>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</si>
  <si>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</si>
  <si>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</si>
  <si>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</si>
  <si>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</si>
  <si>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</si>
  <si>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</si>
  <si>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</si>
  <si>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</si>
  <si>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</si>
  <si>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</si>
  <si>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</si>
  <si>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</si>
  <si>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</si>
  <si>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</si>
  <si>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</si>
  <si>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</si>
  <si>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</si>
  <si>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</si>
  <si>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</si>
  <si>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</si>
  <si>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</si>
  <si>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</si>
  <si>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</si>
  <si>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</si>
  <si>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</si>
  <si>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</si>
  <si>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</si>
  <si>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</si>
  <si>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</si>
  <si>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</si>
  <si>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</si>
  <si>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</si>
  <si>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</si>
  <si>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</si>
  <si>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</si>
  <si>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Vakhtangisi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</si>
  <si>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</si>
  <si>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</si>
  <si>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</si>
  <si>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</si>
  <si>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</si>
  <si>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</si>
  <si>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</si>
  <si>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</si>
  <si>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</si>
  <si>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</si>
  <si>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</si>
  <si>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</si>
  <si>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</si>
  <si>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</si>
  <si>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</si>
  <si>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</si>
  <si>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</si>
  <si>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</si>
  <si>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</si>
  <si>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</si>
  <si>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</si>
  <si>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</si>
  <si>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</si>
  <si>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</si>
  <si>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</si>
  <si>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</si>
  <si>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</si>
  <si>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</si>
  <si>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</si>
  <si>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</si>
  <si>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</si>
  <si>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</si>
  <si>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</si>
  <si>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</si>
  <si>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</si>
  <si>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</si>
  <si>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</si>
  <si>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</si>
  <si>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</si>
  <si>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</si>
  <si>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</si>
  <si>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</si>
  <si>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 Kartsakhi </t>
  </si>
  <si>
    <t>Other</t>
  </si>
  <si>
    <t>Georgia (Nonresident)</t>
  </si>
  <si>
    <t>15-30</t>
  </si>
  <si>
    <t>31-50</t>
  </si>
  <si>
    <t>51-70</t>
  </si>
  <si>
    <t>71+</t>
  </si>
  <si>
    <t>Visitors Gender and Age</t>
  </si>
  <si>
    <t>Age</t>
  </si>
  <si>
    <t>Gender</t>
  </si>
  <si>
    <t>Female</t>
  </si>
  <si>
    <t>Male</t>
  </si>
  <si>
    <t>Czechia</t>
  </si>
  <si>
    <t>Categorry</t>
  </si>
  <si>
    <t>International Visitor Trips/EU</t>
  </si>
  <si>
    <t>EU member countries</t>
  </si>
  <si>
    <t>Port Batumi</t>
  </si>
  <si>
    <t>Tsodna</t>
  </si>
  <si>
    <t>Change 2019/2021</t>
  </si>
  <si>
    <t>Change 2020/2021</t>
  </si>
  <si>
    <t>% Change 2019/2021</t>
  </si>
  <si>
    <t>% Change 2020/2021</t>
  </si>
  <si>
    <t>U S A</t>
  </si>
  <si>
    <t>2019: 4 Months</t>
  </si>
  <si>
    <t>2020: 4 Months</t>
  </si>
  <si>
    <t>2021: 4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</si>
</sst>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68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12" fillId="0" borderId="19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center" vertical="center"/>
    </xf>
    <xf numFmtId="3" fontId="23" fillId="10" borderId="28" xfId="0" applyNumberFormat="1" applyFont="1" applyFill="1" applyBorder="1" applyAlignment="1">
      <alignment horizontal="center" vertical="center"/>
    </xf>
    <xf numFmtId="3" fontId="24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4" fillId="11" borderId="28" xfId="0" applyNumberFormat="1" applyFont="1" applyFill="1" applyBorder="1" applyAlignment="1">
      <alignment horizontal="center" vertical="center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5" fillId="0" borderId="2" xfId="2" applyNumberFormat="1" applyFont="1" applyBorder="1" applyAlignment="1">
      <alignment horizontal="left" vertical="center" wrapText="1"/>
    </xf>
    <xf numFmtId="3" fontId="25" fillId="0" borderId="1" xfId="2" applyNumberFormat="1" applyFont="1" applyBorder="1" applyAlignment="1">
      <alignment horizontal="center" vertical="center"/>
    </xf>
    <xf numFmtId="164" fontId="25" fillId="0" borderId="1" xfId="3" applyNumberFormat="1" applyFont="1" applyBorder="1" applyAlignment="1">
      <alignment horizontal="center" vertical="center"/>
    </xf>
    <xf numFmtId="3" fontId="25" fillId="0" borderId="3" xfId="2" applyNumberFormat="1" applyFont="1" applyBorder="1" applyAlignment="1">
      <alignment horizontal="left" vertical="center"/>
    </xf>
    <xf numFmtId="3" fontId="25" fillId="0" borderId="4" xfId="2" applyNumberFormat="1" applyFont="1" applyBorder="1" applyAlignment="1">
      <alignment horizontal="center" vertical="center"/>
    </xf>
    <xf numFmtId="164" fontId="25" fillId="0" borderId="4" xfId="3" applyNumberFormat="1" applyFont="1" applyBorder="1" applyAlignment="1">
      <alignment horizontal="center" vertical="center"/>
    </xf>
    <xf numFmtId="164" fontId="25" fillId="0" borderId="0" xfId="3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17" fillId="10" borderId="16" xfId="8" applyNumberFormat="1" applyFill="1" applyBorder="1" applyAlignment="1">
      <alignment horizontal="center" vertical="center"/>
    </xf>
    <xf numFmtId="0" fontId="26" fillId="11" borderId="2" xfId="9" applyNumberFormat="1" applyFont="1" applyFill="1" applyBorder="1" applyAlignment="1">
      <alignment horizontal="center" vertical="center"/>
    </xf>
    <xf numFmtId="3" fontId="26" fillId="11" borderId="28" xfId="9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21" fillId="8" borderId="33" xfId="7" applyNumberFormat="1" applyFont="1" applyFill="1" applyBorder="1" applyAlignment="1">
      <alignment horizontal="center" vertical="center" wrapText="1"/>
    </xf>
    <xf numFmtId="3" fontId="21" fillId="12" borderId="33" xfId="7" applyNumberFormat="1" applyFont="1" applyFill="1" applyBorder="1" applyAlignment="1">
      <alignment horizontal="center" vertical="center" wrapText="1"/>
    </xf>
    <xf numFmtId="3" fontId="20" fillId="9" borderId="33" xfId="6" applyNumberFormat="1" applyFont="1" applyFill="1" applyBorder="1" applyAlignment="1">
      <alignment horizontal="center" vertical="center"/>
    </xf>
    <xf numFmtId="3" fontId="20" fillId="9" borderId="33" xfId="6" applyNumberFormat="1" applyFont="1" applyFill="1" applyBorder="1" applyAlignment="1">
      <alignment horizontal="center" vertical="center" wrapText="1"/>
    </xf>
    <xf numFmtId="0" fontId="27" fillId="9" borderId="28" xfId="0" applyFont="1" applyFill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5" fillId="0" borderId="28" xfId="2" applyNumberFormat="1" applyFont="1" applyBorder="1" applyAlignment="1">
      <alignment horizontal="left" vertical="center"/>
    </xf>
    <xf numFmtId="0" fontId="28" fillId="0" borderId="28" xfId="0" applyFont="1" applyBorder="1" applyAlignment="1">
      <alignment horizontal="justify" vertical="center"/>
    </xf>
    <xf numFmtId="0" fontId="28" fillId="0" borderId="28" xfId="0" applyFont="1" applyBorder="1" applyAlignment="1">
      <alignment vertical="center" wrapText="1"/>
    </xf>
    <xf numFmtId="3" fontId="8" fillId="0" borderId="30" xfId="6" applyNumberFormat="1" applyFont="1" applyFill="1" applyBorder="1" applyAlignment="1">
      <alignment horizontal="center" vertical="center"/>
    </xf>
    <xf numFmtId="164" fontId="21" fillId="8" borderId="32" xfId="3" applyNumberFormat="1" applyFont="1" applyFill="1" applyBorder="1" applyAlignment="1">
      <alignment horizontal="center" vertical="center" wrapText="1"/>
    </xf>
    <xf numFmtId="164" fontId="8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8" fillId="0" borderId="0" xfId="0" applyNumberFormat="1" applyFont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35" xfId="2" applyFont="1" applyBorder="1" applyAlignment="1">
      <alignment horizontal="center" vertical="center"/>
    </xf>
    <xf numFmtId="0" fontId="17" fillId="8" borderId="34" xfId="7" applyNumberFormat="1" applyFill="1" applyBorder="1" applyAlignment="1">
      <alignment horizontal="center" vertical="center" wrapText="1"/>
    </xf>
    <xf numFmtId="3" fontId="21" fillId="8" borderId="29" xfId="7" applyNumberFormat="1" applyFont="1" applyFill="1" applyBorder="1" applyAlignment="1">
      <alignment horizontal="center" vertical="center" wrapText="1"/>
    </xf>
    <xf numFmtId="3" fontId="12" fillId="0" borderId="2" xfId="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/>
    </xf>
    <xf numFmtId="3" fontId="21" fillId="9" borderId="33" xfId="4" applyNumberFormat="1" applyFont="1" applyFill="1" applyBorder="1" applyAlignment="1">
      <alignment horizontal="center" vertical="center"/>
    </xf>
    <xf numFmtId="3" fontId="21" fillId="9" borderId="28" xfId="4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3" fontId="12" fillId="0" borderId="9" xfId="4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17" fillId="8" borderId="38" xfId="7" applyNumberFormat="1" applyFill="1" applyBorder="1" applyAlignment="1">
      <alignment horizontal="center" vertical="center" wrapText="1"/>
    </xf>
    <xf numFmtId="0" fontId="21" fillId="8" borderId="28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64" fontId="21" fillId="8" borderId="40" xfId="3" applyNumberFormat="1" applyFont="1" applyFill="1" applyBorder="1" applyAlignment="1">
      <alignment horizontal="center" vertical="center" wrapText="1"/>
    </xf>
    <xf numFmtId="164" fontId="20" fillId="9" borderId="41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 wrapText="1"/>
    </xf>
    <xf numFmtId="164" fontId="26" fillId="11" borderId="28" xfId="3" applyNumberFormat="1" applyFont="1" applyFill="1" applyBorder="1" applyAlignment="1">
      <alignment horizontal="center" vertical="center"/>
    </xf>
    <xf numFmtId="164" fontId="14" fillId="2" borderId="28" xfId="3" applyNumberFormat="1" applyFont="1" applyFill="1" applyBorder="1" applyAlignment="1">
      <alignment horizontal="center" vertical="center"/>
    </xf>
    <xf numFmtId="164" fontId="1" fillId="11" borderId="28" xfId="3" applyNumberFormat="1" applyFont="1" applyFill="1" applyBorder="1" applyAlignment="1">
      <alignment horizontal="center" vertical="center"/>
    </xf>
    <xf numFmtId="164" fontId="23" fillId="10" borderId="28" xfId="3" applyNumberFormat="1" applyFont="1" applyFill="1" applyBorder="1" applyAlignment="1">
      <alignment horizontal="center" vertical="center"/>
    </xf>
    <xf numFmtId="164" fontId="24" fillId="11" borderId="28" xfId="3" applyNumberFormat="1" applyFont="1" applyFill="1" applyBorder="1" applyAlignment="1">
      <alignment horizontal="center" vertical="center"/>
    </xf>
    <xf numFmtId="164" fontId="17" fillId="10" borderId="28" xfId="3" applyNumberFormat="1" applyFont="1" applyFill="1" applyBorder="1" applyAlignment="1">
      <alignment horizontal="center" vertical="center"/>
    </xf>
    <xf numFmtId="164" fontId="8" fillId="0" borderId="30" xfId="3" applyNumberFormat="1" applyFont="1" applyFill="1" applyBorder="1" applyAlignment="1">
      <alignment horizontal="center" vertical="center"/>
    </xf>
    <xf numFmtId="164" fontId="10" fillId="0" borderId="0" xfId="3" applyNumberFormat="1" applyFont="1">
      <alignment vertical="center"/>
    </xf>
    <xf numFmtId="164" fontId="12" fillId="0" borderId="25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3" fontId="25" fillId="0" borderId="1" xfId="4" applyNumberFormat="1" applyFont="1" applyBorder="1" applyAlignment="1">
      <alignment horizontal="center" vertical="center"/>
    </xf>
    <xf numFmtId="164" fontId="25" fillId="0" borderId="25" xfId="3" applyNumberFormat="1" applyFont="1" applyBorder="1" applyAlignment="1">
      <alignment horizontal="center" vertical="center"/>
    </xf>
    <xf numFmtId="3" fontId="25" fillId="0" borderId="4" xfId="4" applyNumberFormat="1" applyFont="1" applyBorder="1" applyAlignment="1">
      <alignment horizontal="center" vertical="center"/>
    </xf>
    <xf numFmtId="164" fontId="25" fillId="0" borderId="26" xfId="3" applyNumberFormat="1" applyFont="1" applyBorder="1" applyAlignment="1">
      <alignment horizontal="center" vertical="center"/>
    </xf>
    <xf numFmtId="164" fontId="8" fillId="0" borderId="46" xfId="3" applyNumberFormat="1" applyFont="1" applyFill="1" applyBorder="1" applyAlignment="1">
      <alignment horizontal="center" vertical="center"/>
    </xf>
    <xf numFmtId="164" fontId="8" fillId="0" borderId="47" xfId="3" applyNumberFormat="1" applyFont="1" applyFill="1" applyBorder="1" applyAlignment="1">
      <alignment horizontal="center" vertical="center"/>
    </xf>
    <xf numFmtId="164" fontId="20" fillId="9" borderId="45" xfId="3" applyNumberFormat="1" applyFont="1" applyFill="1" applyBorder="1" applyAlignment="1">
      <alignment horizontal="center" vertical="center"/>
    </xf>
    <xf numFmtId="3" fontId="20" fillId="9" borderId="21" xfId="6" applyNumberFormat="1" applyFont="1" applyFill="1" applyBorder="1" applyAlignment="1">
      <alignment horizontal="center" vertical="center"/>
    </xf>
    <xf numFmtId="3" fontId="8" fillId="0" borderId="22" xfId="3" applyNumberFormat="1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/>
    </xf>
    <xf numFmtId="164" fontId="20" fillId="9" borderId="24" xfId="3" applyNumberFormat="1" applyFont="1" applyFill="1" applyBorder="1" applyAlignment="1">
      <alignment horizontal="center" vertical="center"/>
    </xf>
    <xf numFmtId="3" fontId="20" fillId="9" borderId="48" xfId="6" applyNumberFormat="1" applyFont="1" applyFill="1" applyBorder="1" applyAlignment="1">
      <alignment horizontal="center" vertical="center"/>
    </xf>
    <xf numFmtId="3" fontId="8" fillId="0" borderId="49" xfId="3" applyNumberFormat="1" applyFont="1" applyFill="1" applyBorder="1" applyAlignment="1">
      <alignment horizontal="center" vertical="center"/>
    </xf>
    <xf numFmtId="164" fontId="21" fillId="8" borderId="50" xfId="3" applyNumberFormat="1" applyFont="1" applyFill="1" applyBorder="1" applyAlignment="1">
      <alignment horizontal="center" vertical="center" wrapText="1"/>
    </xf>
    <xf numFmtId="164" fontId="21" fillId="12" borderId="50" xfId="3" applyNumberFormat="1" applyFont="1" applyFill="1" applyBorder="1" applyAlignment="1">
      <alignment horizontal="center" vertical="center" wrapText="1"/>
    </xf>
    <xf numFmtId="164" fontId="20" fillId="9" borderId="50" xfId="3" applyNumberFormat="1" applyFont="1" applyFill="1" applyBorder="1" applyAlignment="1">
      <alignment horizontal="center" vertical="center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3" fillId="0" borderId="0" xfId="0" applyNumberFormat="1" applyFont="1" applyFill="1" applyAlignment="1">
      <alignment horizontal="left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0" fontId="15" fillId="0" borderId="42" xfId="0" applyNumberFormat="1" applyFont="1" applyFill="1" applyBorder="1" applyAlignment="1">
      <alignment horizontal="center" vertical="center"/>
    </xf>
    <xf numFmtId="0" fontId="15" fillId="0" borderId="43" xfId="0" applyNumberFormat="1" applyFont="1" applyFill="1" applyBorder="1" applyAlignment="1">
      <alignment horizontal="center" vertical="center"/>
    </xf>
    <xf numFmtId="0" fontId="15" fillId="0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3" fontId="12" fillId="0" borderId="36" xfId="2" applyNumberFormat="1" applyFont="1" applyBorder="1" applyAlignment="1">
      <alignment horizontal="center" vertical="center"/>
    </xf>
    <xf numFmtId="3" fontId="12" fillId="0" borderId="10" xfId="2" applyNumberFormat="1" applyFont="1" applyBorder="1" applyAlignment="1">
      <alignment horizontal="center" vertical="center"/>
    </xf>
    <xf numFmtId="3" fontId="12" fillId="0" borderId="37" xfId="2" applyNumberFormat="1" applyFont="1" applyBorder="1" applyAlignment="1">
      <alignment horizontal="center" vertical="center"/>
    </xf>
    <xf numFmtId="3" fontId="12" fillId="0" borderId="17" xfId="2" applyNumberFormat="1" applyFont="1" applyBorder="1" applyAlignment="1">
      <alignment horizontal="center" vertical="center"/>
    </xf>
    <xf numFmtId="0" fontId="21" fillId="8" borderId="38" xfId="7" applyNumberFormat="1" applyFont="1" applyFill="1" applyBorder="1" applyAlignment="1">
      <alignment horizontal="center" vertical="center" wrapText="1"/>
    </xf>
    <xf numFmtId="0" fontId="21" fillId="8" borderId="39" xfId="7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542925</xdr:colOff>
      <xdr:row>4</xdr:row>
      <xdr:rowOff>85725</xdr:rowOff>
    </xdr:from>
    <xdr:to>
      <xdr:col>3</xdr:col>
      <xdr:colOff>733425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447675</xdr:colOff>
      <xdr:row>4</xdr:row>
      <xdr:rowOff>85725</xdr:rowOff>
    </xdr:from>
    <xdr:to>
      <xdr:col>6</xdr:col>
      <xdr:colOff>638175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9229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95250</xdr:rowOff>
    </xdr:from>
    <xdr:to>
      <xdr:col>8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542925</xdr:colOff>
      <xdr:row>4</xdr:row>
      <xdr:rowOff>85725</xdr:rowOff>
    </xdr:from>
    <xdr:to>
      <xdr:col>4</xdr:col>
      <xdr:colOff>733425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248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381000</xdr:colOff>
      <xdr:row>4</xdr:row>
      <xdr:rowOff>114300</xdr:rowOff>
    </xdr:from>
    <xdr:to>
      <xdr:col>5</xdr:col>
      <xdr:colOff>571500</xdr:colOff>
      <xdr:row>4</xdr:row>
      <xdr:rowOff>285750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105775" y="16002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7</xdr:col>
      <xdr:colOff>485775</xdr:colOff>
      <xdr:row>4</xdr:row>
      <xdr:rowOff>66675</xdr:rowOff>
    </xdr:from>
    <xdr:to>
      <xdr:col>7</xdr:col>
      <xdr:colOff>676275</xdr:colOff>
      <xdr:row>4</xdr:row>
      <xdr:rowOff>238125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10353675" y="15525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41.7109375" style="6" customWidth="1"/>
    <col min="3" max="3" width="19.7109375" style="6" customWidth="1"/>
    <col min="4" max="4" width="19.42578125" style="6" customWidth="1"/>
    <col min="5" max="5" width="19.42578125" style="30" customWidth="1"/>
    <col min="6" max="6" width="15.85546875" style="30" customWidth="1"/>
    <col min="7" max="7" width="16.28515625" style="6" customWidth="1"/>
    <col min="8" max="8" width="16.28515625" style="97" customWidth="1"/>
    <col min="9" max="9" width="14.28515625" style="97" customWidth="1"/>
    <col min="10" max="16384" width="9.140625" style="6"/>
  </cols>
  <sheetData>
    <row r="1" spans="1:9" s="30" customFormat="1" ht="35.25" customHeight="1" x14ac:dyDescent="0.2">
      <c r="B1" s="114" t="s">
        <v>0</v>
      </c>
      <c r="C1" s="78" t="s">
        <v>301</v>
      </c>
      <c r="D1" s="78" t="s">
        <v>302</v>
      </c>
      <c r="E1" s="78" t="s">
        <v>303</v>
      </c>
      <c r="F1" s="114" t="s">
        <v>296</v>
      </c>
      <c r="G1" s="114" t="s">
        <v>297</v>
      </c>
      <c r="H1" s="116" t="s">
        <v>298</v>
      </c>
      <c r="I1" s="96" t="s">
        <v>299</v>
      </c>
    </row>
    <row r="2" spans="1:9" s="30" customFormat="1" ht="31.5" customHeight="1" x14ac:dyDescent="0.2">
      <c r="B2" s="84" t="s">
        <v>263</v>
      </c>
      <c r="C2" s="78">
        <v>2265318</v>
      </c>
      <c r="D2" s="78">
        <v>1368586</v>
      </c>
      <c r="E2" s="78">
        <v>220466</v>
      </c>
      <c r="F2" s="78">
        <f>E2-C2</f>
        <v>-2044852</v>
      </c>
      <c r="G2" s="78">
        <f>E2-D2</f>
        <v>-1148120</v>
      </c>
      <c r="H2" s="146">
        <f>E2/C2-1</f>
        <v>-0.90267768145576033</v>
      </c>
      <c r="I2" s="143">
        <f>E2/D2-1</f>
        <v>-0.83890964835238702</v>
      </c>
    </row>
    <row r="3" spans="1:9" s="30" customFormat="1" ht="19.5" customHeight="1" x14ac:dyDescent="0.2">
      <c r="B3" s="85" t="s">
        <v>258</v>
      </c>
      <c r="C3" s="79">
        <v>382057</v>
      </c>
      <c r="D3" s="79">
        <v>213772</v>
      </c>
      <c r="E3" s="79">
        <v>7759</v>
      </c>
      <c r="F3" s="79">
        <f>E3-C3</f>
        <v>-374298</v>
      </c>
      <c r="G3" s="79">
        <f t="shared" ref="G3:G4" si="0">E3-D3</f>
        <v>-206013</v>
      </c>
      <c r="H3" s="147">
        <f t="shared" ref="H3" si="1">E3/C3-1</f>
        <v>-0.97969151199951843</v>
      </c>
      <c r="I3" s="144">
        <f>E3/D3-1</f>
        <v>-0.96370432049099042</v>
      </c>
    </row>
    <row r="4" spans="1:9" s="30" customFormat="1" ht="30.75" customHeight="1" x14ac:dyDescent="0.2">
      <c r="B4" s="86" t="s">
        <v>264</v>
      </c>
      <c r="C4" s="42">
        <v>1883261</v>
      </c>
      <c r="D4" s="42">
        <v>1154814</v>
      </c>
      <c r="E4" s="42">
        <v>212707</v>
      </c>
      <c r="F4" s="42">
        <f>E4-C4</f>
        <v>-1670554</v>
      </c>
      <c r="G4" s="42">
        <f t="shared" si="0"/>
        <v>-942107</v>
      </c>
      <c r="H4" s="148">
        <f>E4/C4-1</f>
        <v>-0.88705389215833597</v>
      </c>
      <c r="I4" s="145">
        <f>E4/D4-1</f>
        <v>-0.81580843321954877</v>
      </c>
    </row>
    <row r="5" spans="1:9" s="30" customFormat="1" ht="30.75" customHeight="1" x14ac:dyDescent="0.2">
      <c r="B5" s="87" t="s">
        <v>260</v>
      </c>
      <c r="C5" s="42"/>
      <c r="D5" s="42"/>
      <c r="E5" s="42"/>
      <c r="F5" s="42"/>
      <c r="G5" s="42"/>
      <c r="H5" s="117"/>
      <c r="I5" s="100"/>
    </row>
    <row r="6" spans="1:9" ht="15" customHeight="1" x14ac:dyDescent="0.2">
      <c r="B6" s="72" t="s">
        <v>3</v>
      </c>
      <c r="C6" s="43">
        <v>1598428</v>
      </c>
      <c r="D6" s="43">
        <v>973776</v>
      </c>
      <c r="E6" s="43">
        <v>177416</v>
      </c>
      <c r="F6" s="43">
        <f>E6-C6</f>
        <v>-1421012</v>
      </c>
      <c r="G6" s="43">
        <f>E6-D6</f>
        <v>-796360</v>
      </c>
      <c r="H6" s="118">
        <f>E6/C6-1</f>
        <v>-0.88900594834424818</v>
      </c>
      <c r="I6" s="118">
        <f>E6/D6-1</f>
        <v>-0.81780614843660149</v>
      </c>
    </row>
    <row r="7" spans="1:9" x14ac:dyDescent="0.2">
      <c r="B7" s="73" t="s">
        <v>217</v>
      </c>
      <c r="C7" s="74">
        <v>1206772</v>
      </c>
      <c r="D7" s="74">
        <v>719778</v>
      </c>
      <c r="E7" s="74">
        <v>88529</v>
      </c>
      <c r="F7" s="74">
        <f t="shared" ref="F7:F70" si="2">E7-C7</f>
        <v>-1118243</v>
      </c>
      <c r="G7" s="74">
        <f t="shared" ref="G7:G70" si="3">E7-D7</f>
        <v>-631249</v>
      </c>
      <c r="H7" s="119">
        <f t="shared" ref="H7:H69" si="4">E7/C7-1</f>
        <v>-0.92663982923037658</v>
      </c>
      <c r="I7" s="119">
        <f t="shared" ref="I7:I69" si="5">E7/D7-1</f>
        <v>-0.87700513213796472</v>
      </c>
    </row>
    <row r="8" spans="1:9" s="13" customFormat="1" ht="12" x14ac:dyDescent="0.2">
      <c r="A8" s="99"/>
      <c r="B8" s="64" t="s">
        <v>144</v>
      </c>
      <c r="C8" s="44">
        <v>326840</v>
      </c>
      <c r="D8" s="44">
        <v>189738</v>
      </c>
      <c r="E8" s="44">
        <v>23647</v>
      </c>
      <c r="F8" s="44">
        <f t="shared" si="2"/>
        <v>-303193</v>
      </c>
      <c r="G8" s="44">
        <f t="shared" si="3"/>
        <v>-166091</v>
      </c>
      <c r="H8" s="120">
        <f t="shared" si="4"/>
        <v>-0.9276496144902705</v>
      </c>
      <c r="I8" s="120">
        <f t="shared" si="5"/>
        <v>-0.87537024739377456</v>
      </c>
    </row>
    <row r="9" spans="1:9" s="13" customFormat="1" ht="12" x14ac:dyDescent="0.2">
      <c r="B9" s="64" t="s">
        <v>139</v>
      </c>
      <c r="C9" s="44">
        <v>391975</v>
      </c>
      <c r="D9" s="44">
        <v>264740</v>
      </c>
      <c r="E9" s="44">
        <v>16601</v>
      </c>
      <c r="F9" s="44">
        <f t="shared" si="2"/>
        <v>-375374</v>
      </c>
      <c r="G9" s="44">
        <f t="shared" si="3"/>
        <v>-248139</v>
      </c>
      <c r="H9" s="120">
        <f t="shared" si="4"/>
        <v>-0.95764780917150327</v>
      </c>
      <c r="I9" s="120">
        <f t="shared" si="5"/>
        <v>-0.93729319332174965</v>
      </c>
    </row>
    <row r="10" spans="1:9" s="13" customFormat="1" ht="12" x14ac:dyDescent="0.2">
      <c r="B10" s="64" t="s">
        <v>140</v>
      </c>
      <c r="C10" s="44">
        <v>8895</v>
      </c>
      <c r="D10" s="44">
        <v>7969</v>
      </c>
      <c r="E10" s="44">
        <v>2940</v>
      </c>
      <c r="F10" s="44">
        <f t="shared" si="2"/>
        <v>-5955</v>
      </c>
      <c r="G10" s="44">
        <f t="shared" si="3"/>
        <v>-5029</v>
      </c>
      <c r="H10" s="120">
        <f t="shared" si="4"/>
        <v>-0.6694772344013491</v>
      </c>
      <c r="I10" s="120">
        <f t="shared" si="5"/>
        <v>-0.63107039779144181</v>
      </c>
    </row>
    <row r="11" spans="1:9" ht="15" customHeight="1" x14ac:dyDescent="0.2">
      <c r="B11" s="65" t="s">
        <v>2</v>
      </c>
      <c r="C11" s="44">
        <v>2831</v>
      </c>
      <c r="D11" s="44">
        <v>1846</v>
      </c>
      <c r="E11" s="44">
        <v>879</v>
      </c>
      <c r="F11" s="44">
        <f t="shared" si="2"/>
        <v>-1952</v>
      </c>
      <c r="G11" s="44">
        <f t="shared" si="3"/>
        <v>-967</v>
      </c>
      <c r="H11" s="120">
        <f t="shared" si="4"/>
        <v>-0.68950900741787358</v>
      </c>
      <c r="I11" s="120">
        <f t="shared" si="5"/>
        <v>-0.52383531960996743</v>
      </c>
    </row>
    <row r="12" spans="1:9" ht="15" customHeight="1" x14ac:dyDescent="0.2">
      <c r="B12" s="65" t="s">
        <v>11</v>
      </c>
      <c r="C12" s="44">
        <v>2971</v>
      </c>
      <c r="D12" s="44">
        <v>1945</v>
      </c>
      <c r="E12" s="44">
        <v>461</v>
      </c>
      <c r="F12" s="44">
        <f t="shared" si="2"/>
        <v>-2510</v>
      </c>
      <c r="G12" s="44">
        <f t="shared" si="3"/>
        <v>-1484</v>
      </c>
      <c r="H12" s="120">
        <f t="shared" si="4"/>
        <v>-0.84483338943116792</v>
      </c>
      <c r="I12" s="120">
        <f t="shared" si="5"/>
        <v>-0.76298200514138814</v>
      </c>
    </row>
    <row r="13" spans="1:9" ht="15" customHeight="1" x14ac:dyDescent="0.2">
      <c r="B13" s="65" t="s">
        <v>4</v>
      </c>
      <c r="C13" s="44">
        <v>1993</v>
      </c>
      <c r="D13" s="44">
        <v>2357</v>
      </c>
      <c r="E13" s="44">
        <v>150</v>
      </c>
      <c r="F13" s="44">
        <f t="shared" si="2"/>
        <v>-1843</v>
      </c>
      <c r="G13" s="44">
        <f t="shared" si="3"/>
        <v>-2207</v>
      </c>
      <c r="H13" s="120">
        <f t="shared" si="4"/>
        <v>-0.92473657802308074</v>
      </c>
      <c r="I13" s="120">
        <f t="shared" si="5"/>
        <v>-0.93635977938056847</v>
      </c>
    </row>
    <row r="14" spans="1:9" s="30" customFormat="1" ht="15" customHeight="1" x14ac:dyDescent="0.2">
      <c r="B14" s="65" t="s">
        <v>10</v>
      </c>
      <c r="C14" s="44">
        <v>1603</v>
      </c>
      <c r="D14" s="44">
        <v>879</v>
      </c>
      <c r="E14" s="44">
        <v>114</v>
      </c>
      <c r="F14" s="44">
        <f t="shared" si="2"/>
        <v>-1489</v>
      </c>
      <c r="G14" s="44">
        <f t="shared" si="3"/>
        <v>-765</v>
      </c>
      <c r="H14" s="120">
        <f t="shared" si="4"/>
        <v>-0.9288833437305053</v>
      </c>
      <c r="I14" s="120">
        <f t="shared" si="5"/>
        <v>-0.87030716723549495</v>
      </c>
    </row>
    <row r="15" spans="1:9" ht="15" customHeight="1" x14ac:dyDescent="0.2">
      <c r="B15" s="65" t="s">
        <v>148</v>
      </c>
      <c r="C15" s="44">
        <v>16378</v>
      </c>
      <c r="D15" s="44">
        <v>9508</v>
      </c>
      <c r="E15" s="44">
        <v>3483</v>
      </c>
      <c r="F15" s="44">
        <f t="shared" si="2"/>
        <v>-12895</v>
      </c>
      <c r="G15" s="44">
        <f t="shared" si="3"/>
        <v>-6025</v>
      </c>
      <c r="H15" s="120">
        <f t="shared" si="4"/>
        <v>-0.78733667114421779</v>
      </c>
      <c r="I15" s="120">
        <f t="shared" si="5"/>
        <v>-0.63367690366007579</v>
      </c>
    </row>
    <row r="16" spans="1:9" s="13" customFormat="1" ht="15" customHeight="1" x14ac:dyDescent="0.2">
      <c r="B16" s="64" t="s">
        <v>242</v>
      </c>
      <c r="C16" s="44">
        <v>2734</v>
      </c>
      <c r="D16" s="44">
        <v>1670</v>
      </c>
      <c r="E16" s="44">
        <v>877</v>
      </c>
      <c r="F16" s="44">
        <f t="shared" si="2"/>
        <v>-1857</v>
      </c>
      <c r="G16" s="44">
        <f t="shared" si="3"/>
        <v>-793</v>
      </c>
      <c r="H16" s="120">
        <f t="shared" si="4"/>
        <v>-0.6792245793708851</v>
      </c>
      <c r="I16" s="120">
        <f t="shared" si="5"/>
        <v>-0.47485029940119761</v>
      </c>
    </row>
    <row r="17" spans="2:9" ht="15" customHeight="1" x14ac:dyDescent="0.2">
      <c r="B17" s="65" t="s">
        <v>5</v>
      </c>
      <c r="C17" s="44">
        <v>4761</v>
      </c>
      <c r="D17" s="44">
        <v>3108</v>
      </c>
      <c r="E17" s="44">
        <v>294</v>
      </c>
      <c r="F17" s="44">
        <f t="shared" si="2"/>
        <v>-4467</v>
      </c>
      <c r="G17" s="44">
        <f t="shared" si="3"/>
        <v>-2814</v>
      </c>
      <c r="H17" s="120">
        <f t="shared" si="4"/>
        <v>-0.93824826717076248</v>
      </c>
      <c r="I17" s="120">
        <f t="shared" si="5"/>
        <v>-0.90540540540540537</v>
      </c>
    </row>
    <row r="18" spans="2:9" ht="15" customHeight="1" x14ac:dyDescent="0.2">
      <c r="B18" s="65" t="s">
        <v>6</v>
      </c>
      <c r="C18" s="44">
        <v>5356</v>
      </c>
      <c r="D18" s="44">
        <v>4393</v>
      </c>
      <c r="E18" s="44">
        <v>384</v>
      </c>
      <c r="F18" s="44">
        <f t="shared" si="2"/>
        <v>-4972</v>
      </c>
      <c r="G18" s="44">
        <f t="shared" si="3"/>
        <v>-4009</v>
      </c>
      <c r="H18" s="120">
        <f t="shared" si="4"/>
        <v>-0.92830470500373408</v>
      </c>
      <c r="I18" s="120">
        <f t="shared" si="5"/>
        <v>-0.91258820851354427</v>
      </c>
    </row>
    <row r="19" spans="2:9" s="13" customFormat="1" ht="15" customHeight="1" x14ac:dyDescent="0.2">
      <c r="B19" s="64" t="s">
        <v>142</v>
      </c>
      <c r="C19" s="44">
        <v>1650</v>
      </c>
      <c r="D19" s="44">
        <v>1058</v>
      </c>
      <c r="E19" s="44">
        <v>422</v>
      </c>
      <c r="F19" s="44">
        <f t="shared" si="2"/>
        <v>-1228</v>
      </c>
      <c r="G19" s="44">
        <f t="shared" si="3"/>
        <v>-636</v>
      </c>
      <c r="H19" s="120">
        <f t="shared" si="4"/>
        <v>-0.74424242424242426</v>
      </c>
      <c r="I19" s="120">
        <f t="shared" si="5"/>
        <v>-0.60113421550094515</v>
      </c>
    </row>
    <row r="20" spans="2:9" ht="15" customHeight="1" x14ac:dyDescent="0.2">
      <c r="B20" s="65" t="s">
        <v>7</v>
      </c>
      <c r="C20" s="44">
        <v>11783</v>
      </c>
      <c r="D20" s="44">
        <v>10336</v>
      </c>
      <c r="E20" s="44">
        <v>401</v>
      </c>
      <c r="F20" s="44">
        <f t="shared" si="2"/>
        <v>-11382</v>
      </c>
      <c r="G20" s="44">
        <f t="shared" si="3"/>
        <v>-9935</v>
      </c>
      <c r="H20" s="120">
        <f t="shared" si="4"/>
        <v>-0.96596791988457953</v>
      </c>
      <c r="I20" s="120">
        <f t="shared" si="5"/>
        <v>-0.961203560371517</v>
      </c>
    </row>
    <row r="21" spans="2:9" ht="15" customHeight="1" x14ac:dyDescent="0.2">
      <c r="B21" s="65" t="s">
        <v>8</v>
      </c>
      <c r="C21" s="44">
        <v>1432</v>
      </c>
      <c r="D21" s="44">
        <v>966</v>
      </c>
      <c r="E21" s="44">
        <v>284</v>
      </c>
      <c r="F21" s="44">
        <f t="shared" si="2"/>
        <v>-1148</v>
      </c>
      <c r="G21" s="44">
        <f t="shared" si="3"/>
        <v>-682</v>
      </c>
      <c r="H21" s="120">
        <f t="shared" si="4"/>
        <v>-0.8016759776536313</v>
      </c>
      <c r="I21" s="120">
        <f t="shared" si="5"/>
        <v>-0.70600414078674945</v>
      </c>
    </row>
    <row r="22" spans="2:9" s="13" customFormat="1" ht="15" customHeight="1" x14ac:dyDescent="0.2">
      <c r="B22" s="64" t="s">
        <v>143</v>
      </c>
      <c r="C22" s="44">
        <v>367215</v>
      </c>
      <c r="D22" s="44">
        <v>175901</v>
      </c>
      <c r="E22" s="44">
        <v>18062</v>
      </c>
      <c r="F22" s="44">
        <f t="shared" si="2"/>
        <v>-349153</v>
      </c>
      <c r="G22" s="44">
        <f t="shared" si="3"/>
        <v>-157839</v>
      </c>
      <c r="H22" s="120">
        <f t="shared" si="4"/>
        <v>-0.95081355609111828</v>
      </c>
      <c r="I22" s="120">
        <f t="shared" si="5"/>
        <v>-0.89731724094803322</v>
      </c>
    </row>
    <row r="23" spans="2:9" ht="15" customHeight="1" x14ac:dyDescent="0.2">
      <c r="B23" s="65" t="s">
        <v>9</v>
      </c>
      <c r="C23" s="44">
        <v>1771</v>
      </c>
      <c r="D23" s="44">
        <v>1062</v>
      </c>
      <c r="E23" s="44">
        <v>59</v>
      </c>
      <c r="F23" s="44">
        <f t="shared" si="2"/>
        <v>-1712</v>
      </c>
      <c r="G23" s="44">
        <f t="shared" si="3"/>
        <v>-1003</v>
      </c>
      <c r="H23" s="120">
        <f t="shared" si="4"/>
        <v>-0.96668548842461888</v>
      </c>
      <c r="I23" s="120">
        <f t="shared" si="5"/>
        <v>-0.94444444444444442</v>
      </c>
    </row>
    <row r="24" spans="2:9" s="13" customFormat="1" ht="15" customHeight="1" x14ac:dyDescent="0.2">
      <c r="B24" s="64" t="s">
        <v>145</v>
      </c>
      <c r="C24" s="44">
        <v>1547</v>
      </c>
      <c r="D24" s="44">
        <v>1618</v>
      </c>
      <c r="E24" s="44">
        <v>1543</v>
      </c>
      <c r="F24" s="44">
        <f t="shared" si="2"/>
        <v>-4</v>
      </c>
      <c r="G24" s="44">
        <f t="shared" si="3"/>
        <v>-75</v>
      </c>
      <c r="H24" s="120">
        <f t="shared" si="4"/>
        <v>-2.5856496444731647E-3</v>
      </c>
      <c r="I24" s="120">
        <f t="shared" si="5"/>
        <v>-4.6353522867737973E-2</v>
      </c>
    </row>
    <row r="25" spans="2:9" s="13" customFormat="1" ht="15" customHeight="1" x14ac:dyDescent="0.2">
      <c r="B25" s="66" t="s">
        <v>141</v>
      </c>
      <c r="C25" s="44">
        <v>3604</v>
      </c>
      <c r="D25" s="44">
        <v>3293</v>
      </c>
      <c r="E25" s="44">
        <v>60</v>
      </c>
      <c r="F25" s="44">
        <f t="shared" si="2"/>
        <v>-3544</v>
      </c>
      <c r="G25" s="44">
        <f t="shared" si="3"/>
        <v>-3233</v>
      </c>
      <c r="H25" s="120">
        <f t="shared" si="4"/>
        <v>-0.98335183129855719</v>
      </c>
      <c r="I25" s="120">
        <f t="shared" si="5"/>
        <v>-0.98177953234133009</v>
      </c>
    </row>
    <row r="26" spans="2:9" s="13" customFormat="1" ht="15" customHeight="1" x14ac:dyDescent="0.2">
      <c r="B26" s="66" t="s">
        <v>147</v>
      </c>
      <c r="C26" s="44">
        <v>45636</v>
      </c>
      <c r="D26" s="44">
        <v>33384</v>
      </c>
      <c r="E26" s="44">
        <v>10737</v>
      </c>
      <c r="F26" s="44">
        <f t="shared" si="2"/>
        <v>-34899</v>
      </c>
      <c r="G26" s="44">
        <f t="shared" si="3"/>
        <v>-22647</v>
      </c>
      <c r="H26" s="120">
        <f t="shared" si="4"/>
        <v>-0.76472521693399953</v>
      </c>
      <c r="I26" s="120">
        <f t="shared" si="5"/>
        <v>-0.6783788641265277</v>
      </c>
    </row>
    <row r="27" spans="2:9" s="13" customFormat="1" ht="15" customHeight="1" x14ac:dyDescent="0.2">
      <c r="B27" s="66" t="s">
        <v>146</v>
      </c>
      <c r="C27" s="44">
        <v>5797</v>
      </c>
      <c r="D27" s="44">
        <v>4007</v>
      </c>
      <c r="E27" s="44">
        <v>7131</v>
      </c>
      <c r="F27" s="44">
        <f t="shared" si="2"/>
        <v>1334</v>
      </c>
      <c r="G27" s="44">
        <f t="shared" si="3"/>
        <v>3124</v>
      </c>
      <c r="H27" s="120">
        <f t="shared" si="4"/>
        <v>0.23011902708297405</v>
      </c>
      <c r="I27" s="120">
        <f t="shared" si="5"/>
        <v>0.77963563763414023</v>
      </c>
    </row>
    <row r="28" spans="2:9" ht="15" customHeight="1" x14ac:dyDescent="0.2">
      <c r="B28" s="75" t="s">
        <v>12</v>
      </c>
      <c r="C28" s="76">
        <v>14315</v>
      </c>
      <c r="D28" s="76">
        <v>8631</v>
      </c>
      <c r="E28" s="76">
        <v>1218</v>
      </c>
      <c r="F28" s="76">
        <f t="shared" si="2"/>
        <v>-13097</v>
      </c>
      <c r="G28" s="76">
        <f t="shared" si="3"/>
        <v>-7413</v>
      </c>
      <c r="H28" s="121">
        <f t="shared" si="4"/>
        <v>-0.91491442542787282</v>
      </c>
      <c r="I28" s="121">
        <f t="shared" si="5"/>
        <v>-0.85888077858880774</v>
      </c>
    </row>
    <row r="29" spans="2:9" ht="15" customHeight="1" x14ac:dyDescent="0.2">
      <c r="B29" s="64" t="s">
        <v>13</v>
      </c>
      <c r="C29" s="44">
        <v>1058</v>
      </c>
      <c r="D29" s="44">
        <v>522</v>
      </c>
      <c r="E29" s="44">
        <v>70</v>
      </c>
      <c r="F29" s="44">
        <f t="shared" si="2"/>
        <v>-988</v>
      </c>
      <c r="G29" s="44">
        <f t="shared" si="3"/>
        <v>-452</v>
      </c>
      <c r="H29" s="120">
        <f t="shared" si="4"/>
        <v>-0.93383742911153123</v>
      </c>
      <c r="I29" s="120">
        <f t="shared" si="5"/>
        <v>-0.86590038314176243</v>
      </c>
    </row>
    <row r="30" spans="2:9" ht="15" customHeight="1" x14ac:dyDescent="0.2">
      <c r="B30" s="65" t="s">
        <v>17</v>
      </c>
      <c r="C30" s="44">
        <v>1368</v>
      </c>
      <c r="D30" s="44">
        <v>652</v>
      </c>
      <c r="E30" s="44">
        <v>67</v>
      </c>
      <c r="F30" s="44">
        <f t="shared" si="2"/>
        <v>-1301</v>
      </c>
      <c r="G30" s="44">
        <f t="shared" si="3"/>
        <v>-585</v>
      </c>
      <c r="H30" s="120">
        <f t="shared" si="4"/>
        <v>-0.95102339181286555</v>
      </c>
      <c r="I30" s="120">
        <f t="shared" si="5"/>
        <v>-0.89723926380368102</v>
      </c>
    </row>
    <row r="31" spans="2:9" ht="15" customHeight="1" x14ac:dyDescent="0.2">
      <c r="B31" s="65" t="s">
        <v>15</v>
      </c>
      <c r="C31" s="44">
        <v>56</v>
      </c>
      <c r="D31" s="44">
        <v>23</v>
      </c>
      <c r="E31" s="44">
        <v>5</v>
      </c>
      <c r="F31" s="44">
        <f t="shared" si="2"/>
        <v>-51</v>
      </c>
      <c r="G31" s="44">
        <f t="shared" si="3"/>
        <v>-18</v>
      </c>
      <c r="H31" s="120">
        <f t="shared" si="4"/>
        <v>-0.9107142857142857</v>
      </c>
      <c r="I31" s="120">
        <f t="shared" si="5"/>
        <v>-0.78260869565217395</v>
      </c>
    </row>
    <row r="32" spans="2:9" ht="15" customHeight="1" x14ac:dyDescent="0.2">
      <c r="B32" s="65" t="s">
        <v>14</v>
      </c>
      <c r="C32" s="44">
        <v>782</v>
      </c>
      <c r="D32" s="44">
        <v>649</v>
      </c>
      <c r="E32" s="44">
        <v>111</v>
      </c>
      <c r="F32" s="44">
        <f t="shared" si="2"/>
        <v>-671</v>
      </c>
      <c r="G32" s="44">
        <f t="shared" si="3"/>
        <v>-538</v>
      </c>
      <c r="H32" s="120">
        <f t="shared" si="4"/>
        <v>-0.85805626598465468</v>
      </c>
      <c r="I32" s="120">
        <f t="shared" si="5"/>
        <v>-0.82896764252696453</v>
      </c>
    </row>
    <row r="33" spans="2:9" ht="15" customHeight="1" x14ac:dyDescent="0.2">
      <c r="B33" s="65" t="s">
        <v>16</v>
      </c>
      <c r="C33" s="44">
        <v>1099</v>
      </c>
      <c r="D33" s="44">
        <v>445</v>
      </c>
      <c r="E33" s="44">
        <v>24</v>
      </c>
      <c r="F33" s="44">
        <f t="shared" si="2"/>
        <v>-1075</v>
      </c>
      <c r="G33" s="44">
        <f t="shared" si="3"/>
        <v>-421</v>
      </c>
      <c r="H33" s="120">
        <f t="shared" si="4"/>
        <v>-0.97816196542311196</v>
      </c>
      <c r="I33" s="120">
        <f t="shared" si="5"/>
        <v>-0.94606741573033704</v>
      </c>
    </row>
    <row r="34" spans="2:9" ht="15" customHeight="1" x14ac:dyDescent="0.2">
      <c r="B34" s="65" t="s">
        <v>18</v>
      </c>
      <c r="C34" s="44">
        <v>1956</v>
      </c>
      <c r="D34" s="44">
        <v>1277</v>
      </c>
      <c r="E34" s="44">
        <v>170</v>
      </c>
      <c r="F34" s="44">
        <f t="shared" si="2"/>
        <v>-1786</v>
      </c>
      <c r="G34" s="44">
        <f t="shared" si="3"/>
        <v>-1107</v>
      </c>
      <c r="H34" s="120">
        <f t="shared" si="4"/>
        <v>-0.91308793456032722</v>
      </c>
      <c r="I34" s="120">
        <f t="shared" si="5"/>
        <v>-0.86687548942834769</v>
      </c>
    </row>
    <row r="35" spans="2:9" ht="15" customHeight="1" x14ac:dyDescent="0.2">
      <c r="B35" s="64" t="s">
        <v>198</v>
      </c>
      <c r="C35" s="44">
        <v>7996</v>
      </c>
      <c r="D35" s="44">
        <v>5063</v>
      </c>
      <c r="E35" s="44">
        <v>771</v>
      </c>
      <c r="F35" s="44">
        <f t="shared" si="2"/>
        <v>-7225</v>
      </c>
      <c r="G35" s="44">
        <f t="shared" si="3"/>
        <v>-4292</v>
      </c>
      <c r="H35" s="120">
        <f t="shared" si="4"/>
        <v>-0.90357678839419708</v>
      </c>
      <c r="I35" s="120">
        <f t="shared" si="5"/>
        <v>-0.84771874382777013</v>
      </c>
    </row>
    <row r="36" spans="2:9" ht="15" customHeight="1" x14ac:dyDescent="0.2">
      <c r="B36" s="75" t="s">
        <v>19</v>
      </c>
      <c r="C36" s="76">
        <v>14485</v>
      </c>
      <c r="D36" s="76">
        <v>9961</v>
      </c>
      <c r="E36" s="76">
        <v>1512</v>
      </c>
      <c r="F36" s="76">
        <f t="shared" si="2"/>
        <v>-12973</v>
      </c>
      <c r="G36" s="76">
        <f t="shared" si="3"/>
        <v>-8449</v>
      </c>
      <c r="H36" s="121">
        <f t="shared" si="4"/>
        <v>-0.89561615464273392</v>
      </c>
      <c r="I36" s="121">
        <f t="shared" si="5"/>
        <v>-0.84820801124385103</v>
      </c>
    </row>
    <row r="37" spans="2:9" ht="15" customHeight="1" x14ac:dyDescent="0.2">
      <c r="B37" s="65" t="s">
        <v>20</v>
      </c>
      <c r="C37" s="44">
        <v>161</v>
      </c>
      <c r="D37" s="44">
        <v>103</v>
      </c>
      <c r="E37" s="44">
        <v>8</v>
      </c>
      <c r="F37" s="44">
        <f t="shared" si="2"/>
        <v>-153</v>
      </c>
      <c r="G37" s="44">
        <f t="shared" si="3"/>
        <v>-95</v>
      </c>
      <c r="H37" s="120">
        <f t="shared" si="4"/>
        <v>-0.9503105590062112</v>
      </c>
      <c r="I37" s="120">
        <f t="shared" si="5"/>
        <v>-0.92233009708737868</v>
      </c>
    </row>
    <row r="38" spans="2:9" ht="15" customHeight="1" x14ac:dyDescent="0.2">
      <c r="B38" s="65" t="s">
        <v>21</v>
      </c>
      <c r="C38" s="44">
        <v>7</v>
      </c>
      <c r="D38" s="44">
        <v>1</v>
      </c>
      <c r="E38" s="44">
        <v>0</v>
      </c>
      <c r="F38" s="44">
        <f t="shared" si="2"/>
        <v>-7</v>
      </c>
      <c r="G38" s="44">
        <f t="shared" si="3"/>
        <v>-1</v>
      </c>
      <c r="H38" s="120">
        <f t="shared" si="4"/>
        <v>-1</v>
      </c>
      <c r="I38" s="120">
        <f t="shared" si="5"/>
        <v>-1</v>
      </c>
    </row>
    <row r="39" spans="2:9" ht="12" x14ac:dyDescent="0.2">
      <c r="B39" s="65" t="s">
        <v>212</v>
      </c>
      <c r="C39" s="44">
        <v>228</v>
      </c>
      <c r="D39" s="44">
        <v>152</v>
      </c>
      <c r="E39" s="44">
        <v>39</v>
      </c>
      <c r="F39" s="44">
        <f t="shared" si="2"/>
        <v>-189</v>
      </c>
      <c r="G39" s="44">
        <f t="shared" si="3"/>
        <v>-113</v>
      </c>
      <c r="H39" s="120">
        <f t="shared" si="4"/>
        <v>-0.82894736842105265</v>
      </c>
      <c r="I39" s="120">
        <f t="shared" si="5"/>
        <v>-0.74342105263157898</v>
      </c>
    </row>
    <row r="40" spans="2:9" ht="15" customHeight="1" x14ac:dyDescent="0.2">
      <c r="B40" s="64" t="s">
        <v>33</v>
      </c>
      <c r="C40" s="44">
        <v>406</v>
      </c>
      <c r="D40" s="44">
        <v>203</v>
      </c>
      <c r="E40" s="44">
        <v>22</v>
      </c>
      <c r="F40" s="44">
        <f t="shared" si="2"/>
        <v>-384</v>
      </c>
      <c r="G40" s="44">
        <f t="shared" si="3"/>
        <v>-181</v>
      </c>
      <c r="H40" s="120">
        <f t="shared" si="4"/>
        <v>-0.94581280788177335</v>
      </c>
      <c r="I40" s="120">
        <f t="shared" si="5"/>
        <v>-0.89162561576354682</v>
      </c>
    </row>
    <row r="41" spans="2:9" ht="15" customHeight="1" x14ac:dyDescent="0.2">
      <c r="B41" s="64" t="s">
        <v>29</v>
      </c>
      <c r="C41" s="44">
        <v>4571</v>
      </c>
      <c r="D41" s="44">
        <v>3001</v>
      </c>
      <c r="E41" s="44">
        <v>297</v>
      </c>
      <c r="F41" s="44">
        <f t="shared" si="2"/>
        <v>-4274</v>
      </c>
      <c r="G41" s="44">
        <f t="shared" si="3"/>
        <v>-2704</v>
      </c>
      <c r="H41" s="120">
        <f t="shared" si="4"/>
        <v>-0.93502515860861957</v>
      </c>
      <c r="I41" s="120">
        <f t="shared" si="5"/>
        <v>-0.90103298900366546</v>
      </c>
    </row>
    <row r="42" spans="2:9" ht="15" customHeight="1" x14ac:dyDescent="0.2">
      <c r="B42" s="64" t="s">
        <v>23</v>
      </c>
      <c r="C42" s="44">
        <v>2</v>
      </c>
      <c r="D42" s="44">
        <v>0</v>
      </c>
      <c r="E42" s="44">
        <v>0</v>
      </c>
      <c r="F42" s="44">
        <f t="shared" si="2"/>
        <v>-2</v>
      </c>
      <c r="G42" s="44">
        <f t="shared" si="3"/>
        <v>0</v>
      </c>
      <c r="H42" s="120">
        <f t="shared" ref="H42:H47" si="6">E42/C42-1</f>
        <v>-1</v>
      </c>
      <c r="I42" s="120"/>
    </row>
    <row r="43" spans="2:9" ht="15" customHeight="1" x14ac:dyDescent="0.2">
      <c r="B43" s="64" t="s">
        <v>24</v>
      </c>
      <c r="C43" s="44">
        <v>4170</v>
      </c>
      <c r="D43" s="44">
        <v>3460</v>
      </c>
      <c r="E43" s="44">
        <v>380</v>
      </c>
      <c r="F43" s="44">
        <f t="shared" si="2"/>
        <v>-3790</v>
      </c>
      <c r="G43" s="44">
        <f t="shared" si="3"/>
        <v>-3080</v>
      </c>
      <c r="H43" s="120">
        <f t="shared" si="6"/>
        <v>-0.90887290167865709</v>
      </c>
      <c r="I43" s="120">
        <f t="shared" ref="I42:I47" si="7">E43/D43-1</f>
        <v>-0.89017341040462428</v>
      </c>
    </row>
    <row r="44" spans="2:9" ht="15" customHeight="1" x14ac:dyDescent="0.2">
      <c r="B44" s="64" t="s">
        <v>25</v>
      </c>
      <c r="C44" s="44">
        <v>135</v>
      </c>
      <c r="D44" s="44">
        <v>94</v>
      </c>
      <c r="E44" s="44">
        <v>8</v>
      </c>
      <c r="F44" s="44">
        <f t="shared" si="2"/>
        <v>-127</v>
      </c>
      <c r="G44" s="44">
        <f t="shared" si="3"/>
        <v>-86</v>
      </c>
      <c r="H44" s="120">
        <f t="shared" si="6"/>
        <v>-0.94074074074074077</v>
      </c>
      <c r="I44" s="120">
        <f t="shared" si="7"/>
        <v>-0.91489361702127658</v>
      </c>
    </row>
    <row r="45" spans="2:9" ht="12" x14ac:dyDescent="0.2">
      <c r="B45" s="64" t="s">
        <v>26</v>
      </c>
      <c r="C45" s="44">
        <v>97</v>
      </c>
      <c r="D45" s="44">
        <v>58</v>
      </c>
      <c r="E45" s="44">
        <v>7</v>
      </c>
      <c r="F45" s="44">
        <f t="shared" si="2"/>
        <v>-90</v>
      </c>
      <c r="G45" s="44">
        <f t="shared" si="3"/>
        <v>-51</v>
      </c>
      <c r="H45" s="120">
        <f t="shared" si="6"/>
        <v>-0.92783505154639179</v>
      </c>
      <c r="I45" s="120">
        <f t="shared" si="7"/>
        <v>-0.87931034482758619</v>
      </c>
    </row>
    <row r="46" spans="2:9" ht="12" x14ac:dyDescent="0.2">
      <c r="B46" s="64" t="s">
        <v>27</v>
      </c>
      <c r="C46" s="44">
        <v>69</v>
      </c>
      <c r="D46" s="44">
        <v>45</v>
      </c>
      <c r="E46" s="44">
        <v>10</v>
      </c>
      <c r="F46" s="44">
        <f t="shared" si="2"/>
        <v>-59</v>
      </c>
      <c r="G46" s="44">
        <f t="shared" si="3"/>
        <v>-35</v>
      </c>
      <c r="H46" s="120">
        <f t="shared" si="6"/>
        <v>-0.85507246376811596</v>
      </c>
      <c r="I46" s="120">
        <f t="shared" si="7"/>
        <v>-0.77777777777777779</v>
      </c>
    </row>
    <row r="47" spans="2:9" ht="12" x14ac:dyDescent="0.2">
      <c r="B47" s="64" t="s">
        <v>28</v>
      </c>
      <c r="C47" s="44">
        <v>678</v>
      </c>
      <c r="D47" s="44">
        <v>454</v>
      </c>
      <c r="E47" s="44">
        <v>108</v>
      </c>
      <c r="F47" s="44">
        <f t="shared" si="2"/>
        <v>-570</v>
      </c>
      <c r="G47" s="44">
        <f t="shared" si="3"/>
        <v>-346</v>
      </c>
      <c r="H47" s="120">
        <f t="shared" si="6"/>
        <v>-0.84070796460176989</v>
      </c>
      <c r="I47" s="120">
        <f t="shared" si="7"/>
        <v>-0.76211453744493396</v>
      </c>
    </row>
    <row r="48" spans="2:9" ht="12" x14ac:dyDescent="0.2">
      <c r="B48" s="64" t="s">
        <v>30</v>
      </c>
      <c r="C48" s="44">
        <v>8</v>
      </c>
      <c r="D48" s="44">
        <v>2</v>
      </c>
      <c r="E48" s="44">
        <v>0</v>
      </c>
      <c r="F48" s="44">
        <f t="shared" si="2"/>
        <v>-8</v>
      </c>
      <c r="G48" s="44">
        <f t="shared" si="3"/>
        <v>-2</v>
      </c>
      <c r="H48" s="120">
        <f t="shared" si="4"/>
        <v>-1</v>
      </c>
      <c r="I48" s="120">
        <f t="shared" si="5"/>
        <v>-1</v>
      </c>
    </row>
    <row r="49" spans="1:9" ht="15" customHeight="1" x14ac:dyDescent="0.2">
      <c r="B49" s="64" t="s">
        <v>31</v>
      </c>
      <c r="C49" s="44">
        <v>682</v>
      </c>
      <c r="D49" s="44">
        <v>577</v>
      </c>
      <c r="E49" s="44">
        <v>187</v>
      </c>
      <c r="F49" s="44">
        <f t="shared" si="2"/>
        <v>-495</v>
      </c>
      <c r="G49" s="44">
        <f t="shared" si="3"/>
        <v>-390</v>
      </c>
      <c r="H49" s="120">
        <f t="shared" si="4"/>
        <v>-0.72580645161290325</v>
      </c>
      <c r="I49" s="120">
        <f t="shared" si="5"/>
        <v>-0.67590987868284236</v>
      </c>
    </row>
    <row r="50" spans="1:9" ht="15" customHeight="1" x14ac:dyDescent="0.2">
      <c r="B50" s="64" t="s">
        <v>32</v>
      </c>
      <c r="C50" s="44">
        <v>549</v>
      </c>
      <c r="D50" s="44">
        <v>338</v>
      </c>
      <c r="E50" s="44">
        <v>38</v>
      </c>
      <c r="F50" s="44">
        <f t="shared" si="2"/>
        <v>-511</v>
      </c>
      <c r="G50" s="44">
        <f t="shared" si="3"/>
        <v>-300</v>
      </c>
      <c r="H50" s="120">
        <f t="shared" si="4"/>
        <v>-0.93078324225865205</v>
      </c>
      <c r="I50" s="120">
        <f t="shared" si="5"/>
        <v>-0.8875739644970414</v>
      </c>
    </row>
    <row r="51" spans="1:9" ht="15" customHeight="1" x14ac:dyDescent="0.2">
      <c r="B51" s="64" t="s">
        <v>22</v>
      </c>
      <c r="C51" s="44">
        <v>2722</v>
      </c>
      <c r="D51" s="44">
        <v>1473</v>
      </c>
      <c r="E51" s="44">
        <v>408</v>
      </c>
      <c r="F51" s="44">
        <f t="shared" si="2"/>
        <v>-2314</v>
      </c>
      <c r="G51" s="44">
        <f t="shared" si="3"/>
        <v>-1065</v>
      </c>
      <c r="H51" s="120">
        <f t="shared" si="4"/>
        <v>-0.85011021307861867</v>
      </c>
      <c r="I51" s="120">
        <f t="shared" si="5"/>
        <v>-0.72301425661914465</v>
      </c>
    </row>
    <row r="52" spans="1:9" ht="15" customHeight="1" x14ac:dyDescent="0.2">
      <c r="B52" s="75" t="s">
        <v>34</v>
      </c>
      <c r="C52" s="76">
        <v>26721</v>
      </c>
      <c r="D52" s="76">
        <v>15762</v>
      </c>
      <c r="E52" s="76">
        <v>3530</v>
      </c>
      <c r="F52" s="76">
        <f t="shared" si="2"/>
        <v>-23191</v>
      </c>
      <c r="G52" s="76">
        <f t="shared" si="3"/>
        <v>-12232</v>
      </c>
      <c r="H52" s="121">
        <f t="shared" si="4"/>
        <v>-0.86789416563751354</v>
      </c>
      <c r="I52" s="121">
        <f t="shared" si="5"/>
        <v>-0.77604364928308589</v>
      </c>
    </row>
    <row r="53" spans="1:9" ht="15" customHeight="1" x14ac:dyDescent="0.2">
      <c r="A53" s="11"/>
      <c r="B53" s="65" t="s">
        <v>35</v>
      </c>
      <c r="C53" s="44">
        <v>2190</v>
      </c>
      <c r="D53" s="44">
        <v>1218</v>
      </c>
      <c r="E53" s="44">
        <v>218</v>
      </c>
      <c r="F53" s="44">
        <f t="shared" si="2"/>
        <v>-1972</v>
      </c>
      <c r="G53" s="44">
        <f t="shared" si="3"/>
        <v>-1000</v>
      </c>
      <c r="H53" s="120">
        <f t="shared" si="4"/>
        <v>-0.90045662100456625</v>
      </c>
      <c r="I53" s="120">
        <f t="shared" si="5"/>
        <v>-0.82101806239737274</v>
      </c>
    </row>
    <row r="54" spans="1:9" ht="15" customHeight="1" x14ac:dyDescent="0.2">
      <c r="A54" s="11"/>
      <c r="B54" s="65" t="s">
        <v>36</v>
      </c>
      <c r="C54" s="44">
        <v>1318</v>
      </c>
      <c r="D54" s="44">
        <v>894</v>
      </c>
      <c r="E54" s="44">
        <v>187</v>
      </c>
      <c r="F54" s="44">
        <f t="shared" si="2"/>
        <v>-1131</v>
      </c>
      <c r="G54" s="44">
        <f t="shared" si="3"/>
        <v>-707</v>
      </c>
      <c r="H54" s="120">
        <f t="shared" si="4"/>
        <v>-0.85811836115326257</v>
      </c>
      <c r="I54" s="120">
        <f t="shared" si="5"/>
        <v>-0.79082774049216997</v>
      </c>
    </row>
    <row r="55" spans="1:9" ht="15" customHeight="1" x14ac:dyDescent="0.2">
      <c r="A55" s="11"/>
      <c r="B55" s="64" t="s">
        <v>41</v>
      </c>
      <c r="C55" s="44">
        <v>5030</v>
      </c>
      <c r="D55" s="44">
        <v>3707</v>
      </c>
      <c r="E55" s="44">
        <v>1119</v>
      </c>
      <c r="F55" s="44">
        <f t="shared" si="2"/>
        <v>-3911</v>
      </c>
      <c r="G55" s="44">
        <f t="shared" si="3"/>
        <v>-2588</v>
      </c>
      <c r="H55" s="120">
        <f t="shared" si="4"/>
        <v>-0.77753479125248504</v>
      </c>
      <c r="I55" s="120">
        <f t="shared" si="5"/>
        <v>-0.6981386565956299</v>
      </c>
    </row>
    <row r="56" spans="1:9" ht="12.75" x14ac:dyDescent="0.2">
      <c r="A56" s="11"/>
      <c r="B56" s="64" t="s">
        <v>37</v>
      </c>
      <c r="C56" s="44">
        <v>13200</v>
      </c>
      <c r="D56" s="44">
        <v>7173</v>
      </c>
      <c r="E56" s="44">
        <v>1437</v>
      </c>
      <c r="F56" s="44">
        <f t="shared" si="2"/>
        <v>-11763</v>
      </c>
      <c r="G56" s="44">
        <f t="shared" si="3"/>
        <v>-5736</v>
      </c>
      <c r="H56" s="120">
        <f t="shared" si="4"/>
        <v>-0.89113636363636362</v>
      </c>
      <c r="I56" s="120">
        <f t="shared" si="5"/>
        <v>-0.79966541196152241</v>
      </c>
    </row>
    <row r="57" spans="1:9" s="30" customFormat="1" ht="12.75" x14ac:dyDescent="0.2">
      <c r="A57" s="11"/>
      <c r="B57" s="64" t="s">
        <v>247</v>
      </c>
      <c r="C57" s="44">
        <v>5</v>
      </c>
      <c r="D57" s="44">
        <v>1</v>
      </c>
      <c r="E57" s="44">
        <v>1</v>
      </c>
      <c r="F57" s="44">
        <f t="shared" si="2"/>
        <v>-4</v>
      </c>
      <c r="G57" s="44">
        <f t="shared" si="3"/>
        <v>0</v>
      </c>
      <c r="H57" s="120">
        <f t="shared" ref="H57:H58" si="8">E57/C57-1</f>
        <v>-0.8</v>
      </c>
      <c r="I57" s="120">
        <f t="shared" ref="I57:I58" si="9">E57/D57-1</f>
        <v>0</v>
      </c>
    </row>
    <row r="58" spans="1:9" ht="12.75" x14ac:dyDescent="0.2">
      <c r="A58" s="11"/>
      <c r="B58" s="64" t="s">
        <v>38</v>
      </c>
      <c r="C58" s="44">
        <v>65</v>
      </c>
      <c r="D58" s="44">
        <v>47</v>
      </c>
      <c r="E58" s="44">
        <v>10</v>
      </c>
      <c r="F58" s="44">
        <f t="shared" si="2"/>
        <v>-55</v>
      </c>
      <c r="G58" s="44">
        <f t="shared" si="3"/>
        <v>-37</v>
      </c>
      <c r="H58" s="120">
        <f t="shared" si="8"/>
        <v>-0.84615384615384615</v>
      </c>
      <c r="I58" s="120">
        <f t="shared" si="9"/>
        <v>-0.78723404255319152</v>
      </c>
    </row>
    <row r="59" spans="1:9" s="26" customFormat="1" ht="12.75" x14ac:dyDescent="0.2">
      <c r="A59" s="11"/>
      <c r="B59" s="64" t="s">
        <v>252</v>
      </c>
      <c r="C59" s="44">
        <v>1</v>
      </c>
      <c r="D59" s="44">
        <v>4</v>
      </c>
      <c r="E59" s="44">
        <v>0</v>
      </c>
      <c r="F59" s="44">
        <f t="shared" si="2"/>
        <v>-1</v>
      </c>
      <c r="G59" s="44">
        <f t="shared" si="3"/>
        <v>-4</v>
      </c>
      <c r="H59" s="120">
        <f t="shared" si="4"/>
        <v>-1</v>
      </c>
      <c r="I59" s="120">
        <f t="shared" si="5"/>
        <v>-1</v>
      </c>
    </row>
    <row r="60" spans="1:9" s="30" customFormat="1" ht="12.75" x14ac:dyDescent="0.2">
      <c r="A60" s="11"/>
      <c r="B60" s="64" t="s">
        <v>39</v>
      </c>
      <c r="C60" s="44">
        <v>2922</v>
      </c>
      <c r="D60" s="44">
        <v>1913</v>
      </c>
      <c r="E60" s="44">
        <v>337</v>
      </c>
      <c r="F60" s="44">
        <f t="shared" si="2"/>
        <v>-2585</v>
      </c>
      <c r="G60" s="44">
        <f t="shared" si="3"/>
        <v>-1576</v>
      </c>
      <c r="H60" s="120">
        <f t="shared" si="4"/>
        <v>-0.8846680355920602</v>
      </c>
      <c r="I60" s="120">
        <f t="shared" si="5"/>
        <v>-0.82383690538421328</v>
      </c>
    </row>
    <row r="61" spans="1:9" ht="12.75" x14ac:dyDescent="0.2">
      <c r="A61" s="11"/>
      <c r="B61" s="64" t="s">
        <v>40</v>
      </c>
      <c r="C61" s="44">
        <v>1990</v>
      </c>
      <c r="D61" s="44">
        <v>805</v>
      </c>
      <c r="E61" s="44">
        <v>221</v>
      </c>
      <c r="F61" s="44">
        <f t="shared" si="2"/>
        <v>-1769</v>
      </c>
      <c r="G61" s="44">
        <f t="shared" si="3"/>
        <v>-584</v>
      </c>
      <c r="H61" s="120">
        <f t="shared" si="4"/>
        <v>-0.8889447236180904</v>
      </c>
      <c r="I61" s="120">
        <f t="shared" si="5"/>
        <v>-0.72546583850931678</v>
      </c>
    </row>
    <row r="62" spans="1:9" ht="15" customHeight="1" x14ac:dyDescent="0.2">
      <c r="B62" s="75" t="s">
        <v>42</v>
      </c>
      <c r="C62" s="76">
        <v>336135</v>
      </c>
      <c r="D62" s="76">
        <v>219644</v>
      </c>
      <c r="E62" s="76">
        <v>82627</v>
      </c>
      <c r="F62" s="76">
        <f t="shared" si="2"/>
        <v>-253508</v>
      </c>
      <c r="G62" s="76">
        <f t="shared" si="3"/>
        <v>-137017</v>
      </c>
      <c r="H62" s="121">
        <f t="shared" si="4"/>
        <v>-0.75418507444925398</v>
      </c>
      <c r="I62" s="121">
        <f t="shared" si="5"/>
        <v>-0.62381398991094683</v>
      </c>
    </row>
    <row r="63" spans="1:9" ht="15" customHeight="1" x14ac:dyDescent="0.2">
      <c r="B63" s="64" t="s">
        <v>45</v>
      </c>
      <c r="C63" s="44">
        <v>542</v>
      </c>
      <c r="D63" s="44">
        <v>343</v>
      </c>
      <c r="E63" s="44">
        <v>29</v>
      </c>
      <c r="F63" s="44">
        <f t="shared" si="2"/>
        <v>-513</v>
      </c>
      <c r="G63" s="44">
        <f t="shared" si="3"/>
        <v>-314</v>
      </c>
      <c r="H63" s="120">
        <f t="shared" si="4"/>
        <v>-0.94649446494464939</v>
      </c>
      <c r="I63" s="120">
        <f t="shared" si="5"/>
        <v>-0.91545189504373181</v>
      </c>
    </row>
    <row r="64" spans="1:9" ht="15" customHeight="1" x14ac:dyDescent="0.2">
      <c r="B64" s="64" t="s">
        <v>44</v>
      </c>
      <c r="C64" s="44">
        <v>39338</v>
      </c>
      <c r="D64" s="44">
        <v>25024</v>
      </c>
      <c r="E64" s="44">
        <v>10772</v>
      </c>
      <c r="F64" s="44">
        <f t="shared" si="2"/>
        <v>-28566</v>
      </c>
      <c r="G64" s="44">
        <f t="shared" si="3"/>
        <v>-14252</v>
      </c>
      <c r="H64" s="120">
        <f t="shared" si="4"/>
        <v>-0.72616808175301228</v>
      </c>
      <c r="I64" s="120">
        <f t="shared" si="5"/>
        <v>-0.56953324808184136</v>
      </c>
    </row>
    <row r="65" spans="1:9" ht="15" customHeight="1" x14ac:dyDescent="0.2">
      <c r="B65" s="64" t="s">
        <v>43</v>
      </c>
      <c r="C65" s="44">
        <v>296255</v>
      </c>
      <c r="D65" s="44">
        <v>194277</v>
      </c>
      <c r="E65" s="44">
        <v>71826</v>
      </c>
      <c r="F65" s="44">
        <f t="shared" si="2"/>
        <v>-224429</v>
      </c>
      <c r="G65" s="44">
        <f t="shared" si="3"/>
        <v>-122451</v>
      </c>
      <c r="H65" s="120">
        <f t="shared" si="4"/>
        <v>-0.75755345901334992</v>
      </c>
      <c r="I65" s="120">
        <f t="shared" si="5"/>
        <v>-0.6302907703948486</v>
      </c>
    </row>
    <row r="66" spans="1:9" ht="15" customHeight="1" x14ac:dyDescent="0.2">
      <c r="B66" s="72" t="s">
        <v>152</v>
      </c>
      <c r="C66" s="45">
        <v>12073</v>
      </c>
      <c r="D66" s="45">
        <v>7608</v>
      </c>
      <c r="E66" s="45">
        <v>1714</v>
      </c>
      <c r="F66" s="45">
        <f t="shared" si="2"/>
        <v>-10359</v>
      </c>
      <c r="G66" s="45">
        <f t="shared" si="3"/>
        <v>-5894</v>
      </c>
      <c r="H66" s="122">
        <f t="shared" si="4"/>
        <v>-0.85803031558022036</v>
      </c>
      <c r="I66" s="122">
        <f t="shared" si="5"/>
        <v>-0.77471083070452162</v>
      </c>
    </row>
    <row r="67" spans="1:9" x14ac:dyDescent="0.2">
      <c r="B67" s="75" t="s">
        <v>46</v>
      </c>
      <c r="C67" s="46">
        <v>126</v>
      </c>
      <c r="D67" s="46">
        <v>89</v>
      </c>
      <c r="E67" s="46">
        <v>42</v>
      </c>
      <c r="F67" s="46">
        <f t="shared" si="2"/>
        <v>-84</v>
      </c>
      <c r="G67" s="46">
        <f t="shared" si="3"/>
        <v>-47</v>
      </c>
      <c r="H67" s="123">
        <f t="shared" si="4"/>
        <v>-0.66666666666666674</v>
      </c>
      <c r="I67" s="123">
        <f t="shared" si="5"/>
        <v>-0.5280898876404494</v>
      </c>
    </row>
    <row r="68" spans="1:9" ht="12.75" x14ac:dyDescent="0.2">
      <c r="A68" s="11"/>
      <c r="B68" s="67" t="s">
        <v>195</v>
      </c>
      <c r="C68" s="44">
        <v>0</v>
      </c>
      <c r="D68" s="44">
        <v>0</v>
      </c>
      <c r="E68" s="44">
        <v>0</v>
      </c>
      <c r="F68" s="44">
        <f t="shared" si="2"/>
        <v>0</v>
      </c>
      <c r="G68" s="44">
        <f t="shared" si="3"/>
        <v>0</v>
      </c>
      <c r="H68" s="120">
        <v>-1</v>
      </c>
      <c r="I68" s="120">
        <v>-1</v>
      </c>
    </row>
    <row r="69" spans="1:9" ht="15" customHeight="1" x14ac:dyDescent="0.2">
      <c r="A69" s="11"/>
      <c r="B69" s="68" t="s">
        <v>47</v>
      </c>
      <c r="C69" s="44">
        <v>10</v>
      </c>
      <c r="D69" s="44">
        <v>6</v>
      </c>
      <c r="E69" s="44">
        <v>0</v>
      </c>
      <c r="F69" s="44">
        <f t="shared" si="2"/>
        <v>-10</v>
      </c>
      <c r="G69" s="44">
        <f t="shared" si="3"/>
        <v>-6</v>
      </c>
      <c r="H69" s="120">
        <v>-1</v>
      </c>
      <c r="I69" s="120">
        <v>-1</v>
      </c>
    </row>
    <row r="70" spans="1:9" s="30" customFormat="1" ht="15" customHeight="1" x14ac:dyDescent="0.2">
      <c r="A70" s="11"/>
      <c r="B70" s="68" t="s">
        <v>248</v>
      </c>
      <c r="C70" s="44">
        <v>2</v>
      </c>
      <c r="D70" s="44">
        <v>0</v>
      </c>
      <c r="E70" s="44">
        <v>0</v>
      </c>
      <c r="F70" s="44">
        <f t="shared" si="2"/>
        <v>-2</v>
      </c>
      <c r="G70" s="44">
        <f t="shared" si="3"/>
        <v>0</v>
      </c>
      <c r="H70" s="120">
        <v>-1</v>
      </c>
      <c r="I70" s="120">
        <v>-1</v>
      </c>
    </row>
    <row r="71" spans="1:9" ht="12.75" x14ac:dyDescent="0.2">
      <c r="A71" s="11"/>
      <c r="B71" s="68" t="s">
        <v>154</v>
      </c>
      <c r="C71" s="44">
        <v>0</v>
      </c>
      <c r="D71" s="44">
        <v>1</v>
      </c>
      <c r="E71" s="44">
        <v>0</v>
      </c>
      <c r="F71" s="44">
        <f t="shared" ref="F71:F134" si="10">E71-C71</f>
        <v>0</v>
      </c>
      <c r="G71" s="44">
        <f t="shared" ref="G71:G134" si="11">E71-D71</f>
        <v>-1</v>
      </c>
      <c r="H71" s="120">
        <v>-1</v>
      </c>
      <c r="I71" s="120">
        <v>-1</v>
      </c>
    </row>
    <row r="72" spans="1:9" ht="12.75" x14ac:dyDescent="0.2">
      <c r="A72" s="11"/>
      <c r="B72" s="68" t="s">
        <v>51</v>
      </c>
      <c r="C72" s="44">
        <v>0</v>
      </c>
      <c r="D72" s="44">
        <v>0</v>
      </c>
      <c r="E72" s="44">
        <v>0</v>
      </c>
      <c r="F72" s="44">
        <f t="shared" si="10"/>
        <v>0</v>
      </c>
      <c r="G72" s="44">
        <f t="shared" si="11"/>
        <v>0</v>
      </c>
      <c r="H72" s="120">
        <v>-1</v>
      </c>
      <c r="I72" s="120">
        <v>-1</v>
      </c>
    </row>
    <row r="73" spans="1:9" ht="12.75" x14ac:dyDescent="0.2">
      <c r="A73" s="11"/>
      <c r="B73" s="68" t="s">
        <v>48</v>
      </c>
      <c r="C73" s="44">
        <v>26</v>
      </c>
      <c r="D73" s="44">
        <v>22</v>
      </c>
      <c r="E73" s="44">
        <v>17</v>
      </c>
      <c r="F73" s="44">
        <f t="shared" si="10"/>
        <v>-9</v>
      </c>
      <c r="G73" s="44">
        <f t="shared" si="11"/>
        <v>-5</v>
      </c>
      <c r="H73" s="120">
        <v>-1</v>
      </c>
      <c r="I73" s="120">
        <v>-1</v>
      </c>
    </row>
    <row r="74" spans="1:9" ht="15" customHeight="1" x14ac:dyDescent="0.2">
      <c r="A74" s="11"/>
      <c r="B74" s="68" t="s">
        <v>196</v>
      </c>
      <c r="C74" s="44">
        <v>22</v>
      </c>
      <c r="D74" s="44">
        <v>14</v>
      </c>
      <c r="E74" s="44">
        <v>13</v>
      </c>
      <c r="F74" s="44">
        <f t="shared" si="10"/>
        <v>-9</v>
      </c>
      <c r="G74" s="44">
        <f t="shared" si="11"/>
        <v>-1</v>
      </c>
      <c r="H74" s="120">
        <v>-1</v>
      </c>
      <c r="I74" s="120">
        <v>-1</v>
      </c>
    </row>
    <row r="75" spans="1:9" ht="15" customHeight="1" x14ac:dyDescent="0.2">
      <c r="A75" s="11"/>
      <c r="B75" s="67" t="s">
        <v>52</v>
      </c>
      <c r="C75" s="44">
        <v>19</v>
      </c>
      <c r="D75" s="44">
        <v>18</v>
      </c>
      <c r="E75" s="44">
        <v>5</v>
      </c>
      <c r="F75" s="44">
        <f t="shared" si="10"/>
        <v>-14</v>
      </c>
      <c r="G75" s="44">
        <f t="shared" si="11"/>
        <v>-13</v>
      </c>
      <c r="H75" s="120">
        <v>-1</v>
      </c>
      <c r="I75" s="120">
        <v>-1</v>
      </c>
    </row>
    <row r="76" spans="1:9" ht="12.75" x14ac:dyDescent="0.2">
      <c r="A76" s="11"/>
      <c r="B76" s="68" t="s">
        <v>213</v>
      </c>
      <c r="C76" s="44">
        <v>21</v>
      </c>
      <c r="D76" s="44">
        <v>13</v>
      </c>
      <c r="E76" s="44">
        <v>5</v>
      </c>
      <c r="F76" s="44">
        <f t="shared" si="10"/>
        <v>-16</v>
      </c>
      <c r="G76" s="44">
        <f t="shared" si="11"/>
        <v>-8</v>
      </c>
      <c r="H76" s="120">
        <v>-1</v>
      </c>
      <c r="I76" s="120">
        <v>-1</v>
      </c>
    </row>
    <row r="77" spans="1:9" ht="15" customHeight="1" x14ac:dyDescent="0.2">
      <c r="A77" s="11"/>
      <c r="B77" s="68" t="s">
        <v>206</v>
      </c>
      <c r="C77" s="44">
        <v>0</v>
      </c>
      <c r="D77" s="44">
        <v>0</v>
      </c>
      <c r="E77" s="44">
        <v>1</v>
      </c>
      <c r="F77" s="44">
        <f t="shared" si="10"/>
        <v>1</v>
      </c>
      <c r="G77" s="44">
        <f t="shared" si="11"/>
        <v>1</v>
      </c>
      <c r="H77" s="120">
        <v>-1</v>
      </c>
      <c r="I77" s="120">
        <v>-1</v>
      </c>
    </row>
    <row r="78" spans="1:9" s="10" customFormat="1" ht="16.5" customHeight="1" x14ac:dyDescent="0.2">
      <c r="A78" s="11"/>
      <c r="B78" s="68" t="s">
        <v>50</v>
      </c>
      <c r="C78" s="44">
        <v>1</v>
      </c>
      <c r="D78" s="44">
        <v>5</v>
      </c>
      <c r="E78" s="44">
        <v>0</v>
      </c>
      <c r="F78" s="44">
        <f t="shared" si="10"/>
        <v>-1</v>
      </c>
      <c r="G78" s="44">
        <f t="shared" si="11"/>
        <v>-5</v>
      </c>
      <c r="H78" s="120">
        <v>-1</v>
      </c>
      <c r="I78" s="120">
        <v>-1</v>
      </c>
    </row>
    <row r="79" spans="1:9" ht="15" customHeight="1" x14ac:dyDescent="0.2">
      <c r="A79" s="11"/>
      <c r="B79" s="68" t="s">
        <v>155</v>
      </c>
      <c r="C79" s="44">
        <v>9</v>
      </c>
      <c r="D79" s="44">
        <v>6</v>
      </c>
      <c r="E79" s="44">
        <v>0</v>
      </c>
      <c r="F79" s="44">
        <f t="shared" si="10"/>
        <v>-9</v>
      </c>
      <c r="G79" s="44">
        <f t="shared" si="11"/>
        <v>-6</v>
      </c>
      <c r="H79" s="120">
        <v>-1</v>
      </c>
      <c r="I79" s="120">
        <v>-1</v>
      </c>
    </row>
    <row r="80" spans="1:9" ht="14.25" customHeight="1" x14ac:dyDescent="0.2">
      <c r="A80" s="11"/>
      <c r="B80" s="68" t="s">
        <v>156</v>
      </c>
      <c r="C80" s="44">
        <v>0</v>
      </c>
      <c r="D80" s="44">
        <v>0</v>
      </c>
      <c r="E80" s="44">
        <v>0</v>
      </c>
      <c r="F80" s="44">
        <f t="shared" si="10"/>
        <v>0</v>
      </c>
      <c r="G80" s="44">
        <f t="shared" si="11"/>
        <v>0</v>
      </c>
      <c r="H80" s="120">
        <v>-1</v>
      </c>
      <c r="I80" s="120">
        <v>-1</v>
      </c>
    </row>
    <row r="81" spans="1:9" ht="12.75" x14ac:dyDescent="0.2">
      <c r="A81" s="11"/>
      <c r="B81" s="68" t="s">
        <v>157</v>
      </c>
      <c r="C81" s="44">
        <v>0</v>
      </c>
      <c r="D81" s="44">
        <v>0</v>
      </c>
      <c r="E81" s="44">
        <v>0</v>
      </c>
      <c r="F81" s="44">
        <f t="shared" si="10"/>
        <v>0</v>
      </c>
      <c r="G81" s="44">
        <f t="shared" si="11"/>
        <v>0</v>
      </c>
      <c r="H81" s="120">
        <v>-1</v>
      </c>
      <c r="I81" s="120">
        <v>-1</v>
      </c>
    </row>
    <row r="82" spans="1:9" ht="12.75" x14ac:dyDescent="0.2">
      <c r="A82" s="11"/>
      <c r="B82" s="68" t="s">
        <v>207</v>
      </c>
      <c r="C82" s="44">
        <v>1</v>
      </c>
      <c r="D82" s="44">
        <v>0</v>
      </c>
      <c r="E82" s="44">
        <v>0</v>
      </c>
      <c r="F82" s="44">
        <f t="shared" si="10"/>
        <v>-1</v>
      </c>
      <c r="G82" s="44">
        <f t="shared" si="11"/>
        <v>0</v>
      </c>
      <c r="H82" s="120">
        <v>-1</v>
      </c>
      <c r="I82" s="120">
        <v>-1</v>
      </c>
    </row>
    <row r="83" spans="1:9" s="10" customFormat="1" ht="12.75" x14ac:dyDescent="0.2">
      <c r="A83" s="11"/>
      <c r="B83" s="68" t="s">
        <v>215</v>
      </c>
      <c r="C83" s="44">
        <v>0</v>
      </c>
      <c r="D83" s="44">
        <v>0</v>
      </c>
      <c r="E83" s="44">
        <v>0</v>
      </c>
      <c r="F83" s="44">
        <f t="shared" si="10"/>
        <v>0</v>
      </c>
      <c r="G83" s="44">
        <f t="shared" si="11"/>
        <v>0</v>
      </c>
      <c r="H83" s="120">
        <v>-1</v>
      </c>
      <c r="I83" s="120">
        <v>-1</v>
      </c>
    </row>
    <row r="84" spans="1:9" ht="15" customHeight="1" x14ac:dyDescent="0.2">
      <c r="A84" s="11"/>
      <c r="B84" s="68" t="s">
        <v>49</v>
      </c>
      <c r="C84" s="44">
        <v>10</v>
      </c>
      <c r="D84" s="44">
        <v>4</v>
      </c>
      <c r="E84" s="44">
        <v>1</v>
      </c>
      <c r="F84" s="44">
        <f t="shared" si="10"/>
        <v>-9</v>
      </c>
      <c r="G84" s="44">
        <f t="shared" si="11"/>
        <v>-3</v>
      </c>
      <c r="H84" s="120">
        <v>-1</v>
      </c>
      <c r="I84" s="120">
        <v>-1</v>
      </c>
    </row>
    <row r="85" spans="1:9" ht="15" customHeight="1" x14ac:dyDescent="0.2">
      <c r="A85" s="11"/>
      <c r="B85" s="68" t="s">
        <v>216</v>
      </c>
      <c r="C85" s="44">
        <v>5</v>
      </c>
      <c r="D85" s="44">
        <v>0</v>
      </c>
      <c r="E85" s="44">
        <v>0</v>
      </c>
      <c r="F85" s="44">
        <f t="shared" si="10"/>
        <v>-5</v>
      </c>
      <c r="G85" s="44">
        <f t="shared" si="11"/>
        <v>0</v>
      </c>
      <c r="H85" s="120">
        <v>-1</v>
      </c>
      <c r="I85" s="120">
        <v>-1</v>
      </c>
    </row>
    <row r="86" spans="1:9" ht="15" customHeight="1" x14ac:dyDescent="0.2">
      <c r="A86" s="11"/>
      <c r="B86" s="68" t="s">
        <v>158</v>
      </c>
      <c r="C86" s="44">
        <v>0</v>
      </c>
      <c r="D86" s="44">
        <v>0</v>
      </c>
      <c r="E86" s="44">
        <v>0</v>
      </c>
      <c r="F86" s="44">
        <f t="shared" si="10"/>
        <v>0</v>
      </c>
      <c r="G86" s="44">
        <f t="shared" si="11"/>
        <v>0</v>
      </c>
      <c r="H86" s="120">
        <v>-1</v>
      </c>
      <c r="I86" s="120">
        <v>-1</v>
      </c>
    </row>
    <row r="87" spans="1:9" ht="15" customHeight="1" x14ac:dyDescent="0.2">
      <c r="B87" s="75" t="s">
        <v>53</v>
      </c>
      <c r="C87" s="76">
        <v>103</v>
      </c>
      <c r="D87" s="76">
        <v>72</v>
      </c>
      <c r="E87" s="76">
        <v>7</v>
      </c>
      <c r="F87" s="76">
        <f t="shared" si="10"/>
        <v>-96</v>
      </c>
      <c r="G87" s="76">
        <f t="shared" si="11"/>
        <v>-65</v>
      </c>
      <c r="H87" s="121">
        <f t="shared" ref="H87:H125" si="12">E87/C87-1</f>
        <v>-0.93203883495145634</v>
      </c>
      <c r="I87" s="121">
        <f t="shared" ref="I87:I125" si="13">E87/D87-1</f>
        <v>-0.90277777777777779</v>
      </c>
    </row>
    <row r="88" spans="1:9" ht="15" customHeight="1" x14ac:dyDescent="0.2">
      <c r="B88" s="68" t="s">
        <v>159</v>
      </c>
      <c r="C88" s="44">
        <v>5</v>
      </c>
      <c r="D88" s="44">
        <v>4</v>
      </c>
      <c r="E88" s="44">
        <v>0</v>
      </c>
      <c r="F88" s="44">
        <f t="shared" si="10"/>
        <v>-5</v>
      </c>
      <c r="G88" s="44">
        <f t="shared" si="11"/>
        <v>-4</v>
      </c>
      <c r="H88" s="120">
        <v>-1</v>
      </c>
      <c r="I88" s="120">
        <v>-1</v>
      </c>
    </row>
    <row r="89" spans="1:9" ht="15" customHeight="1" x14ac:dyDescent="0.2">
      <c r="B89" s="68" t="s">
        <v>208</v>
      </c>
      <c r="C89" s="44">
        <v>29</v>
      </c>
      <c r="D89" s="44">
        <v>23</v>
      </c>
      <c r="E89" s="44">
        <v>2</v>
      </c>
      <c r="F89" s="44">
        <f t="shared" si="10"/>
        <v>-27</v>
      </c>
      <c r="G89" s="44">
        <f t="shared" si="11"/>
        <v>-21</v>
      </c>
      <c r="H89" s="120">
        <v>-1</v>
      </c>
      <c r="I89" s="120">
        <v>-1</v>
      </c>
    </row>
    <row r="90" spans="1:9" ht="12" x14ac:dyDescent="0.2">
      <c r="B90" s="68" t="s">
        <v>209</v>
      </c>
      <c r="C90" s="44">
        <v>19</v>
      </c>
      <c r="D90" s="44">
        <v>15</v>
      </c>
      <c r="E90" s="44">
        <v>2</v>
      </c>
      <c r="F90" s="44">
        <f t="shared" si="10"/>
        <v>-17</v>
      </c>
      <c r="G90" s="44">
        <f t="shared" si="11"/>
        <v>-13</v>
      </c>
      <c r="H90" s="120">
        <v>-1</v>
      </c>
      <c r="I90" s="120">
        <v>-1</v>
      </c>
    </row>
    <row r="91" spans="1:9" ht="15" customHeight="1" x14ac:dyDescent="0.2">
      <c r="B91" s="68" t="s">
        <v>54</v>
      </c>
      <c r="C91" s="44">
        <v>15</v>
      </c>
      <c r="D91" s="44">
        <v>10</v>
      </c>
      <c r="E91" s="44">
        <v>1</v>
      </c>
      <c r="F91" s="44">
        <f t="shared" si="10"/>
        <v>-14</v>
      </c>
      <c r="G91" s="44">
        <f t="shared" si="11"/>
        <v>-9</v>
      </c>
      <c r="H91" s="120">
        <v>-1</v>
      </c>
      <c r="I91" s="120">
        <v>-1</v>
      </c>
    </row>
    <row r="92" spans="1:9" ht="12" x14ac:dyDescent="0.2">
      <c r="B92" s="68" t="s">
        <v>56</v>
      </c>
      <c r="C92" s="44">
        <v>11</v>
      </c>
      <c r="D92" s="44">
        <v>8</v>
      </c>
      <c r="E92" s="44">
        <v>1</v>
      </c>
      <c r="F92" s="44">
        <f t="shared" si="10"/>
        <v>-10</v>
      </c>
      <c r="G92" s="44">
        <f t="shared" si="11"/>
        <v>-7</v>
      </c>
      <c r="H92" s="120">
        <v>-1</v>
      </c>
      <c r="I92" s="120">
        <v>-1</v>
      </c>
    </row>
    <row r="93" spans="1:9" ht="15" customHeight="1" x14ac:dyDescent="0.2">
      <c r="B93" s="68" t="s">
        <v>160</v>
      </c>
      <c r="C93" s="44">
        <v>2</v>
      </c>
      <c r="D93" s="44">
        <v>2</v>
      </c>
      <c r="E93" s="44">
        <v>0</v>
      </c>
      <c r="F93" s="44">
        <f t="shared" si="10"/>
        <v>-2</v>
      </c>
      <c r="G93" s="44">
        <f t="shared" si="11"/>
        <v>-2</v>
      </c>
      <c r="H93" s="120">
        <v>-1</v>
      </c>
      <c r="I93" s="120">
        <v>-1</v>
      </c>
    </row>
    <row r="94" spans="1:9" ht="15" customHeight="1" x14ac:dyDescent="0.2">
      <c r="B94" s="68" t="s">
        <v>55</v>
      </c>
      <c r="C94" s="44">
        <v>22</v>
      </c>
      <c r="D94" s="44">
        <v>10</v>
      </c>
      <c r="E94" s="44">
        <v>1</v>
      </c>
      <c r="F94" s="44">
        <f t="shared" si="10"/>
        <v>-21</v>
      </c>
      <c r="G94" s="44">
        <f t="shared" si="11"/>
        <v>-9</v>
      </c>
      <c r="H94" s="120">
        <f t="shared" si="12"/>
        <v>-0.95454545454545459</v>
      </c>
      <c r="I94" s="120">
        <f t="shared" si="13"/>
        <v>-0.9</v>
      </c>
    </row>
    <row r="95" spans="1:9" ht="15" customHeight="1" x14ac:dyDescent="0.2">
      <c r="A95" s="12"/>
      <c r="B95" s="75" t="s">
        <v>57</v>
      </c>
      <c r="C95" s="76">
        <v>10697</v>
      </c>
      <c r="D95" s="76">
        <v>6578</v>
      </c>
      <c r="E95" s="76">
        <v>1511</v>
      </c>
      <c r="F95" s="76">
        <f t="shared" si="10"/>
        <v>-9186</v>
      </c>
      <c r="G95" s="76">
        <f t="shared" si="11"/>
        <v>-5067</v>
      </c>
      <c r="H95" s="121">
        <f t="shared" si="12"/>
        <v>-0.85874544264747121</v>
      </c>
      <c r="I95" s="121">
        <f t="shared" si="13"/>
        <v>-0.77029492246883557</v>
      </c>
    </row>
    <row r="96" spans="1:9" ht="15" customHeight="1" x14ac:dyDescent="0.2">
      <c r="B96" s="64" t="s">
        <v>58</v>
      </c>
      <c r="C96" s="44">
        <v>1613</v>
      </c>
      <c r="D96" s="44">
        <v>867</v>
      </c>
      <c r="E96" s="44">
        <v>164</v>
      </c>
      <c r="F96" s="44">
        <f t="shared" si="10"/>
        <v>-1449</v>
      </c>
      <c r="G96" s="44">
        <f t="shared" si="11"/>
        <v>-703</v>
      </c>
      <c r="H96" s="120">
        <f t="shared" si="12"/>
        <v>-0.89832610043397398</v>
      </c>
      <c r="I96" s="120">
        <f t="shared" si="13"/>
        <v>-0.8108419838523645</v>
      </c>
    </row>
    <row r="97" spans="2:9" ht="15" customHeight="1" x14ac:dyDescent="0.2">
      <c r="B97" s="64" t="s">
        <v>59</v>
      </c>
      <c r="C97" s="44">
        <v>223</v>
      </c>
      <c r="D97" s="44">
        <v>159</v>
      </c>
      <c r="E97" s="44">
        <v>19</v>
      </c>
      <c r="F97" s="44">
        <f t="shared" si="10"/>
        <v>-204</v>
      </c>
      <c r="G97" s="44">
        <f t="shared" si="11"/>
        <v>-140</v>
      </c>
      <c r="H97" s="120">
        <f t="shared" si="12"/>
        <v>-0.91479820627802688</v>
      </c>
      <c r="I97" s="120">
        <f t="shared" si="13"/>
        <v>-0.88050314465408808</v>
      </c>
    </row>
    <row r="98" spans="2:9" ht="15" customHeight="1" x14ac:dyDescent="0.2">
      <c r="B98" s="64" t="s">
        <v>150</v>
      </c>
      <c r="C98" s="44">
        <v>8861</v>
      </c>
      <c r="D98" s="44">
        <v>5552</v>
      </c>
      <c r="E98" s="44">
        <v>1328</v>
      </c>
      <c r="F98" s="44">
        <f t="shared" si="10"/>
        <v>-7533</v>
      </c>
      <c r="G98" s="44">
        <f t="shared" si="11"/>
        <v>-4224</v>
      </c>
      <c r="H98" s="120">
        <f t="shared" si="12"/>
        <v>-0.85012978219162627</v>
      </c>
      <c r="I98" s="120">
        <f t="shared" si="13"/>
        <v>-0.76080691642651299</v>
      </c>
    </row>
    <row r="99" spans="2:9" ht="15" customHeight="1" x14ac:dyDescent="0.2">
      <c r="B99" s="75" t="s">
        <v>60</v>
      </c>
      <c r="C99" s="76">
        <v>1147</v>
      </c>
      <c r="D99" s="76">
        <v>869</v>
      </c>
      <c r="E99" s="76">
        <v>154</v>
      </c>
      <c r="F99" s="76">
        <f t="shared" si="10"/>
        <v>-993</v>
      </c>
      <c r="G99" s="76">
        <f t="shared" si="11"/>
        <v>-715</v>
      </c>
      <c r="H99" s="121">
        <f t="shared" si="12"/>
        <v>-0.86573670444638184</v>
      </c>
      <c r="I99" s="121">
        <f t="shared" si="13"/>
        <v>-0.82278481012658222</v>
      </c>
    </row>
    <row r="100" spans="2:9" ht="15" customHeight="1" x14ac:dyDescent="0.2">
      <c r="B100" s="65" t="s">
        <v>61</v>
      </c>
      <c r="C100" s="44">
        <v>197</v>
      </c>
      <c r="D100" s="44">
        <v>130</v>
      </c>
      <c r="E100" s="44">
        <v>18</v>
      </c>
      <c r="F100" s="44">
        <f t="shared" si="10"/>
        <v>-179</v>
      </c>
      <c r="G100" s="44">
        <f t="shared" si="11"/>
        <v>-112</v>
      </c>
      <c r="H100" s="120">
        <f t="shared" si="12"/>
        <v>-0.90862944162436543</v>
      </c>
      <c r="I100" s="120">
        <f t="shared" si="13"/>
        <v>-0.86153846153846159</v>
      </c>
    </row>
    <row r="101" spans="2:9" ht="15" customHeight="1" x14ac:dyDescent="0.2">
      <c r="B101" s="65" t="s">
        <v>62</v>
      </c>
      <c r="C101" s="44">
        <v>14</v>
      </c>
      <c r="D101" s="44">
        <v>17</v>
      </c>
      <c r="E101" s="44">
        <v>0</v>
      </c>
      <c r="F101" s="44">
        <f t="shared" si="10"/>
        <v>-14</v>
      </c>
      <c r="G101" s="44">
        <f t="shared" si="11"/>
        <v>-17</v>
      </c>
      <c r="H101" s="120">
        <f t="shared" si="12"/>
        <v>-1</v>
      </c>
      <c r="I101" s="120">
        <f t="shared" si="13"/>
        <v>-1</v>
      </c>
    </row>
    <row r="102" spans="2:9" ht="15" customHeight="1" x14ac:dyDescent="0.2">
      <c r="B102" s="65" t="s">
        <v>63</v>
      </c>
      <c r="C102" s="44">
        <v>553</v>
      </c>
      <c r="D102" s="44">
        <v>398</v>
      </c>
      <c r="E102" s="44">
        <v>66</v>
      </c>
      <c r="F102" s="44">
        <f t="shared" si="10"/>
        <v>-487</v>
      </c>
      <c r="G102" s="44">
        <f t="shared" si="11"/>
        <v>-332</v>
      </c>
      <c r="H102" s="120">
        <f t="shared" si="12"/>
        <v>-0.88065099457504525</v>
      </c>
      <c r="I102" s="120">
        <f t="shared" si="13"/>
        <v>-0.83417085427135684</v>
      </c>
    </row>
    <row r="103" spans="2:9" ht="15" customHeight="1" x14ac:dyDescent="0.2">
      <c r="B103" s="65" t="s">
        <v>71</v>
      </c>
      <c r="C103" s="44">
        <v>63</v>
      </c>
      <c r="D103" s="44">
        <v>46</v>
      </c>
      <c r="E103" s="44">
        <v>6</v>
      </c>
      <c r="F103" s="44">
        <f t="shared" si="10"/>
        <v>-57</v>
      </c>
      <c r="G103" s="44">
        <f t="shared" si="11"/>
        <v>-40</v>
      </c>
      <c r="H103" s="120">
        <f t="shared" si="12"/>
        <v>-0.90476190476190477</v>
      </c>
      <c r="I103" s="120">
        <f t="shared" si="13"/>
        <v>-0.86956521739130432</v>
      </c>
    </row>
    <row r="104" spans="2:9" ht="12" x14ac:dyDescent="0.2">
      <c r="B104" s="65" t="s">
        <v>66</v>
      </c>
      <c r="C104" s="44">
        <v>200</v>
      </c>
      <c r="D104" s="44">
        <v>165</v>
      </c>
      <c r="E104" s="44">
        <v>18</v>
      </c>
      <c r="F104" s="44">
        <f t="shared" si="10"/>
        <v>-182</v>
      </c>
      <c r="G104" s="44">
        <f t="shared" si="11"/>
        <v>-147</v>
      </c>
      <c r="H104" s="120">
        <v>-1</v>
      </c>
      <c r="I104" s="120">
        <v>-1</v>
      </c>
    </row>
    <row r="105" spans="2:9" ht="15" customHeight="1" x14ac:dyDescent="0.2">
      <c r="B105" s="65" t="s">
        <v>64</v>
      </c>
      <c r="C105" s="44">
        <v>31</v>
      </c>
      <c r="D105" s="44">
        <v>37</v>
      </c>
      <c r="E105" s="44">
        <v>3</v>
      </c>
      <c r="F105" s="44">
        <f t="shared" si="10"/>
        <v>-28</v>
      </c>
      <c r="G105" s="44">
        <f t="shared" si="11"/>
        <v>-34</v>
      </c>
      <c r="H105" s="120">
        <v>-1</v>
      </c>
      <c r="I105" s="120">
        <v>-1</v>
      </c>
    </row>
    <row r="106" spans="2:9" ht="15" customHeight="1" x14ac:dyDescent="0.2">
      <c r="B106" s="68" t="s">
        <v>161</v>
      </c>
      <c r="C106" s="44">
        <v>0</v>
      </c>
      <c r="D106" s="44">
        <v>0</v>
      </c>
      <c r="E106" s="44">
        <v>0</v>
      </c>
      <c r="F106" s="44">
        <f t="shared" si="10"/>
        <v>0</v>
      </c>
      <c r="G106" s="44">
        <f t="shared" si="11"/>
        <v>0</v>
      </c>
      <c r="H106" s="120">
        <v>-1</v>
      </c>
      <c r="I106" s="120">
        <v>-1</v>
      </c>
    </row>
    <row r="107" spans="2:9" ht="15" customHeight="1" x14ac:dyDescent="0.2">
      <c r="B107" s="65" t="s">
        <v>69</v>
      </c>
      <c r="C107" s="44">
        <v>1</v>
      </c>
      <c r="D107" s="44">
        <v>2</v>
      </c>
      <c r="E107" s="44">
        <v>0</v>
      </c>
      <c r="F107" s="44">
        <f t="shared" si="10"/>
        <v>-1</v>
      </c>
      <c r="G107" s="44">
        <f t="shared" si="11"/>
        <v>-2</v>
      </c>
      <c r="H107" s="120">
        <v>-1</v>
      </c>
      <c r="I107" s="120">
        <v>-1</v>
      </c>
    </row>
    <row r="108" spans="2:9" ht="15" customHeight="1" x14ac:dyDescent="0.2">
      <c r="B108" s="65" t="s">
        <v>67</v>
      </c>
      <c r="C108" s="44">
        <v>6</v>
      </c>
      <c r="D108" s="44">
        <v>8</v>
      </c>
      <c r="E108" s="44">
        <v>1</v>
      </c>
      <c r="F108" s="44">
        <f t="shared" si="10"/>
        <v>-5</v>
      </c>
      <c r="G108" s="44">
        <f t="shared" si="11"/>
        <v>-7</v>
      </c>
      <c r="H108" s="120">
        <v>-1</v>
      </c>
      <c r="I108" s="120">
        <v>-1</v>
      </c>
    </row>
    <row r="109" spans="2:9" ht="15" customHeight="1" x14ac:dyDescent="0.2">
      <c r="B109" s="65" t="s">
        <v>68</v>
      </c>
      <c r="C109" s="44">
        <v>39</v>
      </c>
      <c r="D109" s="44">
        <v>31</v>
      </c>
      <c r="E109" s="44">
        <v>34</v>
      </c>
      <c r="F109" s="44">
        <f t="shared" si="10"/>
        <v>-5</v>
      </c>
      <c r="G109" s="44">
        <f t="shared" si="11"/>
        <v>3</v>
      </c>
      <c r="H109" s="120">
        <v>-1</v>
      </c>
      <c r="I109" s="120">
        <v>-1</v>
      </c>
    </row>
    <row r="110" spans="2:9" ht="16.5" customHeight="1" x14ac:dyDescent="0.2">
      <c r="B110" s="67" t="s">
        <v>199</v>
      </c>
      <c r="C110" s="44">
        <v>2</v>
      </c>
      <c r="D110" s="44">
        <v>0</v>
      </c>
      <c r="E110" s="44">
        <v>0</v>
      </c>
      <c r="F110" s="44">
        <f t="shared" si="10"/>
        <v>-2</v>
      </c>
      <c r="G110" s="44">
        <f t="shared" si="11"/>
        <v>0</v>
      </c>
      <c r="H110" s="120">
        <v>-1</v>
      </c>
      <c r="I110" s="120">
        <v>-1</v>
      </c>
    </row>
    <row r="111" spans="2:9" ht="18" customHeight="1" x14ac:dyDescent="0.2">
      <c r="B111" s="65" t="s">
        <v>70</v>
      </c>
      <c r="C111" s="44">
        <v>20</v>
      </c>
      <c r="D111" s="44">
        <v>12</v>
      </c>
      <c r="E111" s="44">
        <v>1</v>
      </c>
      <c r="F111" s="44">
        <f t="shared" si="10"/>
        <v>-19</v>
      </c>
      <c r="G111" s="44">
        <f t="shared" si="11"/>
        <v>-11</v>
      </c>
      <c r="H111" s="120">
        <v>-1</v>
      </c>
      <c r="I111" s="120">
        <v>-1</v>
      </c>
    </row>
    <row r="112" spans="2:9" ht="15" customHeight="1" x14ac:dyDescent="0.2">
      <c r="B112" s="65" t="s">
        <v>65</v>
      </c>
      <c r="C112" s="44">
        <v>21</v>
      </c>
      <c r="D112" s="44">
        <v>23</v>
      </c>
      <c r="E112" s="44">
        <v>7</v>
      </c>
      <c r="F112" s="44">
        <f t="shared" si="10"/>
        <v>-14</v>
      </c>
      <c r="G112" s="44">
        <f t="shared" si="11"/>
        <v>-16</v>
      </c>
      <c r="H112" s="120">
        <v>-1</v>
      </c>
      <c r="I112" s="120">
        <v>-1</v>
      </c>
    </row>
    <row r="113" spans="2:9" ht="26.25" customHeight="1" x14ac:dyDescent="0.2">
      <c r="B113" s="72" t="s">
        <v>72</v>
      </c>
      <c r="C113" s="45">
        <v>88308</v>
      </c>
      <c r="D113" s="45">
        <v>45235</v>
      </c>
      <c r="E113" s="45">
        <v>4329</v>
      </c>
      <c r="F113" s="45">
        <f t="shared" si="10"/>
        <v>-83979</v>
      </c>
      <c r="G113" s="45">
        <f t="shared" si="11"/>
        <v>-40906</v>
      </c>
      <c r="H113" s="122">
        <f t="shared" si="12"/>
        <v>-0.95097839380350591</v>
      </c>
      <c r="I113" s="122">
        <f t="shared" si="13"/>
        <v>-0.90429976787885491</v>
      </c>
    </row>
    <row r="114" spans="2:9" ht="21.75" customHeight="1" x14ac:dyDescent="0.2">
      <c r="B114" s="75" t="s">
        <v>192</v>
      </c>
      <c r="C114" s="76">
        <v>11572</v>
      </c>
      <c r="D114" s="76">
        <v>6325</v>
      </c>
      <c r="E114" s="76">
        <v>311</v>
      </c>
      <c r="F114" s="76">
        <f t="shared" si="10"/>
        <v>-11261</v>
      </c>
      <c r="G114" s="76">
        <f t="shared" si="11"/>
        <v>-6014</v>
      </c>
      <c r="H114" s="121">
        <f t="shared" si="12"/>
        <v>-0.97312478396128588</v>
      </c>
      <c r="I114" s="121">
        <f t="shared" si="13"/>
        <v>-0.95083003952569167</v>
      </c>
    </row>
    <row r="115" spans="2:9" ht="12" x14ac:dyDescent="0.2">
      <c r="B115" s="65" t="s">
        <v>86</v>
      </c>
      <c r="C115" s="44">
        <v>8310</v>
      </c>
      <c r="D115" s="44">
        <v>4159</v>
      </c>
      <c r="E115" s="44">
        <v>207</v>
      </c>
      <c r="F115" s="44">
        <f t="shared" si="10"/>
        <v>-8103</v>
      </c>
      <c r="G115" s="44">
        <f t="shared" si="11"/>
        <v>-3952</v>
      </c>
      <c r="H115" s="120">
        <f t="shared" si="12"/>
        <v>-0.97509025270758121</v>
      </c>
      <c r="I115" s="120">
        <f t="shared" si="13"/>
        <v>-0.95022842029333976</v>
      </c>
    </row>
    <row r="116" spans="2:9" ht="15" customHeight="1" x14ac:dyDescent="0.2">
      <c r="B116" s="69" t="s">
        <v>249</v>
      </c>
      <c r="C116" s="44">
        <v>25</v>
      </c>
      <c r="D116" s="44">
        <v>9</v>
      </c>
      <c r="E116" s="44">
        <v>0</v>
      </c>
      <c r="F116" s="44">
        <f t="shared" si="10"/>
        <v>-25</v>
      </c>
      <c r="G116" s="44">
        <f t="shared" si="11"/>
        <v>-9</v>
      </c>
      <c r="H116" s="120">
        <f t="shared" si="12"/>
        <v>-1</v>
      </c>
      <c r="I116" s="120">
        <f t="shared" si="13"/>
        <v>-1</v>
      </c>
    </row>
    <row r="117" spans="2:9" ht="12" x14ac:dyDescent="0.2">
      <c r="B117" s="69" t="s">
        <v>77</v>
      </c>
      <c r="C117" s="44">
        <v>1415</v>
      </c>
      <c r="D117" s="44">
        <v>1077</v>
      </c>
      <c r="E117" s="44">
        <v>41</v>
      </c>
      <c r="F117" s="44">
        <f t="shared" si="10"/>
        <v>-1374</v>
      </c>
      <c r="G117" s="44">
        <f t="shared" si="11"/>
        <v>-1036</v>
      </c>
      <c r="H117" s="120">
        <f t="shared" si="12"/>
        <v>-0.97102473498233211</v>
      </c>
      <c r="I117" s="120">
        <f t="shared" si="13"/>
        <v>-0.96193129062209848</v>
      </c>
    </row>
    <row r="118" spans="2:9" s="30" customFormat="1" ht="12" x14ac:dyDescent="0.2">
      <c r="B118" s="69" t="s">
        <v>81</v>
      </c>
      <c r="C118" s="44">
        <v>121</v>
      </c>
      <c r="D118" s="44">
        <v>14</v>
      </c>
      <c r="E118" s="44">
        <v>21</v>
      </c>
      <c r="F118" s="44">
        <f t="shared" si="10"/>
        <v>-100</v>
      </c>
      <c r="G118" s="44">
        <f t="shared" si="11"/>
        <v>7</v>
      </c>
      <c r="H118" s="120">
        <f t="shared" si="12"/>
        <v>-0.82644628099173556</v>
      </c>
      <c r="I118" s="120">
        <f t="shared" si="13"/>
        <v>0.5</v>
      </c>
    </row>
    <row r="119" spans="2:9" ht="15" customHeight="1" x14ac:dyDescent="0.2">
      <c r="B119" s="66" t="s">
        <v>245</v>
      </c>
      <c r="C119" s="44">
        <v>10</v>
      </c>
      <c r="D119" s="44">
        <v>1</v>
      </c>
      <c r="E119" s="44">
        <v>0</v>
      </c>
      <c r="F119" s="44">
        <f t="shared" si="10"/>
        <v>-10</v>
      </c>
      <c r="G119" s="44">
        <f t="shared" si="11"/>
        <v>-1</v>
      </c>
      <c r="H119" s="120">
        <f t="shared" si="12"/>
        <v>-1</v>
      </c>
      <c r="I119" s="120">
        <f t="shared" si="13"/>
        <v>-1</v>
      </c>
    </row>
    <row r="120" spans="2:9" ht="12" x14ac:dyDescent="0.2">
      <c r="B120" s="66" t="s">
        <v>162</v>
      </c>
      <c r="C120" s="44">
        <v>1682</v>
      </c>
      <c r="D120" s="44">
        <v>1065</v>
      </c>
      <c r="E120" s="44">
        <v>42</v>
      </c>
      <c r="F120" s="44">
        <f t="shared" si="10"/>
        <v>-1640</v>
      </c>
      <c r="G120" s="44">
        <f t="shared" si="11"/>
        <v>-1023</v>
      </c>
      <c r="H120" s="120">
        <f t="shared" si="12"/>
        <v>-0.97502972651605235</v>
      </c>
      <c r="I120" s="120">
        <f t="shared" si="13"/>
        <v>-0.96056338028169019</v>
      </c>
    </row>
    <row r="121" spans="2:9" ht="15" customHeight="1" x14ac:dyDescent="0.2">
      <c r="B121" s="66" t="s">
        <v>163</v>
      </c>
      <c r="C121" s="44">
        <v>9</v>
      </c>
      <c r="D121" s="44">
        <v>0</v>
      </c>
      <c r="E121" s="44">
        <v>0</v>
      </c>
      <c r="F121" s="44">
        <f t="shared" si="10"/>
        <v>-9</v>
      </c>
      <c r="G121" s="44">
        <f t="shared" si="11"/>
        <v>0</v>
      </c>
      <c r="H121" s="120">
        <f t="shared" si="12"/>
        <v>-1</v>
      </c>
      <c r="I121" s="120"/>
    </row>
    <row r="122" spans="2:9" ht="15" customHeight="1" x14ac:dyDescent="0.2">
      <c r="B122" s="75" t="s">
        <v>193</v>
      </c>
      <c r="C122" s="76">
        <v>1532</v>
      </c>
      <c r="D122" s="76">
        <v>887</v>
      </c>
      <c r="E122" s="76">
        <v>160</v>
      </c>
      <c r="F122" s="76">
        <f t="shared" si="10"/>
        <v>-1372</v>
      </c>
      <c r="G122" s="76">
        <f t="shared" si="11"/>
        <v>-727</v>
      </c>
      <c r="H122" s="121">
        <f t="shared" si="12"/>
        <v>-0.8955613577023499</v>
      </c>
      <c r="I122" s="121">
        <f t="shared" si="13"/>
        <v>-0.81961668545659527</v>
      </c>
    </row>
    <row r="123" spans="2:9" ht="12" x14ac:dyDescent="0.2">
      <c r="B123" s="66" t="s">
        <v>153</v>
      </c>
      <c r="C123" s="44">
        <v>0</v>
      </c>
      <c r="D123" s="44">
        <v>0</v>
      </c>
      <c r="E123" s="44">
        <v>1</v>
      </c>
      <c r="F123" s="44">
        <f t="shared" si="10"/>
        <v>1</v>
      </c>
      <c r="G123" s="44">
        <f t="shared" si="11"/>
        <v>1</v>
      </c>
      <c r="H123" s="120">
        <v>-1</v>
      </c>
      <c r="I123" s="120">
        <v>-1</v>
      </c>
    </row>
    <row r="124" spans="2:9" ht="15" customHeight="1" x14ac:dyDescent="0.2">
      <c r="B124" s="66" t="s">
        <v>73</v>
      </c>
      <c r="C124" s="44">
        <v>1223</v>
      </c>
      <c r="D124" s="44">
        <v>720</v>
      </c>
      <c r="E124" s="44">
        <v>120</v>
      </c>
      <c r="F124" s="44">
        <f t="shared" si="10"/>
        <v>-1103</v>
      </c>
      <c r="G124" s="44">
        <f t="shared" si="11"/>
        <v>-600</v>
      </c>
      <c r="H124" s="120">
        <v>-1</v>
      </c>
      <c r="I124" s="120">
        <v>-1</v>
      </c>
    </row>
    <row r="125" spans="2:9" ht="15" customHeight="1" x14ac:dyDescent="0.2">
      <c r="B125" s="66" t="s">
        <v>85</v>
      </c>
      <c r="C125" s="44">
        <v>4</v>
      </c>
      <c r="D125" s="44">
        <v>3</v>
      </c>
      <c r="E125" s="44">
        <v>0</v>
      </c>
      <c r="F125" s="44">
        <f t="shared" si="10"/>
        <v>-4</v>
      </c>
      <c r="G125" s="44">
        <f t="shared" si="11"/>
        <v>-3</v>
      </c>
      <c r="H125" s="120">
        <v>-1</v>
      </c>
      <c r="I125" s="120">
        <v>-1</v>
      </c>
    </row>
    <row r="126" spans="2:9" ht="15" customHeight="1" x14ac:dyDescent="0.2">
      <c r="B126" s="66" t="s">
        <v>164</v>
      </c>
      <c r="C126" s="44">
        <v>0</v>
      </c>
      <c r="D126" s="44">
        <v>0</v>
      </c>
      <c r="E126" s="44">
        <v>0</v>
      </c>
      <c r="F126" s="44">
        <f t="shared" si="10"/>
        <v>0</v>
      </c>
      <c r="G126" s="44">
        <f t="shared" si="11"/>
        <v>0</v>
      </c>
      <c r="H126" s="120">
        <v>-1</v>
      </c>
      <c r="I126" s="120">
        <v>-1</v>
      </c>
    </row>
    <row r="127" spans="2:9" ht="15" customHeight="1" x14ac:dyDescent="0.2">
      <c r="B127" s="66" t="s">
        <v>165</v>
      </c>
      <c r="C127" s="44">
        <v>1</v>
      </c>
      <c r="D127" s="44">
        <v>0</v>
      </c>
      <c r="E127" s="44">
        <v>0</v>
      </c>
      <c r="F127" s="44">
        <f t="shared" si="10"/>
        <v>-1</v>
      </c>
      <c r="G127" s="44">
        <f t="shared" si="11"/>
        <v>0</v>
      </c>
      <c r="H127" s="120">
        <v>-1</v>
      </c>
      <c r="I127" s="120">
        <v>-1</v>
      </c>
    </row>
    <row r="128" spans="2:9" ht="15" customHeight="1" x14ac:dyDescent="0.2">
      <c r="B128" s="66" t="s">
        <v>210</v>
      </c>
      <c r="C128" s="44">
        <v>0</v>
      </c>
      <c r="D128" s="44">
        <v>0</v>
      </c>
      <c r="E128" s="44">
        <v>0</v>
      </c>
      <c r="F128" s="44">
        <f t="shared" si="10"/>
        <v>0</v>
      </c>
      <c r="G128" s="44">
        <f t="shared" si="11"/>
        <v>0</v>
      </c>
      <c r="H128" s="120">
        <v>-1</v>
      </c>
      <c r="I128" s="120">
        <v>-1</v>
      </c>
    </row>
    <row r="129" spans="1:9" ht="15" customHeight="1" x14ac:dyDescent="0.2">
      <c r="B129" s="66" t="s">
        <v>75</v>
      </c>
      <c r="C129" s="44">
        <v>292</v>
      </c>
      <c r="D129" s="44">
        <v>164</v>
      </c>
      <c r="E129" s="44">
        <v>35</v>
      </c>
      <c r="F129" s="44">
        <f t="shared" si="10"/>
        <v>-257</v>
      </c>
      <c r="G129" s="44">
        <f t="shared" si="11"/>
        <v>-129</v>
      </c>
      <c r="H129" s="120">
        <v>-1</v>
      </c>
      <c r="I129" s="120">
        <v>-1</v>
      </c>
    </row>
    <row r="130" spans="1:9" ht="15" customHeight="1" x14ac:dyDescent="0.2">
      <c r="B130" s="66" t="s">
        <v>211</v>
      </c>
      <c r="C130" s="44">
        <v>0</v>
      </c>
      <c r="D130" s="44">
        <v>0</v>
      </c>
      <c r="E130" s="44">
        <v>0</v>
      </c>
      <c r="F130" s="44">
        <f t="shared" si="10"/>
        <v>0</v>
      </c>
      <c r="G130" s="44">
        <f t="shared" si="11"/>
        <v>0</v>
      </c>
      <c r="H130" s="120">
        <v>-1</v>
      </c>
      <c r="I130" s="120">
        <v>-1</v>
      </c>
    </row>
    <row r="131" spans="1:9" ht="15" customHeight="1" x14ac:dyDescent="0.2">
      <c r="B131" s="66" t="s">
        <v>166</v>
      </c>
      <c r="C131" s="44">
        <v>5</v>
      </c>
      <c r="D131" s="44">
        <v>0</v>
      </c>
      <c r="E131" s="44">
        <v>1</v>
      </c>
      <c r="F131" s="44">
        <f t="shared" si="10"/>
        <v>-4</v>
      </c>
      <c r="G131" s="44">
        <f t="shared" si="11"/>
        <v>1</v>
      </c>
      <c r="H131" s="120">
        <v>-1</v>
      </c>
      <c r="I131" s="120">
        <v>-1</v>
      </c>
    </row>
    <row r="132" spans="1:9" s="10" customFormat="1" ht="15" customHeight="1" x14ac:dyDescent="0.2">
      <c r="B132" s="66" t="s">
        <v>74</v>
      </c>
      <c r="C132" s="44">
        <v>0</v>
      </c>
      <c r="D132" s="44">
        <v>0</v>
      </c>
      <c r="E132" s="44">
        <v>0</v>
      </c>
      <c r="F132" s="44">
        <f t="shared" si="10"/>
        <v>0</v>
      </c>
      <c r="G132" s="44">
        <f t="shared" si="11"/>
        <v>0</v>
      </c>
      <c r="H132" s="120">
        <v>-1</v>
      </c>
      <c r="I132" s="120">
        <v>-1</v>
      </c>
    </row>
    <row r="133" spans="1:9" s="10" customFormat="1" ht="15" customHeight="1" x14ac:dyDescent="0.2">
      <c r="B133" s="66" t="s">
        <v>167</v>
      </c>
      <c r="C133" s="44">
        <v>0</v>
      </c>
      <c r="D133" s="44">
        <v>0</v>
      </c>
      <c r="E133" s="44">
        <v>0</v>
      </c>
      <c r="F133" s="44">
        <f t="shared" si="10"/>
        <v>0</v>
      </c>
      <c r="G133" s="44">
        <f t="shared" si="11"/>
        <v>0</v>
      </c>
      <c r="H133" s="120">
        <v>-1</v>
      </c>
      <c r="I133" s="120">
        <v>-1</v>
      </c>
    </row>
    <row r="134" spans="1:9" s="10" customFormat="1" ht="15" customHeight="1" x14ac:dyDescent="0.2">
      <c r="B134" s="66" t="s">
        <v>84</v>
      </c>
      <c r="C134" s="44">
        <v>2</v>
      </c>
      <c r="D134" s="44">
        <v>0</v>
      </c>
      <c r="E134" s="44">
        <v>1</v>
      </c>
      <c r="F134" s="44">
        <f t="shared" si="10"/>
        <v>-1</v>
      </c>
      <c r="G134" s="44">
        <f t="shared" si="11"/>
        <v>1</v>
      </c>
      <c r="H134" s="120">
        <v>-1</v>
      </c>
      <c r="I134" s="120">
        <v>-1</v>
      </c>
    </row>
    <row r="135" spans="1:9" s="10" customFormat="1" ht="15" customHeight="1" x14ac:dyDescent="0.2">
      <c r="B135" s="66" t="s">
        <v>168</v>
      </c>
      <c r="C135" s="44">
        <v>1</v>
      </c>
      <c r="D135" s="44">
        <v>0</v>
      </c>
      <c r="E135" s="44">
        <v>0</v>
      </c>
      <c r="F135" s="44">
        <f t="shared" ref="F135:F198" si="14">E135-C135</f>
        <v>-1</v>
      </c>
      <c r="G135" s="44">
        <f t="shared" ref="G135:G198" si="15">E135-D135</f>
        <v>0</v>
      </c>
      <c r="H135" s="120">
        <v>-1</v>
      </c>
      <c r="I135" s="120">
        <v>-1</v>
      </c>
    </row>
    <row r="136" spans="1:9" s="10" customFormat="1" ht="15" customHeight="1" x14ac:dyDescent="0.2">
      <c r="B136" s="66" t="s">
        <v>169</v>
      </c>
      <c r="C136" s="44">
        <v>4</v>
      </c>
      <c r="D136" s="44">
        <v>0</v>
      </c>
      <c r="E136" s="44">
        <v>2</v>
      </c>
      <c r="F136" s="44">
        <f t="shared" si="14"/>
        <v>-2</v>
      </c>
      <c r="G136" s="44">
        <f t="shared" si="15"/>
        <v>2</v>
      </c>
      <c r="H136" s="120">
        <v>-1</v>
      </c>
      <c r="I136" s="120">
        <v>-1</v>
      </c>
    </row>
    <row r="137" spans="1:9" s="10" customFormat="1" ht="15" customHeight="1" x14ac:dyDescent="0.2">
      <c r="B137" s="66" t="s">
        <v>170</v>
      </c>
      <c r="C137" s="44">
        <v>0</v>
      </c>
      <c r="D137" s="44">
        <v>0</v>
      </c>
      <c r="E137" s="44">
        <v>0</v>
      </c>
      <c r="F137" s="44">
        <f t="shared" si="14"/>
        <v>0</v>
      </c>
      <c r="G137" s="44">
        <f t="shared" si="15"/>
        <v>0</v>
      </c>
      <c r="H137" s="120">
        <v>-1</v>
      </c>
      <c r="I137" s="120">
        <v>-1</v>
      </c>
    </row>
    <row r="138" spans="1:9" ht="15" customHeight="1" x14ac:dyDescent="0.2">
      <c r="B138" s="75" t="s">
        <v>203</v>
      </c>
      <c r="C138" s="76">
        <v>61663</v>
      </c>
      <c r="D138" s="76">
        <v>27236</v>
      </c>
      <c r="E138" s="76">
        <v>3523</v>
      </c>
      <c r="F138" s="76">
        <f t="shared" si="14"/>
        <v>-58140</v>
      </c>
      <c r="G138" s="76">
        <f t="shared" si="15"/>
        <v>-23713</v>
      </c>
      <c r="H138" s="121">
        <f t="shared" ref="H138:H198" si="16">E138/C138-1</f>
        <v>-0.9428668731654315</v>
      </c>
      <c r="I138" s="121">
        <f t="shared" ref="I138:I198" si="17">E138/D138-1</f>
        <v>-0.87064914084300193</v>
      </c>
    </row>
    <row r="139" spans="1:9" ht="15" customHeight="1" x14ac:dyDescent="0.2">
      <c r="A139" s="11"/>
      <c r="B139" s="65" t="s">
        <v>102</v>
      </c>
      <c r="C139" s="44">
        <v>86</v>
      </c>
      <c r="D139" s="44">
        <v>41</v>
      </c>
      <c r="E139" s="44">
        <v>32</v>
      </c>
      <c r="F139" s="44">
        <f t="shared" si="14"/>
        <v>-54</v>
      </c>
      <c r="G139" s="44">
        <f t="shared" si="15"/>
        <v>-9</v>
      </c>
      <c r="H139" s="120">
        <f t="shared" si="16"/>
        <v>-0.62790697674418605</v>
      </c>
      <c r="I139" s="120">
        <f t="shared" si="17"/>
        <v>-0.21951219512195119</v>
      </c>
    </row>
    <row r="140" spans="1:9" ht="15" customHeight="1" x14ac:dyDescent="0.2">
      <c r="A140" s="11"/>
      <c r="B140" s="65" t="s">
        <v>103</v>
      </c>
      <c r="C140" s="44">
        <v>175</v>
      </c>
      <c r="D140" s="44">
        <v>187</v>
      </c>
      <c r="E140" s="44">
        <v>34</v>
      </c>
      <c r="F140" s="44">
        <f t="shared" si="14"/>
        <v>-141</v>
      </c>
      <c r="G140" s="44">
        <f t="shared" si="15"/>
        <v>-153</v>
      </c>
      <c r="H140" s="120">
        <f t="shared" si="16"/>
        <v>-0.80571428571428572</v>
      </c>
      <c r="I140" s="120">
        <f t="shared" si="17"/>
        <v>-0.81818181818181812</v>
      </c>
    </row>
    <row r="141" spans="1:9" s="10" customFormat="1" ht="15" customHeight="1" x14ac:dyDescent="0.2">
      <c r="A141" s="11"/>
      <c r="B141" s="65" t="s">
        <v>251</v>
      </c>
      <c r="C141" s="44">
        <v>16</v>
      </c>
      <c r="D141" s="44">
        <v>10</v>
      </c>
      <c r="E141" s="44">
        <v>0</v>
      </c>
      <c r="F141" s="44">
        <f t="shared" si="14"/>
        <v>-16</v>
      </c>
      <c r="G141" s="44">
        <f t="shared" si="15"/>
        <v>-10</v>
      </c>
      <c r="H141" s="120">
        <f t="shared" si="16"/>
        <v>-1</v>
      </c>
      <c r="I141" s="120">
        <f t="shared" si="17"/>
        <v>-1</v>
      </c>
    </row>
    <row r="142" spans="1:9" ht="15" customHeight="1" x14ac:dyDescent="0.2">
      <c r="A142" s="11"/>
      <c r="B142" s="65" t="s">
        <v>104</v>
      </c>
      <c r="C142" s="44">
        <v>16886</v>
      </c>
      <c r="D142" s="44">
        <v>8163</v>
      </c>
      <c r="E142" s="44">
        <v>1007</v>
      </c>
      <c r="F142" s="44">
        <f t="shared" si="14"/>
        <v>-15879</v>
      </c>
      <c r="G142" s="44">
        <f t="shared" si="15"/>
        <v>-7156</v>
      </c>
      <c r="H142" s="120">
        <f t="shared" si="16"/>
        <v>-0.94036479924197558</v>
      </c>
      <c r="I142" s="120">
        <f t="shared" si="17"/>
        <v>-0.87663849075094946</v>
      </c>
    </row>
    <row r="143" spans="1:9" s="30" customFormat="1" ht="15" customHeight="1" x14ac:dyDescent="0.2">
      <c r="A143" s="11"/>
      <c r="B143" s="65" t="s">
        <v>105</v>
      </c>
      <c r="C143" s="44">
        <v>40959</v>
      </c>
      <c r="D143" s="44">
        <v>16902</v>
      </c>
      <c r="E143" s="44">
        <v>2237</v>
      </c>
      <c r="F143" s="44">
        <f t="shared" si="14"/>
        <v>-38722</v>
      </c>
      <c r="G143" s="44">
        <f t="shared" si="15"/>
        <v>-14665</v>
      </c>
      <c r="H143" s="120">
        <f t="shared" si="16"/>
        <v>-0.94538440879904295</v>
      </c>
      <c r="I143" s="120">
        <f t="shared" si="17"/>
        <v>-0.86764879895870317</v>
      </c>
    </row>
    <row r="144" spans="1:9" ht="12.75" x14ac:dyDescent="0.2">
      <c r="A144" s="11"/>
      <c r="B144" s="65" t="s">
        <v>171</v>
      </c>
      <c r="C144" s="44">
        <v>24</v>
      </c>
      <c r="D144" s="44">
        <v>6</v>
      </c>
      <c r="E144" s="44">
        <v>1</v>
      </c>
      <c r="F144" s="44">
        <f t="shared" si="14"/>
        <v>-23</v>
      </c>
      <c r="G144" s="44">
        <f t="shared" si="15"/>
        <v>-5</v>
      </c>
      <c r="H144" s="120">
        <f t="shared" si="16"/>
        <v>-0.95833333333333337</v>
      </c>
      <c r="I144" s="120">
        <f t="shared" si="17"/>
        <v>-0.83333333333333337</v>
      </c>
    </row>
    <row r="145" spans="1:9" ht="12.75" x14ac:dyDescent="0.2">
      <c r="A145" s="11"/>
      <c r="B145" s="68" t="s">
        <v>106</v>
      </c>
      <c r="C145" s="44">
        <v>266</v>
      </c>
      <c r="D145" s="44">
        <v>177</v>
      </c>
      <c r="E145" s="44">
        <v>10</v>
      </c>
      <c r="F145" s="44">
        <f t="shared" si="14"/>
        <v>-256</v>
      </c>
      <c r="G145" s="44">
        <f t="shared" si="15"/>
        <v>-167</v>
      </c>
      <c r="H145" s="120">
        <f t="shared" si="16"/>
        <v>-0.96240601503759393</v>
      </c>
      <c r="I145" s="120">
        <f t="shared" si="17"/>
        <v>-0.94350282485875703</v>
      </c>
    </row>
    <row r="146" spans="1:9" ht="15" customHeight="1" x14ac:dyDescent="0.2">
      <c r="A146" s="11"/>
      <c r="B146" s="65" t="s">
        <v>107</v>
      </c>
      <c r="C146" s="44">
        <v>2536</v>
      </c>
      <c r="D146" s="44">
        <v>1331</v>
      </c>
      <c r="E146" s="44">
        <v>183</v>
      </c>
      <c r="F146" s="44">
        <f t="shared" si="14"/>
        <v>-2353</v>
      </c>
      <c r="G146" s="44">
        <f t="shared" si="15"/>
        <v>-1148</v>
      </c>
      <c r="H146" s="120">
        <f t="shared" si="16"/>
        <v>-0.92783911671924291</v>
      </c>
      <c r="I146" s="120">
        <f t="shared" si="17"/>
        <v>-0.86250939143501126</v>
      </c>
    </row>
    <row r="147" spans="1:9" ht="15" customHeight="1" x14ac:dyDescent="0.2">
      <c r="A147" s="11"/>
      <c r="B147" s="65" t="s">
        <v>108</v>
      </c>
      <c r="C147" s="44">
        <v>715</v>
      </c>
      <c r="D147" s="44">
        <v>419</v>
      </c>
      <c r="E147" s="44">
        <v>19</v>
      </c>
      <c r="F147" s="44">
        <f t="shared" si="14"/>
        <v>-696</v>
      </c>
      <c r="G147" s="44">
        <f t="shared" si="15"/>
        <v>-400</v>
      </c>
      <c r="H147" s="120">
        <f t="shared" si="16"/>
        <v>-0.97342657342657346</v>
      </c>
      <c r="I147" s="120">
        <f t="shared" si="17"/>
        <v>-0.95465393794749409</v>
      </c>
    </row>
    <row r="148" spans="1:9" ht="15" customHeight="1" x14ac:dyDescent="0.2">
      <c r="A148" s="11"/>
      <c r="B148" s="75" t="s">
        <v>204</v>
      </c>
      <c r="C148" s="76">
        <v>13541</v>
      </c>
      <c r="D148" s="76">
        <v>10787</v>
      </c>
      <c r="E148" s="76">
        <v>335</v>
      </c>
      <c r="F148" s="76">
        <f t="shared" si="14"/>
        <v>-13206</v>
      </c>
      <c r="G148" s="76">
        <f t="shared" si="15"/>
        <v>-10452</v>
      </c>
      <c r="H148" s="121">
        <f t="shared" si="16"/>
        <v>-0.97526032050808653</v>
      </c>
      <c r="I148" s="121">
        <f t="shared" si="17"/>
        <v>-0.96894409937888204</v>
      </c>
    </row>
    <row r="149" spans="1:9" ht="15" customHeight="1" x14ac:dyDescent="0.2">
      <c r="B149" s="68" t="s">
        <v>246</v>
      </c>
      <c r="C149" s="44">
        <v>3</v>
      </c>
      <c r="D149" s="44">
        <v>2</v>
      </c>
      <c r="E149" s="44">
        <v>1</v>
      </c>
      <c r="F149" s="44">
        <f t="shared" si="14"/>
        <v>-2</v>
      </c>
      <c r="G149" s="44">
        <f t="shared" si="15"/>
        <v>-1</v>
      </c>
      <c r="H149" s="120">
        <f t="shared" si="16"/>
        <v>-0.66666666666666674</v>
      </c>
      <c r="I149" s="120">
        <f t="shared" si="17"/>
        <v>-0.5</v>
      </c>
    </row>
    <row r="150" spans="1:9" ht="12" x14ac:dyDescent="0.2">
      <c r="B150" s="68" t="s">
        <v>250</v>
      </c>
      <c r="C150" s="44">
        <v>6</v>
      </c>
      <c r="D150" s="44">
        <v>8</v>
      </c>
      <c r="E150" s="44">
        <v>0</v>
      </c>
      <c r="F150" s="44">
        <f t="shared" si="14"/>
        <v>-6</v>
      </c>
      <c r="G150" s="44">
        <f t="shared" si="15"/>
        <v>-8</v>
      </c>
      <c r="H150" s="120">
        <f t="shared" si="16"/>
        <v>-1</v>
      </c>
      <c r="I150" s="120">
        <f t="shared" si="17"/>
        <v>-1</v>
      </c>
    </row>
    <row r="151" spans="1:9" ht="15" customHeight="1" x14ac:dyDescent="0.2">
      <c r="B151" s="68" t="s">
        <v>78</v>
      </c>
      <c r="C151" s="44">
        <v>423</v>
      </c>
      <c r="D151" s="44">
        <v>226</v>
      </c>
      <c r="E151" s="44">
        <v>14</v>
      </c>
      <c r="F151" s="44">
        <f t="shared" si="14"/>
        <v>-409</v>
      </c>
      <c r="G151" s="44">
        <f t="shared" si="15"/>
        <v>-212</v>
      </c>
      <c r="H151" s="120">
        <f t="shared" si="16"/>
        <v>-0.96690307328605196</v>
      </c>
      <c r="I151" s="120">
        <f t="shared" si="17"/>
        <v>-0.93805309734513276</v>
      </c>
    </row>
    <row r="152" spans="1:9" s="30" customFormat="1" ht="15" customHeight="1" x14ac:dyDescent="0.2">
      <c r="B152" s="68" t="s">
        <v>253</v>
      </c>
      <c r="C152" s="44">
        <v>0</v>
      </c>
      <c r="D152" s="44">
        <v>6</v>
      </c>
      <c r="E152" s="44">
        <v>0</v>
      </c>
      <c r="F152" s="44">
        <f t="shared" si="14"/>
        <v>0</v>
      </c>
      <c r="G152" s="44">
        <f t="shared" si="15"/>
        <v>-6</v>
      </c>
      <c r="H152" s="120">
        <v>-1</v>
      </c>
      <c r="I152" s="120">
        <v>-1</v>
      </c>
    </row>
    <row r="153" spans="1:9" ht="12" x14ac:dyDescent="0.2">
      <c r="B153" s="68" t="s">
        <v>79</v>
      </c>
      <c r="C153" s="44">
        <v>596</v>
      </c>
      <c r="D153" s="44">
        <v>256</v>
      </c>
      <c r="E153" s="44">
        <v>15</v>
      </c>
      <c r="F153" s="44">
        <f t="shared" si="14"/>
        <v>-581</v>
      </c>
      <c r="G153" s="44">
        <f t="shared" si="15"/>
        <v>-241</v>
      </c>
      <c r="H153" s="120">
        <v>-1</v>
      </c>
      <c r="I153" s="120">
        <v>-1</v>
      </c>
    </row>
    <row r="154" spans="1:9" ht="12" x14ac:dyDescent="0.2">
      <c r="B154" s="68" t="s">
        <v>80</v>
      </c>
      <c r="C154" s="44">
        <v>68</v>
      </c>
      <c r="D154" s="44">
        <v>116</v>
      </c>
      <c r="E154" s="44">
        <v>3</v>
      </c>
      <c r="F154" s="44">
        <f t="shared" si="14"/>
        <v>-65</v>
      </c>
      <c r="G154" s="44">
        <f t="shared" si="15"/>
        <v>-113</v>
      </c>
      <c r="H154" s="120">
        <f t="shared" si="16"/>
        <v>-0.95588235294117652</v>
      </c>
      <c r="I154" s="120">
        <f t="shared" si="17"/>
        <v>-0.97413793103448276</v>
      </c>
    </row>
    <row r="155" spans="1:9" s="30" customFormat="1" ht="12" x14ac:dyDescent="0.2">
      <c r="B155" s="68" t="s">
        <v>191</v>
      </c>
      <c r="C155" s="44">
        <v>10171</v>
      </c>
      <c r="D155" s="44">
        <v>6631</v>
      </c>
      <c r="E155" s="44">
        <v>277</v>
      </c>
      <c r="F155" s="44">
        <f t="shared" si="14"/>
        <v>-9894</v>
      </c>
      <c r="G155" s="44">
        <f t="shared" si="15"/>
        <v>-6354</v>
      </c>
      <c r="H155" s="120">
        <f t="shared" si="16"/>
        <v>-0.97276570642021432</v>
      </c>
      <c r="I155" s="120">
        <f t="shared" si="17"/>
        <v>-0.95822651183833507</v>
      </c>
    </row>
    <row r="156" spans="1:9" s="30" customFormat="1" ht="12" x14ac:dyDescent="0.2">
      <c r="B156" s="68" t="s">
        <v>82</v>
      </c>
      <c r="C156" s="44">
        <v>423</v>
      </c>
      <c r="D156" s="44">
        <v>130</v>
      </c>
      <c r="E156" s="44">
        <v>11</v>
      </c>
      <c r="F156" s="44">
        <f t="shared" si="14"/>
        <v>-412</v>
      </c>
      <c r="G156" s="44">
        <f t="shared" si="15"/>
        <v>-119</v>
      </c>
      <c r="H156" s="120">
        <f t="shared" si="16"/>
        <v>-0.97399527186761226</v>
      </c>
      <c r="I156" s="120">
        <f t="shared" si="17"/>
        <v>-0.91538461538461535</v>
      </c>
    </row>
    <row r="157" spans="1:9" ht="15" customHeight="1" x14ac:dyDescent="0.2">
      <c r="B157" s="68" t="s">
        <v>83</v>
      </c>
      <c r="C157" s="44">
        <v>1743</v>
      </c>
      <c r="D157" s="44">
        <v>3340</v>
      </c>
      <c r="E157" s="44">
        <v>12</v>
      </c>
      <c r="F157" s="44">
        <f t="shared" si="14"/>
        <v>-1731</v>
      </c>
      <c r="G157" s="44">
        <f t="shared" si="15"/>
        <v>-3328</v>
      </c>
      <c r="H157" s="120">
        <f t="shared" si="16"/>
        <v>-0.99311531841652323</v>
      </c>
      <c r="I157" s="120">
        <f t="shared" si="17"/>
        <v>-0.99640718562874253</v>
      </c>
    </row>
    <row r="158" spans="1:9" ht="15" customHeight="1" x14ac:dyDescent="0.2">
      <c r="B158" s="68" t="s">
        <v>76</v>
      </c>
      <c r="C158" s="44">
        <v>108</v>
      </c>
      <c r="D158" s="44">
        <v>72</v>
      </c>
      <c r="E158" s="44">
        <v>2</v>
      </c>
      <c r="F158" s="44">
        <f t="shared" si="14"/>
        <v>-106</v>
      </c>
      <c r="G158" s="44">
        <f t="shared" si="15"/>
        <v>-70</v>
      </c>
      <c r="H158" s="120">
        <f t="shared" si="16"/>
        <v>-0.98148148148148151</v>
      </c>
      <c r="I158" s="120">
        <f t="shared" si="17"/>
        <v>-0.97222222222222221</v>
      </c>
    </row>
    <row r="159" spans="1:9" ht="15" customHeight="1" x14ac:dyDescent="0.2">
      <c r="B159" s="72" t="s">
        <v>87</v>
      </c>
      <c r="C159" s="47">
        <v>26370</v>
      </c>
      <c r="D159" s="47">
        <v>16656</v>
      </c>
      <c r="E159" s="47">
        <v>1721</v>
      </c>
      <c r="F159" s="47">
        <f t="shared" si="14"/>
        <v>-24649</v>
      </c>
      <c r="G159" s="47">
        <f t="shared" si="15"/>
        <v>-14935</v>
      </c>
      <c r="H159" s="124">
        <f t="shared" si="16"/>
        <v>-0.93473644292756919</v>
      </c>
      <c r="I159" s="124">
        <f t="shared" si="17"/>
        <v>-0.89667387127761766</v>
      </c>
    </row>
    <row r="160" spans="1:9" ht="15" customHeight="1" x14ac:dyDescent="0.2">
      <c r="B160" s="65" t="s">
        <v>89</v>
      </c>
      <c r="C160" s="44">
        <v>1138</v>
      </c>
      <c r="D160" s="44">
        <v>382</v>
      </c>
      <c r="E160" s="44">
        <v>27</v>
      </c>
      <c r="F160" s="44">
        <f t="shared" si="14"/>
        <v>-1111</v>
      </c>
      <c r="G160" s="44">
        <f t="shared" si="15"/>
        <v>-355</v>
      </c>
      <c r="H160" s="120">
        <f t="shared" si="16"/>
        <v>-0.97627416520210897</v>
      </c>
      <c r="I160" s="120">
        <f t="shared" si="17"/>
        <v>-0.9293193717277487</v>
      </c>
    </row>
    <row r="161" spans="2:9" ht="15" customHeight="1" x14ac:dyDescent="0.2">
      <c r="B161" s="65" t="s">
        <v>90</v>
      </c>
      <c r="C161" s="44">
        <v>2504</v>
      </c>
      <c r="D161" s="44">
        <v>1724</v>
      </c>
      <c r="E161" s="44">
        <v>259</v>
      </c>
      <c r="F161" s="44">
        <f t="shared" si="14"/>
        <v>-2245</v>
      </c>
      <c r="G161" s="44">
        <f t="shared" si="15"/>
        <v>-1465</v>
      </c>
      <c r="H161" s="120">
        <f t="shared" si="16"/>
        <v>-0.89656549520766771</v>
      </c>
      <c r="I161" s="120">
        <f t="shared" si="17"/>
        <v>-0.84976798143851506</v>
      </c>
    </row>
    <row r="162" spans="2:9" ht="15" customHeight="1" x14ac:dyDescent="0.2">
      <c r="B162" s="70" t="s">
        <v>91</v>
      </c>
      <c r="C162" s="44">
        <v>543</v>
      </c>
      <c r="D162" s="44">
        <v>275</v>
      </c>
      <c r="E162" s="44">
        <v>61</v>
      </c>
      <c r="F162" s="44">
        <f t="shared" si="14"/>
        <v>-482</v>
      </c>
      <c r="G162" s="44">
        <f t="shared" si="15"/>
        <v>-214</v>
      </c>
      <c r="H162" s="120">
        <f t="shared" si="16"/>
        <v>-0.88766114180478817</v>
      </c>
      <c r="I162" s="120">
        <f t="shared" si="17"/>
        <v>-0.7781818181818182</v>
      </c>
    </row>
    <row r="163" spans="2:9" ht="15" customHeight="1" x14ac:dyDescent="0.2">
      <c r="B163" s="71" t="s">
        <v>93</v>
      </c>
      <c r="C163" s="44">
        <v>2414</v>
      </c>
      <c r="D163" s="44">
        <v>1863</v>
      </c>
      <c r="E163" s="44">
        <v>296</v>
      </c>
      <c r="F163" s="44">
        <f t="shared" si="14"/>
        <v>-2118</v>
      </c>
      <c r="G163" s="44">
        <f t="shared" si="15"/>
        <v>-1567</v>
      </c>
      <c r="H163" s="120">
        <f t="shared" si="16"/>
        <v>-0.87738193869096937</v>
      </c>
      <c r="I163" s="120">
        <f t="shared" si="17"/>
        <v>-0.84111647879763818</v>
      </c>
    </row>
    <row r="164" spans="2:9" ht="15" customHeight="1" x14ac:dyDescent="0.2">
      <c r="B164" s="71" t="s">
        <v>101</v>
      </c>
      <c r="C164" s="44">
        <v>4281</v>
      </c>
      <c r="D164" s="44">
        <v>3325</v>
      </c>
      <c r="E164" s="44">
        <v>16</v>
      </c>
      <c r="F164" s="44">
        <f t="shared" si="14"/>
        <v>-4265</v>
      </c>
      <c r="G164" s="44">
        <f t="shared" si="15"/>
        <v>-3309</v>
      </c>
      <c r="H164" s="120">
        <f t="shared" si="16"/>
        <v>-0.99626255547769216</v>
      </c>
      <c r="I164" s="120">
        <f t="shared" si="17"/>
        <v>-0.99518796992481207</v>
      </c>
    </row>
    <row r="165" spans="2:9" ht="15" customHeight="1" x14ac:dyDescent="0.2">
      <c r="B165" s="71" t="s">
        <v>95</v>
      </c>
      <c r="C165" s="44">
        <v>2018</v>
      </c>
      <c r="D165" s="44">
        <v>1346</v>
      </c>
      <c r="E165" s="44">
        <v>169</v>
      </c>
      <c r="F165" s="44">
        <f t="shared" si="14"/>
        <v>-1849</v>
      </c>
      <c r="G165" s="44">
        <f t="shared" si="15"/>
        <v>-1177</v>
      </c>
      <c r="H165" s="120">
        <f t="shared" si="16"/>
        <v>-0.9162537165510406</v>
      </c>
      <c r="I165" s="120">
        <f t="shared" si="17"/>
        <v>-0.87444279346210996</v>
      </c>
    </row>
    <row r="166" spans="2:9" ht="15" customHeight="1" x14ac:dyDescent="0.2">
      <c r="B166" s="64" t="s">
        <v>96</v>
      </c>
      <c r="C166" s="44">
        <v>24</v>
      </c>
      <c r="D166" s="44">
        <v>9</v>
      </c>
      <c r="E166" s="44">
        <v>3</v>
      </c>
      <c r="F166" s="44">
        <f t="shared" si="14"/>
        <v>-21</v>
      </c>
      <c r="G166" s="44">
        <f t="shared" si="15"/>
        <v>-6</v>
      </c>
      <c r="H166" s="120">
        <f t="shared" si="16"/>
        <v>-0.875</v>
      </c>
      <c r="I166" s="120">
        <f t="shared" si="17"/>
        <v>-0.66666666666666674</v>
      </c>
    </row>
    <row r="167" spans="2:9" ht="12" x14ac:dyDescent="0.2">
      <c r="B167" s="64" t="s">
        <v>97</v>
      </c>
      <c r="C167" s="44">
        <v>831</v>
      </c>
      <c r="D167" s="44">
        <v>361</v>
      </c>
      <c r="E167" s="44">
        <v>15</v>
      </c>
      <c r="F167" s="44">
        <f t="shared" si="14"/>
        <v>-816</v>
      </c>
      <c r="G167" s="44">
        <f t="shared" si="15"/>
        <v>-346</v>
      </c>
      <c r="H167" s="120">
        <f t="shared" si="16"/>
        <v>-0.98194945848375448</v>
      </c>
      <c r="I167" s="120">
        <f t="shared" si="17"/>
        <v>-0.95844875346260383</v>
      </c>
    </row>
    <row r="168" spans="2:9" ht="15" customHeight="1" x14ac:dyDescent="0.2">
      <c r="B168" s="64" t="s">
        <v>98</v>
      </c>
      <c r="C168" s="44">
        <v>157</v>
      </c>
      <c r="D168" s="44">
        <v>112</v>
      </c>
      <c r="E168" s="44">
        <v>44</v>
      </c>
      <c r="F168" s="44">
        <f t="shared" si="14"/>
        <v>-113</v>
      </c>
      <c r="G168" s="44">
        <f t="shared" si="15"/>
        <v>-68</v>
      </c>
      <c r="H168" s="120">
        <f t="shared" si="16"/>
        <v>-0.71974522292993637</v>
      </c>
      <c r="I168" s="120">
        <f t="shared" si="17"/>
        <v>-0.60714285714285721</v>
      </c>
    </row>
    <row r="169" spans="2:9" ht="15" customHeight="1" x14ac:dyDescent="0.2">
      <c r="B169" s="64" t="s">
        <v>94</v>
      </c>
      <c r="C169" s="44">
        <v>900</v>
      </c>
      <c r="D169" s="44">
        <v>481</v>
      </c>
      <c r="E169" s="44">
        <v>59</v>
      </c>
      <c r="F169" s="44">
        <f t="shared" si="14"/>
        <v>-841</v>
      </c>
      <c r="G169" s="44">
        <f t="shared" si="15"/>
        <v>-422</v>
      </c>
      <c r="H169" s="120">
        <f t="shared" si="16"/>
        <v>-0.93444444444444441</v>
      </c>
      <c r="I169" s="120">
        <f t="shared" si="17"/>
        <v>-0.87733887733887728</v>
      </c>
    </row>
    <row r="170" spans="2:9" ht="15" customHeight="1" x14ac:dyDescent="0.2">
      <c r="B170" s="65" t="s">
        <v>99</v>
      </c>
      <c r="C170" s="44">
        <v>6676</v>
      </c>
      <c r="D170" s="44">
        <v>4829</v>
      </c>
      <c r="E170" s="44">
        <v>35</v>
      </c>
      <c r="F170" s="44">
        <f t="shared" si="14"/>
        <v>-6641</v>
      </c>
      <c r="G170" s="44">
        <f t="shared" si="15"/>
        <v>-4794</v>
      </c>
      <c r="H170" s="120">
        <f t="shared" si="16"/>
        <v>-0.99475733972438585</v>
      </c>
      <c r="I170" s="120">
        <f t="shared" si="17"/>
        <v>-0.99275212259266932</v>
      </c>
    </row>
    <row r="171" spans="2:9" ht="15" customHeight="1" x14ac:dyDescent="0.2">
      <c r="B171" s="64" t="s">
        <v>100</v>
      </c>
      <c r="C171" s="44">
        <v>289</v>
      </c>
      <c r="D171" s="44">
        <v>340</v>
      </c>
      <c r="E171" s="44">
        <v>148</v>
      </c>
      <c r="F171" s="44">
        <f t="shared" si="14"/>
        <v>-141</v>
      </c>
      <c r="G171" s="44">
        <f t="shared" si="15"/>
        <v>-192</v>
      </c>
      <c r="H171" s="120">
        <f t="shared" si="16"/>
        <v>-0.48788927335640142</v>
      </c>
      <c r="I171" s="120">
        <f t="shared" si="17"/>
        <v>-0.56470588235294117</v>
      </c>
    </row>
    <row r="172" spans="2:9" ht="12" x14ac:dyDescent="0.2">
      <c r="B172" s="65" t="s">
        <v>88</v>
      </c>
      <c r="C172" s="44">
        <v>4232</v>
      </c>
      <c r="D172" s="44">
        <v>1349</v>
      </c>
      <c r="E172" s="44">
        <v>546</v>
      </c>
      <c r="F172" s="44">
        <f t="shared" si="14"/>
        <v>-3686</v>
      </c>
      <c r="G172" s="44">
        <f t="shared" si="15"/>
        <v>-803</v>
      </c>
      <c r="H172" s="120">
        <f t="shared" si="16"/>
        <v>-0.87098298676748587</v>
      </c>
      <c r="I172" s="120">
        <f t="shared" si="17"/>
        <v>-0.59525574499629352</v>
      </c>
    </row>
    <row r="173" spans="2:9" ht="15" customHeight="1" x14ac:dyDescent="0.2">
      <c r="B173" s="64" t="s">
        <v>92</v>
      </c>
      <c r="C173" s="44">
        <v>363</v>
      </c>
      <c r="D173" s="44">
        <v>260</v>
      </c>
      <c r="E173" s="44">
        <v>43</v>
      </c>
      <c r="F173" s="44">
        <f t="shared" si="14"/>
        <v>-320</v>
      </c>
      <c r="G173" s="44">
        <f t="shared" si="15"/>
        <v>-217</v>
      </c>
      <c r="H173" s="120">
        <f t="shared" si="16"/>
        <v>-0.88154269972451793</v>
      </c>
      <c r="I173" s="120">
        <f t="shared" si="17"/>
        <v>-0.83461538461538465</v>
      </c>
    </row>
    <row r="174" spans="2:9" ht="15" customHeight="1" x14ac:dyDescent="0.2">
      <c r="B174" s="72" t="s">
        <v>109</v>
      </c>
      <c r="C174" s="45">
        <v>2857</v>
      </c>
      <c r="D174" s="45">
        <v>2072</v>
      </c>
      <c r="E174" s="45">
        <v>417</v>
      </c>
      <c r="F174" s="45">
        <f t="shared" si="14"/>
        <v>-2440</v>
      </c>
      <c r="G174" s="45">
        <f t="shared" si="15"/>
        <v>-1655</v>
      </c>
      <c r="H174" s="122">
        <f t="shared" si="16"/>
        <v>-0.85404270213510669</v>
      </c>
      <c r="I174" s="122">
        <f t="shared" si="17"/>
        <v>-0.79874517374517373</v>
      </c>
    </row>
    <row r="175" spans="2:9" ht="15" customHeight="1" x14ac:dyDescent="0.2">
      <c r="B175" s="75" t="s">
        <v>110</v>
      </c>
      <c r="C175" s="77">
        <v>584</v>
      </c>
      <c r="D175" s="77">
        <v>336</v>
      </c>
      <c r="E175" s="77">
        <v>46</v>
      </c>
      <c r="F175" s="77">
        <f t="shared" si="14"/>
        <v>-538</v>
      </c>
      <c r="G175" s="77">
        <f t="shared" si="15"/>
        <v>-290</v>
      </c>
      <c r="H175" s="121">
        <f t="shared" si="16"/>
        <v>-0.92123287671232879</v>
      </c>
      <c r="I175" s="121">
        <f t="shared" si="17"/>
        <v>-0.86309523809523814</v>
      </c>
    </row>
    <row r="176" spans="2:9" ht="15" customHeight="1" x14ac:dyDescent="0.2">
      <c r="B176" s="68" t="s">
        <v>172</v>
      </c>
      <c r="C176" s="44">
        <v>3</v>
      </c>
      <c r="D176" s="44">
        <v>0</v>
      </c>
      <c r="E176" s="44">
        <v>0</v>
      </c>
      <c r="F176" s="44">
        <f t="shared" si="14"/>
        <v>-3</v>
      </c>
      <c r="G176" s="44">
        <f t="shared" si="15"/>
        <v>0</v>
      </c>
      <c r="H176" s="120">
        <v>-1</v>
      </c>
      <c r="I176" s="120">
        <v>-1</v>
      </c>
    </row>
    <row r="177" spans="2:9" s="9" customFormat="1" ht="15" customHeight="1" x14ac:dyDescent="0.2">
      <c r="B177" s="68" t="s">
        <v>205</v>
      </c>
      <c r="C177" s="44">
        <v>202</v>
      </c>
      <c r="D177" s="44">
        <v>85</v>
      </c>
      <c r="E177" s="44">
        <v>19</v>
      </c>
      <c r="F177" s="44">
        <f t="shared" si="14"/>
        <v>-183</v>
      </c>
      <c r="G177" s="44">
        <f t="shared" si="15"/>
        <v>-66</v>
      </c>
      <c r="H177" s="120">
        <v>-1</v>
      </c>
      <c r="I177" s="120">
        <v>-1</v>
      </c>
    </row>
    <row r="178" spans="2:9" ht="15" customHeight="1" x14ac:dyDescent="0.2">
      <c r="B178" s="68" t="s">
        <v>173</v>
      </c>
      <c r="C178" s="44">
        <v>1</v>
      </c>
      <c r="D178" s="44">
        <v>0</v>
      </c>
      <c r="E178" s="44">
        <v>0</v>
      </c>
      <c r="F178" s="44">
        <f t="shared" si="14"/>
        <v>-1</v>
      </c>
      <c r="G178" s="44">
        <f t="shared" si="15"/>
        <v>0</v>
      </c>
      <c r="H178" s="120">
        <v>-1</v>
      </c>
      <c r="I178" s="120">
        <v>-1</v>
      </c>
    </row>
    <row r="179" spans="2:9" ht="15" customHeight="1" x14ac:dyDescent="0.2">
      <c r="B179" s="68" t="s">
        <v>112</v>
      </c>
      <c r="C179" s="44">
        <v>35</v>
      </c>
      <c r="D179" s="44">
        <v>17</v>
      </c>
      <c r="E179" s="44">
        <v>0</v>
      </c>
      <c r="F179" s="44">
        <f t="shared" si="14"/>
        <v>-35</v>
      </c>
      <c r="G179" s="44">
        <f t="shared" si="15"/>
        <v>-17</v>
      </c>
      <c r="H179" s="120">
        <v>-1</v>
      </c>
      <c r="I179" s="120">
        <v>-1</v>
      </c>
    </row>
    <row r="180" spans="2:9" ht="15" customHeight="1" x14ac:dyDescent="0.2">
      <c r="B180" s="68" t="s">
        <v>111</v>
      </c>
      <c r="C180" s="44">
        <v>59</v>
      </c>
      <c r="D180" s="44">
        <v>30</v>
      </c>
      <c r="E180" s="44">
        <v>5</v>
      </c>
      <c r="F180" s="44">
        <f t="shared" si="14"/>
        <v>-54</v>
      </c>
      <c r="G180" s="44">
        <f t="shared" si="15"/>
        <v>-25</v>
      </c>
      <c r="H180" s="120">
        <v>-1</v>
      </c>
      <c r="I180" s="120">
        <v>-1</v>
      </c>
    </row>
    <row r="181" spans="2:9" ht="15" customHeight="1" x14ac:dyDescent="0.2">
      <c r="B181" s="68" t="s">
        <v>115</v>
      </c>
      <c r="C181" s="44">
        <v>95</v>
      </c>
      <c r="D181" s="44">
        <v>57</v>
      </c>
      <c r="E181" s="44">
        <v>7</v>
      </c>
      <c r="F181" s="44">
        <f t="shared" si="14"/>
        <v>-88</v>
      </c>
      <c r="G181" s="44">
        <f t="shared" si="15"/>
        <v>-50</v>
      </c>
      <c r="H181" s="120">
        <v>-1</v>
      </c>
      <c r="I181" s="120">
        <v>-1</v>
      </c>
    </row>
    <row r="182" spans="2:9" ht="15" customHeight="1" x14ac:dyDescent="0.2">
      <c r="B182" s="68" t="s">
        <v>116</v>
      </c>
      <c r="C182" s="44">
        <v>6</v>
      </c>
      <c r="D182" s="44">
        <v>2</v>
      </c>
      <c r="E182" s="44">
        <v>2</v>
      </c>
      <c r="F182" s="44">
        <f t="shared" si="14"/>
        <v>-4</v>
      </c>
      <c r="G182" s="44">
        <f t="shared" si="15"/>
        <v>0</v>
      </c>
      <c r="H182" s="120">
        <v>-1</v>
      </c>
      <c r="I182" s="120">
        <v>-1</v>
      </c>
    </row>
    <row r="183" spans="2:9" ht="15" customHeight="1" x14ac:dyDescent="0.2">
      <c r="B183" s="68" t="s">
        <v>174</v>
      </c>
      <c r="C183" s="44">
        <v>6</v>
      </c>
      <c r="D183" s="44">
        <v>5</v>
      </c>
      <c r="E183" s="44">
        <v>0</v>
      </c>
      <c r="F183" s="44">
        <f t="shared" si="14"/>
        <v>-6</v>
      </c>
      <c r="G183" s="44">
        <f t="shared" si="15"/>
        <v>-5</v>
      </c>
      <c r="H183" s="120">
        <v>-1</v>
      </c>
      <c r="I183" s="120">
        <v>-1</v>
      </c>
    </row>
    <row r="184" spans="2:9" ht="15" customHeight="1" x14ac:dyDescent="0.2">
      <c r="B184" s="68" t="s">
        <v>214</v>
      </c>
      <c r="C184" s="44">
        <v>41</v>
      </c>
      <c r="D184" s="44">
        <v>28</v>
      </c>
      <c r="E184" s="44">
        <v>2</v>
      </c>
      <c r="F184" s="44">
        <f t="shared" si="14"/>
        <v>-39</v>
      </c>
      <c r="G184" s="44">
        <f t="shared" si="15"/>
        <v>-26</v>
      </c>
      <c r="H184" s="120">
        <v>-1</v>
      </c>
      <c r="I184" s="120">
        <v>-1</v>
      </c>
    </row>
    <row r="185" spans="2:9" ht="15" customHeight="1" x14ac:dyDescent="0.2">
      <c r="B185" s="68" t="s">
        <v>175</v>
      </c>
      <c r="C185" s="44">
        <v>0</v>
      </c>
      <c r="D185" s="44">
        <v>0</v>
      </c>
      <c r="E185" s="44">
        <v>0</v>
      </c>
      <c r="F185" s="44">
        <f t="shared" si="14"/>
        <v>0</v>
      </c>
      <c r="G185" s="44">
        <f t="shared" si="15"/>
        <v>0</v>
      </c>
      <c r="H185" s="120">
        <v>-1</v>
      </c>
      <c r="I185" s="120">
        <v>-1</v>
      </c>
    </row>
    <row r="186" spans="2:9" ht="15" customHeight="1" x14ac:dyDescent="0.2">
      <c r="B186" s="68" t="s">
        <v>176</v>
      </c>
      <c r="C186" s="44">
        <v>3</v>
      </c>
      <c r="D186" s="44">
        <v>2</v>
      </c>
      <c r="E186" s="44">
        <v>0</v>
      </c>
      <c r="F186" s="44">
        <f t="shared" si="14"/>
        <v>-3</v>
      </c>
      <c r="G186" s="44">
        <f t="shared" si="15"/>
        <v>-2</v>
      </c>
      <c r="H186" s="120">
        <v>-1</v>
      </c>
      <c r="I186" s="120">
        <v>-1</v>
      </c>
    </row>
    <row r="187" spans="2:9" ht="12.75" customHeight="1" x14ac:dyDescent="0.2">
      <c r="B187" s="68" t="s">
        <v>177</v>
      </c>
      <c r="C187" s="44">
        <v>0</v>
      </c>
      <c r="D187" s="44">
        <v>0</v>
      </c>
      <c r="E187" s="44">
        <v>0</v>
      </c>
      <c r="F187" s="44">
        <f t="shared" si="14"/>
        <v>0</v>
      </c>
      <c r="G187" s="44">
        <f t="shared" si="15"/>
        <v>0</v>
      </c>
      <c r="H187" s="120">
        <v>-1</v>
      </c>
      <c r="I187" s="120">
        <v>-1</v>
      </c>
    </row>
    <row r="188" spans="2:9" ht="12" x14ac:dyDescent="0.2">
      <c r="B188" s="68" t="s">
        <v>178</v>
      </c>
      <c r="C188" s="44">
        <v>3</v>
      </c>
      <c r="D188" s="44">
        <v>2</v>
      </c>
      <c r="E188" s="44">
        <v>1</v>
      </c>
      <c r="F188" s="44">
        <f t="shared" si="14"/>
        <v>-2</v>
      </c>
      <c r="G188" s="44">
        <f t="shared" si="15"/>
        <v>-1</v>
      </c>
      <c r="H188" s="120">
        <v>-1</v>
      </c>
      <c r="I188" s="120">
        <v>-1</v>
      </c>
    </row>
    <row r="189" spans="2:9" ht="15" customHeight="1" x14ac:dyDescent="0.2">
      <c r="B189" s="68" t="s">
        <v>117</v>
      </c>
      <c r="C189" s="44">
        <v>7</v>
      </c>
      <c r="D189" s="44">
        <v>6</v>
      </c>
      <c r="E189" s="44">
        <v>0</v>
      </c>
      <c r="F189" s="44">
        <f t="shared" si="14"/>
        <v>-7</v>
      </c>
      <c r="G189" s="44">
        <f t="shared" si="15"/>
        <v>-6</v>
      </c>
      <c r="H189" s="120">
        <v>-1</v>
      </c>
      <c r="I189" s="120">
        <v>-1</v>
      </c>
    </row>
    <row r="190" spans="2:9" ht="15" customHeight="1" x14ac:dyDescent="0.2">
      <c r="B190" s="68" t="s">
        <v>179</v>
      </c>
      <c r="C190" s="44">
        <v>51</v>
      </c>
      <c r="D190" s="44">
        <v>30</v>
      </c>
      <c r="E190" s="44">
        <v>3</v>
      </c>
      <c r="F190" s="44">
        <f t="shared" si="14"/>
        <v>-48</v>
      </c>
      <c r="G190" s="44">
        <f t="shared" si="15"/>
        <v>-27</v>
      </c>
      <c r="H190" s="120">
        <v>-1</v>
      </c>
      <c r="I190" s="120">
        <v>-1</v>
      </c>
    </row>
    <row r="191" spans="2:9" ht="15" customHeight="1" x14ac:dyDescent="0.2">
      <c r="B191" s="68" t="s">
        <v>118</v>
      </c>
      <c r="C191" s="44">
        <v>20</v>
      </c>
      <c r="D191" s="44">
        <v>17</v>
      </c>
      <c r="E191" s="44">
        <v>1</v>
      </c>
      <c r="F191" s="44">
        <f t="shared" si="14"/>
        <v>-19</v>
      </c>
      <c r="G191" s="44">
        <f t="shared" si="15"/>
        <v>-16</v>
      </c>
      <c r="H191" s="120">
        <v>-1</v>
      </c>
      <c r="I191" s="120">
        <v>-1</v>
      </c>
    </row>
    <row r="192" spans="2:9" ht="12" x14ac:dyDescent="0.2">
      <c r="B192" s="68" t="s">
        <v>119</v>
      </c>
      <c r="C192" s="44">
        <v>23</v>
      </c>
      <c r="D192" s="44">
        <v>19</v>
      </c>
      <c r="E192" s="44">
        <v>3</v>
      </c>
      <c r="F192" s="44">
        <f t="shared" si="14"/>
        <v>-20</v>
      </c>
      <c r="G192" s="44">
        <f t="shared" si="15"/>
        <v>-16</v>
      </c>
      <c r="H192" s="120">
        <v>-1</v>
      </c>
      <c r="I192" s="120">
        <v>-1</v>
      </c>
    </row>
    <row r="193" spans="1:9" ht="15" customHeight="1" x14ac:dyDescent="0.2">
      <c r="B193" s="68" t="s">
        <v>113</v>
      </c>
      <c r="C193" s="44">
        <v>1</v>
      </c>
      <c r="D193" s="44">
        <v>5</v>
      </c>
      <c r="E193" s="44">
        <v>0</v>
      </c>
      <c r="F193" s="44">
        <f t="shared" si="14"/>
        <v>-1</v>
      </c>
      <c r="G193" s="44">
        <f t="shared" si="15"/>
        <v>-5</v>
      </c>
      <c r="H193" s="120">
        <v>-1</v>
      </c>
      <c r="I193" s="120">
        <v>-1</v>
      </c>
    </row>
    <row r="194" spans="1:9" ht="15" customHeight="1" x14ac:dyDescent="0.2">
      <c r="B194" s="68" t="s">
        <v>114</v>
      </c>
      <c r="C194" s="44">
        <v>28</v>
      </c>
      <c r="D194" s="44">
        <v>31</v>
      </c>
      <c r="E194" s="44">
        <v>3</v>
      </c>
      <c r="F194" s="44">
        <f t="shared" si="14"/>
        <v>-25</v>
      </c>
      <c r="G194" s="44">
        <f t="shared" si="15"/>
        <v>-28</v>
      </c>
      <c r="H194" s="120">
        <v>-1</v>
      </c>
      <c r="I194" s="120">
        <v>-1</v>
      </c>
    </row>
    <row r="195" spans="1:9" ht="15" customHeight="1" x14ac:dyDescent="0.2">
      <c r="B195" s="75" t="s">
        <v>127</v>
      </c>
      <c r="C195" s="48">
        <v>318</v>
      </c>
      <c r="D195" s="48">
        <v>333</v>
      </c>
      <c r="E195" s="48">
        <v>99</v>
      </c>
      <c r="F195" s="48">
        <f t="shared" si="14"/>
        <v>-219</v>
      </c>
      <c r="G195" s="48">
        <f t="shared" si="15"/>
        <v>-234</v>
      </c>
      <c r="H195" s="123">
        <f t="shared" si="16"/>
        <v>-0.68867924528301883</v>
      </c>
      <c r="I195" s="123">
        <f t="shared" si="17"/>
        <v>-0.70270270270270263</v>
      </c>
    </row>
    <row r="196" spans="1:9" ht="15" customHeight="1" x14ac:dyDescent="0.2">
      <c r="A196" s="11"/>
      <c r="B196" s="65" t="s">
        <v>200</v>
      </c>
      <c r="C196" s="44">
        <v>0</v>
      </c>
      <c r="D196" s="44">
        <v>1</v>
      </c>
      <c r="E196" s="44">
        <v>0</v>
      </c>
      <c r="F196" s="44">
        <f t="shared" si="14"/>
        <v>0</v>
      </c>
      <c r="G196" s="44">
        <f t="shared" si="15"/>
        <v>-1</v>
      </c>
      <c r="H196" s="120">
        <v>-1</v>
      </c>
      <c r="I196" s="120">
        <v>-1</v>
      </c>
    </row>
    <row r="197" spans="1:9" ht="15" customHeight="1" x14ac:dyDescent="0.2">
      <c r="A197" s="11"/>
      <c r="B197" s="67" t="s">
        <v>197</v>
      </c>
      <c r="C197" s="44">
        <v>2</v>
      </c>
      <c r="D197" s="44">
        <v>6</v>
      </c>
      <c r="E197" s="44">
        <v>0</v>
      </c>
      <c r="F197" s="44">
        <f t="shared" si="14"/>
        <v>-2</v>
      </c>
      <c r="G197" s="44">
        <f t="shared" si="15"/>
        <v>-6</v>
      </c>
      <c r="H197" s="120">
        <v>-1</v>
      </c>
      <c r="I197" s="120">
        <v>-1</v>
      </c>
    </row>
    <row r="198" spans="1:9" ht="15" customHeight="1" x14ac:dyDescent="0.2">
      <c r="A198" s="11"/>
      <c r="B198" s="68" t="s">
        <v>122</v>
      </c>
      <c r="C198" s="44">
        <v>2</v>
      </c>
      <c r="D198" s="44">
        <v>7</v>
      </c>
      <c r="E198" s="44">
        <v>0</v>
      </c>
      <c r="F198" s="44">
        <f t="shared" si="14"/>
        <v>-2</v>
      </c>
      <c r="G198" s="44">
        <f t="shared" si="15"/>
        <v>-7</v>
      </c>
      <c r="H198" s="120">
        <v>-1</v>
      </c>
      <c r="I198" s="120">
        <v>-1</v>
      </c>
    </row>
    <row r="199" spans="1:9" ht="15" customHeight="1" x14ac:dyDescent="0.2">
      <c r="A199" s="11"/>
      <c r="B199" s="68" t="s">
        <v>180</v>
      </c>
      <c r="C199" s="44">
        <v>8</v>
      </c>
      <c r="D199" s="44">
        <v>3</v>
      </c>
      <c r="E199" s="44">
        <v>2</v>
      </c>
      <c r="F199" s="44">
        <f t="shared" ref="F199:F234" si="18">E199-C199</f>
        <v>-6</v>
      </c>
      <c r="G199" s="44">
        <f t="shared" ref="G199:G234" si="19">E199-D199</f>
        <v>-1</v>
      </c>
      <c r="H199" s="120">
        <v>-1</v>
      </c>
      <c r="I199" s="120">
        <v>-1</v>
      </c>
    </row>
    <row r="200" spans="1:9" ht="15" customHeight="1" x14ac:dyDescent="0.2">
      <c r="A200" s="11"/>
      <c r="B200" s="68" t="s">
        <v>201</v>
      </c>
      <c r="C200" s="44">
        <v>2</v>
      </c>
      <c r="D200" s="44">
        <v>3</v>
      </c>
      <c r="E200" s="44">
        <v>0</v>
      </c>
      <c r="F200" s="44">
        <f t="shared" si="18"/>
        <v>-2</v>
      </c>
      <c r="G200" s="44">
        <f t="shared" si="19"/>
        <v>-3</v>
      </c>
      <c r="H200" s="120">
        <v>-1</v>
      </c>
      <c r="I200" s="120">
        <v>-1</v>
      </c>
    </row>
    <row r="201" spans="1:9" ht="15" customHeight="1" x14ac:dyDescent="0.2">
      <c r="A201" s="11"/>
      <c r="B201" s="68" t="s">
        <v>120</v>
      </c>
      <c r="C201" s="44">
        <v>21</v>
      </c>
      <c r="D201" s="44">
        <v>23</v>
      </c>
      <c r="E201" s="44">
        <v>2</v>
      </c>
      <c r="F201" s="44">
        <f t="shared" si="18"/>
        <v>-19</v>
      </c>
      <c r="G201" s="44">
        <f t="shared" si="19"/>
        <v>-21</v>
      </c>
      <c r="H201" s="120">
        <v>-1</v>
      </c>
      <c r="I201" s="120">
        <v>-1</v>
      </c>
    </row>
    <row r="202" spans="1:9" ht="15" customHeight="1" x14ac:dyDescent="0.2">
      <c r="A202" s="11"/>
      <c r="B202" s="68" t="s">
        <v>121</v>
      </c>
      <c r="C202" s="44">
        <v>2</v>
      </c>
      <c r="D202" s="44">
        <v>4</v>
      </c>
      <c r="E202" s="44">
        <v>0</v>
      </c>
      <c r="F202" s="44">
        <f t="shared" si="18"/>
        <v>-2</v>
      </c>
      <c r="G202" s="44">
        <f t="shared" si="19"/>
        <v>-4</v>
      </c>
      <c r="H202" s="120">
        <v>-1</v>
      </c>
      <c r="I202" s="120">
        <v>-1</v>
      </c>
    </row>
    <row r="203" spans="1:9" ht="15" customHeight="1" x14ac:dyDescent="0.2">
      <c r="A203" s="11"/>
      <c r="B203" s="68" t="s">
        <v>181</v>
      </c>
      <c r="C203" s="44">
        <v>0</v>
      </c>
      <c r="D203" s="44">
        <v>0</v>
      </c>
      <c r="E203" s="44">
        <v>0</v>
      </c>
      <c r="F203" s="44">
        <f t="shared" si="18"/>
        <v>0</v>
      </c>
      <c r="G203" s="44">
        <f t="shared" si="19"/>
        <v>0</v>
      </c>
      <c r="H203" s="120">
        <v>-1</v>
      </c>
      <c r="I203" s="120">
        <v>-1</v>
      </c>
    </row>
    <row r="204" spans="1:9" ht="15" customHeight="1" x14ac:dyDescent="0.2">
      <c r="A204" s="11"/>
      <c r="B204" s="64" t="s">
        <v>138</v>
      </c>
      <c r="C204" s="44">
        <v>5</v>
      </c>
      <c r="D204" s="44">
        <v>11</v>
      </c>
      <c r="E204" s="44">
        <v>0</v>
      </c>
      <c r="F204" s="44">
        <f t="shared" si="18"/>
        <v>-5</v>
      </c>
      <c r="G204" s="44">
        <f t="shared" si="19"/>
        <v>-11</v>
      </c>
      <c r="H204" s="120">
        <v>-1</v>
      </c>
      <c r="I204" s="120">
        <v>-1</v>
      </c>
    </row>
    <row r="205" spans="1:9" ht="15" customHeight="1" x14ac:dyDescent="0.2">
      <c r="A205" s="11"/>
      <c r="B205" s="68" t="s">
        <v>123</v>
      </c>
      <c r="C205" s="44">
        <v>7</v>
      </c>
      <c r="D205" s="44">
        <v>7</v>
      </c>
      <c r="E205" s="44">
        <v>0</v>
      </c>
      <c r="F205" s="44">
        <f t="shared" si="18"/>
        <v>-7</v>
      </c>
      <c r="G205" s="44">
        <f t="shared" si="19"/>
        <v>-7</v>
      </c>
      <c r="H205" s="120">
        <v>-1</v>
      </c>
      <c r="I205" s="120">
        <v>-1</v>
      </c>
    </row>
    <row r="206" spans="1:9" ht="15" customHeight="1" x14ac:dyDescent="0.2">
      <c r="A206" s="11"/>
      <c r="B206" s="68" t="s">
        <v>182</v>
      </c>
      <c r="C206" s="44">
        <v>9</v>
      </c>
      <c r="D206" s="44">
        <v>7</v>
      </c>
      <c r="E206" s="44">
        <v>1</v>
      </c>
      <c r="F206" s="44">
        <f t="shared" si="18"/>
        <v>-8</v>
      </c>
      <c r="G206" s="44">
        <f t="shared" si="19"/>
        <v>-6</v>
      </c>
      <c r="H206" s="120">
        <v>-1</v>
      </c>
      <c r="I206" s="120">
        <v>-1</v>
      </c>
    </row>
    <row r="207" spans="1:9" ht="15" customHeight="1" x14ac:dyDescent="0.2">
      <c r="A207" s="11"/>
      <c r="B207" s="68" t="s">
        <v>183</v>
      </c>
      <c r="C207" s="44">
        <v>3</v>
      </c>
      <c r="D207" s="44">
        <v>3</v>
      </c>
      <c r="E207" s="44">
        <v>0</v>
      </c>
      <c r="F207" s="44">
        <f t="shared" si="18"/>
        <v>-3</v>
      </c>
      <c r="G207" s="44">
        <f t="shared" si="19"/>
        <v>-3</v>
      </c>
      <c r="H207" s="120">
        <v>-1</v>
      </c>
      <c r="I207" s="120">
        <v>-1</v>
      </c>
    </row>
    <row r="208" spans="1:9" ht="15" customHeight="1" x14ac:dyDescent="0.2">
      <c r="A208" s="11"/>
      <c r="B208" s="68" t="s">
        <v>124</v>
      </c>
      <c r="C208" s="44">
        <v>242</v>
      </c>
      <c r="D208" s="44">
        <v>248</v>
      </c>
      <c r="E208" s="44">
        <v>88</v>
      </c>
      <c r="F208" s="44">
        <f t="shared" si="18"/>
        <v>-154</v>
      </c>
      <c r="G208" s="44">
        <f t="shared" si="19"/>
        <v>-160</v>
      </c>
      <c r="H208" s="120">
        <v>-1</v>
      </c>
      <c r="I208" s="120">
        <v>-1</v>
      </c>
    </row>
    <row r="209" spans="1:9" ht="15" customHeight="1" x14ac:dyDescent="0.2">
      <c r="A209" s="11"/>
      <c r="B209" s="68" t="s">
        <v>125</v>
      </c>
      <c r="C209" s="44">
        <v>7</v>
      </c>
      <c r="D209" s="44">
        <v>4</v>
      </c>
      <c r="E209" s="44">
        <v>3</v>
      </c>
      <c r="F209" s="44">
        <f t="shared" si="18"/>
        <v>-4</v>
      </c>
      <c r="G209" s="44">
        <f t="shared" si="19"/>
        <v>-1</v>
      </c>
      <c r="H209" s="120">
        <v>-1</v>
      </c>
      <c r="I209" s="120">
        <v>-1</v>
      </c>
    </row>
    <row r="210" spans="1:9" ht="15" customHeight="1" x14ac:dyDescent="0.2">
      <c r="A210" s="11"/>
      <c r="B210" s="68" t="s">
        <v>184</v>
      </c>
      <c r="C210" s="44">
        <v>4</v>
      </c>
      <c r="D210" s="44">
        <v>4</v>
      </c>
      <c r="E210" s="44">
        <v>0</v>
      </c>
      <c r="F210" s="44">
        <f t="shared" si="18"/>
        <v>-4</v>
      </c>
      <c r="G210" s="44">
        <f t="shared" si="19"/>
        <v>-4</v>
      </c>
      <c r="H210" s="120">
        <v>-1</v>
      </c>
      <c r="I210" s="120">
        <v>-1</v>
      </c>
    </row>
    <row r="211" spans="1:9" ht="15" customHeight="1" x14ac:dyDescent="0.2">
      <c r="A211" s="11"/>
      <c r="B211" s="68" t="s">
        <v>126</v>
      </c>
      <c r="C211" s="44">
        <v>4</v>
      </c>
      <c r="D211" s="44">
        <v>2</v>
      </c>
      <c r="E211" s="44">
        <v>3</v>
      </c>
      <c r="F211" s="44">
        <f t="shared" si="18"/>
        <v>-1</v>
      </c>
      <c r="G211" s="44">
        <f t="shared" si="19"/>
        <v>1</v>
      </c>
      <c r="H211" s="120">
        <v>-1</v>
      </c>
      <c r="I211" s="120">
        <v>-1</v>
      </c>
    </row>
    <row r="212" spans="1:9" ht="15" customHeight="1" x14ac:dyDescent="0.2">
      <c r="B212" s="75" t="s">
        <v>128</v>
      </c>
      <c r="C212" s="48">
        <v>1007</v>
      </c>
      <c r="D212" s="48">
        <v>696</v>
      </c>
      <c r="E212" s="48">
        <v>105</v>
      </c>
      <c r="F212" s="48">
        <f t="shared" si="18"/>
        <v>-902</v>
      </c>
      <c r="G212" s="48">
        <f t="shared" si="19"/>
        <v>-591</v>
      </c>
      <c r="H212" s="123">
        <f t="shared" ref="H199:H234" si="20">E212/C212-1</f>
        <v>-0.89572989076464749</v>
      </c>
      <c r="I212" s="123">
        <f t="shared" ref="I199:I234" si="21">E212/D212-1</f>
        <v>-0.84913793103448276</v>
      </c>
    </row>
    <row r="213" spans="1:9" ht="13.5" customHeight="1" x14ac:dyDescent="0.2">
      <c r="B213" s="68" t="s">
        <v>185</v>
      </c>
      <c r="C213" s="44">
        <v>13</v>
      </c>
      <c r="D213" s="44">
        <v>3</v>
      </c>
      <c r="E213" s="44">
        <v>0</v>
      </c>
      <c r="F213" s="44">
        <f t="shared" si="18"/>
        <v>-13</v>
      </c>
      <c r="G213" s="44">
        <f t="shared" si="19"/>
        <v>-3</v>
      </c>
      <c r="H213" s="120">
        <v>-1</v>
      </c>
      <c r="I213" s="120">
        <v>-1</v>
      </c>
    </row>
    <row r="214" spans="1:9" ht="15" customHeight="1" x14ac:dyDescent="0.2">
      <c r="A214" s="11"/>
      <c r="B214" s="67" t="s">
        <v>186</v>
      </c>
      <c r="C214" s="44">
        <v>0</v>
      </c>
      <c r="D214" s="44">
        <v>0</v>
      </c>
      <c r="E214" s="44">
        <v>0</v>
      </c>
      <c r="F214" s="44">
        <f t="shared" si="18"/>
        <v>0</v>
      </c>
      <c r="G214" s="44">
        <f t="shared" si="19"/>
        <v>0</v>
      </c>
      <c r="H214" s="120">
        <v>-1</v>
      </c>
      <c r="I214" s="120">
        <v>-1</v>
      </c>
    </row>
    <row r="215" spans="1:9" ht="15" customHeight="1" x14ac:dyDescent="0.2">
      <c r="A215" s="11"/>
      <c r="B215" s="68" t="s">
        <v>187</v>
      </c>
      <c r="C215" s="44">
        <v>9</v>
      </c>
      <c r="D215" s="44">
        <v>2</v>
      </c>
      <c r="E215" s="44">
        <v>0</v>
      </c>
      <c r="F215" s="44">
        <f t="shared" si="18"/>
        <v>-9</v>
      </c>
      <c r="G215" s="44">
        <f t="shared" si="19"/>
        <v>-2</v>
      </c>
      <c r="H215" s="120">
        <v>-1</v>
      </c>
      <c r="I215" s="120">
        <v>-1</v>
      </c>
    </row>
    <row r="216" spans="1:9" ht="15" customHeight="1" x14ac:dyDescent="0.2">
      <c r="A216" s="11"/>
      <c r="B216" s="68" t="s">
        <v>128</v>
      </c>
      <c r="C216" s="44">
        <v>983</v>
      </c>
      <c r="D216" s="44">
        <v>691</v>
      </c>
      <c r="E216" s="44">
        <v>104</v>
      </c>
      <c r="F216" s="44">
        <f t="shared" si="18"/>
        <v>-879</v>
      </c>
      <c r="G216" s="44">
        <f t="shared" si="19"/>
        <v>-587</v>
      </c>
      <c r="H216" s="120">
        <v>-1</v>
      </c>
      <c r="I216" s="120">
        <v>-1</v>
      </c>
    </row>
    <row r="217" spans="1:9" s="30" customFormat="1" ht="15" customHeight="1" x14ac:dyDescent="0.2">
      <c r="A217" s="11"/>
      <c r="B217" s="68" t="s">
        <v>254</v>
      </c>
      <c r="C217" s="44">
        <v>2</v>
      </c>
      <c r="D217" s="44">
        <v>0</v>
      </c>
      <c r="E217" s="44">
        <v>1</v>
      </c>
      <c r="F217" s="44">
        <f t="shared" si="18"/>
        <v>-1</v>
      </c>
      <c r="G217" s="44">
        <f t="shared" si="19"/>
        <v>1</v>
      </c>
      <c r="H217" s="120">
        <v>-1</v>
      </c>
      <c r="I217" s="120">
        <v>-1</v>
      </c>
    </row>
    <row r="218" spans="1:9" x14ac:dyDescent="0.2">
      <c r="B218" s="75" t="s">
        <v>129</v>
      </c>
      <c r="C218" s="48">
        <v>889</v>
      </c>
      <c r="D218" s="48">
        <v>651</v>
      </c>
      <c r="E218" s="48">
        <v>148</v>
      </c>
      <c r="F218" s="48">
        <f t="shared" si="18"/>
        <v>-741</v>
      </c>
      <c r="G218" s="48">
        <f t="shared" si="19"/>
        <v>-503</v>
      </c>
      <c r="H218" s="123">
        <f t="shared" si="20"/>
        <v>-0.83352080989876265</v>
      </c>
      <c r="I218" s="123">
        <f t="shared" si="21"/>
        <v>-0.77265745007680486</v>
      </c>
    </row>
    <row r="219" spans="1:9" ht="15" customHeight="1" x14ac:dyDescent="0.2">
      <c r="B219" s="64" t="s">
        <v>130</v>
      </c>
      <c r="C219" s="44">
        <v>124</v>
      </c>
      <c r="D219" s="44">
        <v>92</v>
      </c>
      <c r="E219" s="44">
        <v>36</v>
      </c>
      <c r="F219" s="44">
        <f t="shared" si="18"/>
        <v>-88</v>
      </c>
      <c r="G219" s="44">
        <f t="shared" si="19"/>
        <v>-56</v>
      </c>
      <c r="H219" s="120">
        <f t="shared" si="20"/>
        <v>-0.70967741935483875</v>
      </c>
      <c r="I219" s="120">
        <f t="shared" si="21"/>
        <v>-0.60869565217391308</v>
      </c>
    </row>
    <row r="220" spans="1:9" ht="15" customHeight="1" x14ac:dyDescent="0.2">
      <c r="B220" s="64" t="s">
        <v>131</v>
      </c>
      <c r="C220" s="44">
        <v>293</v>
      </c>
      <c r="D220" s="44">
        <v>221</v>
      </c>
      <c r="E220" s="44">
        <v>35</v>
      </c>
      <c r="F220" s="44">
        <f t="shared" si="18"/>
        <v>-258</v>
      </c>
      <c r="G220" s="44">
        <f t="shared" si="19"/>
        <v>-186</v>
      </c>
      <c r="H220" s="120">
        <f t="shared" si="20"/>
        <v>-0.88054607508532423</v>
      </c>
      <c r="I220" s="120">
        <f t="shared" si="21"/>
        <v>-0.84162895927601811</v>
      </c>
    </row>
    <row r="221" spans="1:9" ht="15" customHeight="1" x14ac:dyDescent="0.2">
      <c r="B221" s="64" t="s">
        <v>132</v>
      </c>
      <c r="C221" s="44">
        <v>221</v>
      </c>
      <c r="D221" s="44">
        <v>176</v>
      </c>
      <c r="E221" s="44">
        <v>52</v>
      </c>
      <c r="F221" s="44">
        <f t="shared" si="18"/>
        <v>-169</v>
      </c>
      <c r="G221" s="44">
        <f t="shared" si="19"/>
        <v>-124</v>
      </c>
      <c r="H221" s="120">
        <f t="shared" si="20"/>
        <v>-0.76470588235294112</v>
      </c>
      <c r="I221" s="120">
        <f t="shared" si="21"/>
        <v>-0.70454545454545459</v>
      </c>
    </row>
    <row r="222" spans="1:9" ht="15" customHeight="1" x14ac:dyDescent="0.2">
      <c r="B222" s="64" t="s">
        <v>133</v>
      </c>
      <c r="C222" s="44">
        <v>251</v>
      </c>
      <c r="D222" s="44">
        <v>162</v>
      </c>
      <c r="E222" s="44">
        <v>25</v>
      </c>
      <c r="F222" s="44">
        <f t="shared" si="18"/>
        <v>-226</v>
      </c>
      <c r="G222" s="44">
        <f t="shared" si="19"/>
        <v>-137</v>
      </c>
      <c r="H222" s="120">
        <f t="shared" si="20"/>
        <v>-0.90039840637450197</v>
      </c>
      <c r="I222" s="120">
        <f t="shared" si="21"/>
        <v>-0.84567901234567899</v>
      </c>
    </row>
    <row r="223" spans="1:9" x14ac:dyDescent="0.2">
      <c r="B223" s="75" t="s">
        <v>134</v>
      </c>
      <c r="C223" s="48">
        <v>59</v>
      </c>
      <c r="D223" s="48">
        <v>56</v>
      </c>
      <c r="E223" s="48">
        <v>19</v>
      </c>
      <c r="F223" s="48">
        <f t="shared" si="18"/>
        <v>-40</v>
      </c>
      <c r="G223" s="48">
        <f t="shared" si="19"/>
        <v>-37</v>
      </c>
      <c r="H223" s="123">
        <f t="shared" si="20"/>
        <v>-0.67796610169491522</v>
      </c>
      <c r="I223" s="123">
        <f t="shared" si="21"/>
        <v>-0.6607142857142857</v>
      </c>
    </row>
    <row r="224" spans="1:9" ht="12" x14ac:dyDescent="0.2">
      <c r="B224" s="68" t="s">
        <v>188</v>
      </c>
      <c r="C224" s="44">
        <v>3</v>
      </c>
      <c r="D224" s="44">
        <v>1</v>
      </c>
      <c r="E224" s="44">
        <v>1</v>
      </c>
      <c r="F224" s="44">
        <f t="shared" si="18"/>
        <v>-2</v>
      </c>
      <c r="G224" s="44">
        <f t="shared" si="19"/>
        <v>0</v>
      </c>
      <c r="H224" s="120">
        <f t="shared" si="20"/>
        <v>-0.66666666666666674</v>
      </c>
      <c r="I224" s="120">
        <f t="shared" si="21"/>
        <v>0</v>
      </c>
    </row>
    <row r="225" spans="2:9" ht="12" x14ac:dyDescent="0.2">
      <c r="B225" s="68" t="s">
        <v>136</v>
      </c>
      <c r="C225" s="44">
        <v>33</v>
      </c>
      <c r="D225" s="44">
        <v>44</v>
      </c>
      <c r="E225" s="44">
        <v>15</v>
      </c>
      <c r="F225" s="44">
        <f t="shared" si="18"/>
        <v>-18</v>
      </c>
      <c r="G225" s="44">
        <f t="shared" si="19"/>
        <v>-29</v>
      </c>
      <c r="H225" s="120">
        <v>-1</v>
      </c>
      <c r="I225" s="120">
        <v>-1</v>
      </c>
    </row>
    <row r="226" spans="2:9" ht="12" x14ac:dyDescent="0.2">
      <c r="B226" s="68" t="s">
        <v>189</v>
      </c>
      <c r="C226" s="44">
        <v>0</v>
      </c>
      <c r="D226" s="44">
        <v>1</v>
      </c>
      <c r="E226" s="44">
        <v>0</v>
      </c>
      <c r="F226" s="44">
        <f t="shared" si="18"/>
        <v>0</v>
      </c>
      <c r="G226" s="44">
        <f t="shared" si="19"/>
        <v>-1</v>
      </c>
      <c r="H226" s="120">
        <v>-1</v>
      </c>
      <c r="I226" s="120">
        <v>-1</v>
      </c>
    </row>
    <row r="227" spans="2:9" ht="12" x14ac:dyDescent="0.2">
      <c r="B227" s="68" t="s">
        <v>202</v>
      </c>
      <c r="C227" s="44">
        <v>8</v>
      </c>
      <c r="D227" s="44">
        <v>4</v>
      </c>
      <c r="E227" s="44">
        <v>0</v>
      </c>
      <c r="F227" s="44">
        <f t="shared" si="18"/>
        <v>-8</v>
      </c>
      <c r="G227" s="44">
        <f t="shared" si="19"/>
        <v>-4</v>
      </c>
      <c r="H227" s="120">
        <v>-1</v>
      </c>
      <c r="I227" s="120">
        <v>-1</v>
      </c>
    </row>
    <row r="228" spans="2:9" ht="12" x14ac:dyDescent="0.2">
      <c r="B228" s="68" t="s">
        <v>190</v>
      </c>
      <c r="C228" s="44">
        <v>13</v>
      </c>
      <c r="D228" s="44">
        <v>4</v>
      </c>
      <c r="E228" s="44">
        <v>1</v>
      </c>
      <c r="F228" s="44">
        <f t="shared" si="18"/>
        <v>-12</v>
      </c>
      <c r="G228" s="44">
        <f t="shared" si="19"/>
        <v>-3</v>
      </c>
      <c r="H228" s="120">
        <v>-1</v>
      </c>
      <c r="I228" s="120">
        <v>-1</v>
      </c>
    </row>
    <row r="229" spans="2:9" ht="12" x14ac:dyDescent="0.2">
      <c r="B229" s="68" t="s">
        <v>135</v>
      </c>
      <c r="C229" s="44">
        <v>2</v>
      </c>
      <c r="D229" s="44">
        <v>2</v>
      </c>
      <c r="E229" s="44">
        <v>2</v>
      </c>
      <c r="F229" s="44">
        <f t="shared" si="18"/>
        <v>0</v>
      </c>
      <c r="G229" s="44">
        <f t="shared" si="19"/>
        <v>0</v>
      </c>
      <c r="H229" s="120">
        <v>-1</v>
      </c>
      <c r="I229" s="120">
        <v>-1</v>
      </c>
    </row>
    <row r="230" spans="2:9" s="9" customFormat="1" ht="12" x14ac:dyDescent="0.2">
      <c r="B230" s="68" t="s">
        <v>224</v>
      </c>
      <c r="C230" s="44">
        <v>0</v>
      </c>
      <c r="D230" s="44">
        <v>0</v>
      </c>
      <c r="E230" s="44">
        <v>0</v>
      </c>
      <c r="F230" s="44">
        <f t="shared" si="18"/>
        <v>0</v>
      </c>
      <c r="G230" s="44">
        <f t="shared" si="19"/>
        <v>0</v>
      </c>
      <c r="H230" s="120">
        <v>-1</v>
      </c>
      <c r="I230" s="120">
        <v>-1</v>
      </c>
    </row>
    <row r="231" spans="2:9" x14ac:dyDescent="0.2">
      <c r="B231" s="72" t="s">
        <v>194</v>
      </c>
      <c r="C231" s="45">
        <v>155225</v>
      </c>
      <c r="D231" s="45">
        <v>109467</v>
      </c>
      <c r="E231" s="45">
        <v>27110</v>
      </c>
      <c r="F231" s="45">
        <f t="shared" si="18"/>
        <v>-128115</v>
      </c>
      <c r="G231" s="45">
        <f t="shared" si="19"/>
        <v>-82357</v>
      </c>
      <c r="H231" s="122">
        <f t="shared" si="20"/>
        <v>-0.82535029795458204</v>
      </c>
      <c r="I231" s="122">
        <f t="shared" si="21"/>
        <v>-0.75234545570811295</v>
      </c>
    </row>
    <row r="232" spans="2:9" ht="12" x14ac:dyDescent="0.2">
      <c r="B232" s="68" t="s">
        <v>137</v>
      </c>
      <c r="C232" s="44">
        <v>17</v>
      </c>
      <c r="D232" s="44">
        <v>16</v>
      </c>
      <c r="E232" s="44">
        <v>7</v>
      </c>
      <c r="F232" s="44">
        <f t="shared" si="18"/>
        <v>-10</v>
      </c>
      <c r="G232" s="44">
        <f t="shared" si="19"/>
        <v>-9</v>
      </c>
      <c r="H232" s="120">
        <f t="shared" si="20"/>
        <v>-0.58823529411764708</v>
      </c>
      <c r="I232" s="120">
        <f t="shared" si="21"/>
        <v>-0.5625</v>
      </c>
    </row>
    <row r="233" spans="2:9" s="30" customFormat="1" ht="12" x14ac:dyDescent="0.2">
      <c r="B233" s="105" t="s">
        <v>280</v>
      </c>
      <c r="C233" s="44">
        <v>153578</v>
      </c>
      <c r="D233" s="44">
        <v>108349</v>
      </c>
      <c r="E233" s="44">
        <v>26986</v>
      </c>
      <c r="F233" s="44">
        <f t="shared" si="18"/>
        <v>-126592</v>
      </c>
      <c r="G233" s="44">
        <f t="shared" si="19"/>
        <v>-81363</v>
      </c>
      <c r="H233" s="120">
        <f t="shared" si="20"/>
        <v>-0.82428472828139443</v>
      </c>
      <c r="I233" s="120">
        <f t="shared" si="21"/>
        <v>-0.75093448024439546</v>
      </c>
    </row>
    <row r="234" spans="2:9" ht="12.75" thickBot="1" x14ac:dyDescent="0.25">
      <c r="B234" s="101" t="s">
        <v>279</v>
      </c>
      <c r="C234" s="95">
        <v>1630</v>
      </c>
      <c r="D234" s="95">
        <v>1102</v>
      </c>
      <c r="E234" s="95">
        <v>117</v>
      </c>
      <c r="F234" s="95">
        <f t="shared" si="18"/>
        <v>-1513</v>
      </c>
      <c r="G234" s="95">
        <f t="shared" si="19"/>
        <v>-985</v>
      </c>
      <c r="H234" s="125">
        <f t="shared" si="20"/>
        <v>-0.92822085889570549</v>
      </c>
      <c r="I234" s="125">
        <f t="shared" si="21"/>
        <v>-0.89382940108892917</v>
      </c>
    </row>
    <row r="235" spans="2:9" s="27" customFormat="1" ht="12" x14ac:dyDescent="0.2">
      <c r="B235" s="30"/>
      <c r="C235" s="30"/>
      <c r="D235" s="30"/>
      <c r="E235" s="30"/>
      <c r="F235" s="30"/>
      <c r="G235" s="30"/>
      <c r="H235" s="97"/>
      <c r="I235" s="97"/>
    </row>
    <row r="236" spans="2:9" s="27" customFormat="1" ht="12" x14ac:dyDescent="0.2">
      <c r="B236" s="30"/>
      <c r="C236" s="30"/>
      <c r="D236" s="30"/>
      <c r="E236" s="30"/>
      <c r="F236" s="30"/>
      <c r="G236" s="30"/>
      <c r="H236" s="97"/>
      <c r="I236" s="97"/>
    </row>
    <row r="237" spans="2:9" s="27" customFormat="1" ht="12" x14ac:dyDescent="0.2">
      <c r="B237" s="30"/>
      <c r="C237" s="30"/>
      <c r="D237" s="30"/>
      <c r="E237" s="30"/>
      <c r="F237" s="30"/>
      <c r="G237" s="30"/>
      <c r="H237" s="97"/>
      <c r="I237" s="97"/>
    </row>
    <row r="238" spans="2:9" s="27" customFormat="1" ht="12" x14ac:dyDescent="0.2">
      <c r="B238" s="30"/>
      <c r="C238" s="30"/>
      <c r="D238" s="30"/>
      <c r="E238" s="30"/>
      <c r="F238" s="30"/>
      <c r="G238" s="30"/>
      <c r="H238" s="97"/>
      <c r="I238" s="97"/>
    </row>
    <row r="239" spans="2:9" ht="15" customHeight="1" x14ac:dyDescent="0.2">
      <c r="B239" s="149" t="s">
        <v>149</v>
      </c>
      <c r="C239" s="149"/>
      <c r="D239" s="149"/>
      <c r="E239" s="149"/>
      <c r="F239" s="149"/>
      <c r="G239" s="149"/>
      <c r="H239" s="149"/>
      <c r="I239" s="149"/>
    </row>
    <row r="247" spans="9:9" ht="15" customHeight="1" x14ac:dyDescent="0.2">
      <c r="I247" s="98"/>
    </row>
    <row r="248" spans="9:9" ht="15" customHeight="1" x14ac:dyDescent="0.2">
      <c r="I248" s="98"/>
    </row>
    <row r="249" spans="9:9" ht="15" customHeight="1" x14ac:dyDescent="0.2">
      <c r="I249" s="98"/>
    </row>
    <row r="250" spans="9:9" ht="15" customHeight="1" x14ac:dyDescent="0.2">
      <c r="I250" s="98"/>
    </row>
    <row r="251" spans="9:9" ht="15" customHeight="1" x14ac:dyDescent="0.2">
      <c r="I251" s="98"/>
    </row>
    <row r="252" spans="9:9" ht="15" customHeight="1" x14ac:dyDescent="0.2">
      <c r="I252" s="98"/>
    </row>
    <row r="253" spans="9:9" ht="15" customHeight="1" x14ac:dyDescent="0.2">
      <c r="I253" s="98"/>
    </row>
  </sheetData>
  <mergeCells count="1">
    <mergeCell ref="B239:I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B2" sqref="B2:J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6" width="16.42578125" style="7" customWidth="1"/>
    <col min="7" max="8" width="16.140625" style="7" customWidth="1"/>
    <col min="9" max="10" width="16.140625" style="126" customWidth="1"/>
    <col min="11" max="16384" width="9.140625" style="7"/>
  </cols>
  <sheetData>
    <row r="1" spans="1:10" ht="15" customHeight="1" thickBot="1" x14ac:dyDescent="0.25"/>
    <row r="2" spans="1:10" ht="24" customHeight="1" thickBot="1" x14ac:dyDescent="0.25">
      <c r="B2" s="151" t="s">
        <v>261</v>
      </c>
      <c r="C2" s="152"/>
      <c r="D2" s="152"/>
      <c r="E2" s="152"/>
      <c r="F2" s="152"/>
      <c r="G2" s="152"/>
      <c r="H2" s="152"/>
      <c r="I2" s="152"/>
      <c r="J2" s="153"/>
    </row>
    <row r="3" spans="1:10" ht="15" customHeight="1" thickBot="1" x14ac:dyDescent="0.25">
      <c r="B3" s="8"/>
      <c r="C3" s="8"/>
      <c r="D3" s="8"/>
      <c r="E3" s="8"/>
      <c r="F3" s="8"/>
      <c r="G3" s="8"/>
    </row>
    <row r="4" spans="1:10" ht="38.25" customHeight="1" thickBot="1" x14ac:dyDescent="0.25">
      <c r="A4" s="8"/>
      <c r="B4" s="103"/>
      <c r="C4" s="41" t="s">
        <v>0</v>
      </c>
      <c r="D4" s="104" t="s">
        <v>301</v>
      </c>
      <c r="E4" s="56" t="s">
        <v>302</v>
      </c>
      <c r="F4" s="56" t="s">
        <v>303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1:10" ht="15" customHeight="1" x14ac:dyDescent="0.2">
      <c r="A5"/>
      <c r="B5" s="102">
        <v>1</v>
      </c>
      <c r="C5" s="17" t="s">
        <v>43</v>
      </c>
      <c r="D5" s="17">
        <v>296255</v>
      </c>
      <c r="E5" s="17">
        <v>194277</v>
      </c>
      <c r="F5" s="17">
        <v>71826</v>
      </c>
      <c r="G5" s="17">
        <f>F5-D5</f>
        <v>-224429</v>
      </c>
      <c r="H5" s="17">
        <f t="shared" ref="H5" si="0">F5-E5</f>
        <v>-122451</v>
      </c>
      <c r="I5" s="39">
        <f t="shared" ref="I5" si="1">F5/D5-1</f>
        <v>-0.75755345901334992</v>
      </c>
      <c r="J5" s="127">
        <f t="shared" ref="J5" si="2">F5/E5-1</f>
        <v>-0.6302907703948486</v>
      </c>
    </row>
    <row r="6" spans="1:10" ht="15" customHeight="1" x14ac:dyDescent="0.2">
      <c r="A6"/>
      <c r="B6" s="14">
        <v>2</v>
      </c>
      <c r="C6" s="17" t="s">
        <v>280</v>
      </c>
      <c r="D6" s="17">
        <v>153578</v>
      </c>
      <c r="E6" s="17">
        <v>108349</v>
      </c>
      <c r="F6" s="17">
        <v>26986</v>
      </c>
      <c r="G6" s="17">
        <f t="shared" ref="G6:G19" si="3">F6-D6</f>
        <v>-126592</v>
      </c>
      <c r="H6" s="17">
        <f t="shared" ref="H6:H19" si="4">F6-E6</f>
        <v>-81363</v>
      </c>
      <c r="I6" s="39">
        <f t="shared" ref="I6:I19" si="5">F6/D6-1</f>
        <v>-0.82428472828139443</v>
      </c>
      <c r="J6" s="127">
        <f t="shared" ref="J6:J19" si="6">F6/E6-1</f>
        <v>-0.75093448024439546</v>
      </c>
    </row>
    <row r="7" spans="1:10" ht="15" customHeight="1" x14ac:dyDescent="0.2">
      <c r="A7"/>
      <c r="B7" s="14">
        <v>3</v>
      </c>
      <c r="C7" s="17" t="s">
        <v>144</v>
      </c>
      <c r="D7" s="17">
        <v>326840</v>
      </c>
      <c r="E7" s="17">
        <v>189738</v>
      </c>
      <c r="F7" s="17">
        <v>23647</v>
      </c>
      <c r="G7" s="17">
        <f t="shared" si="3"/>
        <v>-303193</v>
      </c>
      <c r="H7" s="17">
        <f t="shared" si="4"/>
        <v>-166091</v>
      </c>
      <c r="I7" s="39">
        <f t="shared" si="5"/>
        <v>-0.9276496144902705</v>
      </c>
      <c r="J7" s="127">
        <f t="shared" si="6"/>
        <v>-0.87537024739377456</v>
      </c>
    </row>
    <row r="8" spans="1:10" ht="12.75" x14ac:dyDescent="0.2">
      <c r="A8"/>
      <c r="B8" s="14">
        <v>4</v>
      </c>
      <c r="C8" s="17" t="s">
        <v>143</v>
      </c>
      <c r="D8" s="17">
        <v>367215</v>
      </c>
      <c r="E8" s="17">
        <v>175901</v>
      </c>
      <c r="F8" s="17">
        <v>18062</v>
      </c>
      <c r="G8" s="17">
        <f t="shared" si="3"/>
        <v>-349153</v>
      </c>
      <c r="H8" s="17">
        <f t="shared" si="4"/>
        <v>-157839</v>
      </c>
      <c r="I8" s="39">
        <f t="shared" si="5"/>
        <v>-0.95081355609111828</v>
      </c>
      <c r="J8" s="127">
        <f t="shared" si="6"/>
        <v>-0.89731724094803322</v>
      </c>
    </row>
    <row r="9" spans="1:10" ht="15" customHeight="1" x14ac:dyDescent="0.2">
      <c r="A9"/>
      <c r="B9" s="14">
        <v>5</v>
      </c>
      <c r="C9" s="17" t="s">
        <v>139</v>
      </c>
      <c r="D9" s="17">
        <v>391975</v>
      </c>
      <c r="E9" s="17">
        <v>264740</v>
      </c>
      <c r="F9" s="17">
        <v>16601</v>
      </c>
      <c r="G9" s="17">
        <f t="shared" si="3"/>
        <v>-375374</v>
      </c>
      <c r="H9" s="17">
        <f t="shared" si="4"/>
        <v>-248139</v>
      </c>
      <c r="I9" s="39">
        <f t="shared" si="5"/>
        <v>-0.95764780917150327</v>
      </c>
      <c r="J9" s="127">
        <f t="shared" si="6"/>
        <v>-0.93729319332174965</v>
      </c>
    </row>
    <row r="10" spans="1:10" ht="15" customHeight="1" x14ac:dyDescent="0.2">
      <c r="A10"/>
      <c r="B10" s="14">
        <v>6</v>
      </c>
      <c r="C10" s="17" t="s">
        <v>44</v>
      </c>
      <c r="D10" s="17">
        <v>39338</v>
      </c>
      <c r="E10" s="17">
        <v>25024</v>
      </c>
      <c r="F10" s="17">
        <v>10772</v>
      </c>
      <c r="G10" s="17">
        <f t="shared" si="3"/>
        <v>-28566</v>
      </c>
      <c r="H10" s="17">
        <f t="shared" si="4"/>
        <v>-14252</v>
      </c>
      <c r="I10" s="39">
        <f>F10/D10-1</f>
        <v>-0.72616808175301228</v>
      </c>
      <c r="J10" s="127">
        <f t="shared" si="6"/>
        <v>-0.56953324808184136</v>
      </c>
    </row>
    <row r="11" spans="1:10" ht="12.75" x14ac:dyDescent="0.2">
      <c r="A11"/>
      <c r="B11" s="14">
        <v>7</v>
      </c>
      <c r="C11" s="17" t="s">
        <v>147</v>
      </c>
      <c r="D11" s="17">
        <v>45636</v>
      </c>
      <c r="E11" s="17">
        <v>33384</v>
      </c>
      <c r="F11" s="17">
        <v>10737</v>
      </c>
      <c r="G11" s="17">
        <f t="shared" si="3"/>
        <v>-34899</v>
      </c>
      <c r="H11" s="17">
        <f t="shared" si="4"/>
        <v>-22647</v>
      </c>
      <c r="I11" s="39">
        <f t="shared" si="5"/>
        <v>-0.76472521693399953</v>
      </c>
      <c r="J11" s="127">
        <f t="shared" si="6"/>
        <v>-0.6783788641265277</v>
      </c>
    </row>
    <row r="12" spans="1:10" ht="15" customHeight="1" x14ac:dyDescent="0.2">
      <c r="A12"/>
      <c r="B12" s="14">
        <v>8</v>
      </c>
      <c r="C12" s="17" t="s">
        <v>146</v>
      </c>
      <c r="D12" s="17">
        <v>5797</v>
      </c>
      <c r="E12" s="17">
        <v>4007</v>
      </c>
      <c r="F12" s="17">
        <v>7131</v>
      </c>
      <c r="G12" s="17">
        <f t="shared" si="3"/>
        <v>1334</v>
      </c>
      <c r="H12" s="17">
        <f t="shared" si="4"/>
        <v>3124</v>
      </c>
      <c r="I12" s="39">
        <f t="shared" si="5"/>
        <v>0.23011902708297405</v>
      </c>
      <c r="J12" s="127">
        <f t="shared" si="6"/>
        <v>0.77963563763414023</v>
      </c>
    </row>
    <row r="13" spans="1:10" ht="12.75" x14ac:dyDescent="0.2">
      <c r="A13"/>
      <c r="B13" s="14">
        <v>9</v>
      </c>
      <c r="C13" s="17" t="s">
        <v>148</v>
      </c>
      <c r="D13" s="17">
        <v>16378</v>
      </c>
      <c r="E13" s="17">
        <v>9508</v>
      </c>
      <c r="F13" s="17">
        <v>3483</v>
      </c>
      <c r="G13" s="17">
        <f t="shared" si="3"/>
        <v>-12895</v>
      </c>
      <c r="H13" s="17">
        <f t="shared" si="4"/>
        <v>-6025</v>
      </c>
      <c r="I13" s="39">
        <f t="shared" si="5"/>
        <v>-0.78733667114421779</v>
      </c>
      <c r="J13" s="127">
        <f t="shared" si="6"/>
        <v>-0.63367690366007579</v>
      </c>
    </row>
    <row r="14" spans="1:10" ht="15" customHeight="1" x14ac:dyDescent="0.2">
      <c r="A14"/>
      <c r="B14" s="14">
        <v>10</v>
      </c>
      <c r="C14" s="17" t="s">
        <v>140</v>
      </c>
      <c r="D14" s="17">
        <v>8895</v>
      </c>
      <c r="E14" s="17">
        <v>7969</v>
      </c>
      <c r="F14" s="17">
        <v>2940</v>
      </c>
      <c r="G14" s="17">
        <f t="shared" si="3"/>
        <v>-5955</v>
      </c>
      <c r="H14" s="17">
        <f t="shared" si="4"/>
        <v>-5029</v>
      </c>
      <c r="I14" s="39">
        <f t="shared" si="5"/>
        <v>-0.6694772344013491</v>
      </c>
      <c r="J14" s="127">
        <f t="shared" si="6"/>
        <v>-0.63107039779144181</v>
      </c>
    </row>
    <row r="15" spans="1:10" ht="12.75" x14ac:dyDescent="0.2">
      <c r="A15"/>
      <c r="B15" s="14">
        <v>11</v>
      </c>
      <c r="C15" s="17" t="s">
        <v>105</v>
      </c>
      <c r="D15" s="17">
        <v>40959</v>
      </c>
      <c r="E15" s="17">
        <v>16902</v>
      </c>
      <c r="F15" s="17">
        <v>2237</v>
      </c>
      <c r="G15" s="17">
        <f t="shared" si="3"/>
        <v>-38722</v>
      </c>
      <c r="H15" s="17">
        <f t="shared" si="4"/>
        <v>-14665</v>
      </c>
      <c r="I15" s="39">
        <f t="shared" si="5"/>
        <v>-0.94538440879904295</v>
      </c>
      <c r="J15" s="127">
        <f t="shared" si="6"/>
        <v>-0.86764879895870317</v>
      </c>
    </row>
    <row r="16" spans="1:10" ht="12.75" x14ac:dyDescent="0.2">
      <c r="A16"/>
      <c r="B16" s="14">
        <v>12</v>
      </c>
      <c r="C16" s="17" t="s">
        <v>145</v>
      </c>
      <c r="D16" s="17">
        <v>1547</v>
      </c>
      <c r="E16" s="17">
        <v>1618</v>
      </c>
      <c r="F16" s="17">
        <v>1543</v>
      </c>
      <c r="G16" s="17">
        <f t="shared" si="3"/>
        <v>-4</v>
      </c>
      <c r="H16" s="17">
        <f t="shared" si="4"/>
        <v>-75</v>
      </c>
      <c r="I16" s="39">
        <f t="shared" si="5"/>
        <v>-2.5856496444731647E-3</v>
      </c>
      <c r="J16" s="127">
        <f t="shared" si="6"/>
        <v>-4.6353522867737973E-2</v>
      </c>
    </row>
    <row r="17" spans="1:10" ht="15" customHeight="1" x14ac:dyDescent="0.2">
      <c r="A17"/>
      <c r="B17" s="14">
        <v>13</v>
      </c>
      <c r="C17" s="17" t="s">
        <v>37</v>
      </c>
      <c r="D17" s="17">
        <v>13200</v>
      </c>
      <c r="E17" s="17">
        <v>7173</v>
      </c>
      <c r="F17" s="17">
        <v>1437</v>
      </c>
      <c r="G17" s="17">
        <f t="shared" si="3"/>
        <v>-11763</v>
      </c>
      <c r="H17" s="17">
        <f t="shared" si="4"/>
        <v>-5736</v>
      </c>
      <c r="I17" s="39">
        <f t="shared" si="5"/>
        <v>-0.89113636363636362</v>
      </c>
      <c r="J17" s="127">
        <f t="shared" si="6"/>
        <v>-0.79966541196152241</v>
      </c>
    </row>
    <row r="18" spans="1:10" ht="15" customHeight="1" x14ac:dyDescent="0.2">
      <c r="A18"/>
      <c r="B18" s="14">
        <v>14</v>
      </c>
      <c r="C18" s="17" t="s">
        <v>300</v>
      </c>
      <c r="D18" s="17">
        <v>8861</v>
      </c>
      <c r="E18" s="17">
        <v>5552</v>
      </c>
      <c r="F18" s="17">
        <v>1328</v>
      </c>
      <c r="G18" s="17">
        <f t="shared" si="3"/>
        <v>-7533</v>
      </c>
      <c r="H18" s="17">
        <f t="shared" si="4"/>
        <v>-4224</v>
      </c>
      <c r="I18" s="39">
        <f t="shared" si="5"/>
        <v>-0.85012978219162627</v>
      </c>
      <c r="J18" s="127">
        <f t="shared" si="6"/>
        <v>-0.76080691642651299</v>
      </c>
    </row>
    <row r="19" spans="1:10" ht="15" customHeight="1" thickBot="1" x14ac:dyDescent="0.25">
      <c r="A19"/>
      <c r="B19" s="15">
        <v>15</v>
      </c>
      <c r="C19" s="19" t="s">
        <v>41</v>
      </c>
      <c r="D19" s="19">
        <v>5030</v>
      </c>
      <c r="E19" s="19">
        <v>3707</v>
      </c>
      <c r="F19" s="19">
        <v>1119</v>
      </c>
      <c r="G19" s="19">
        <f t="shared" si="3"/>
        <v>-3911</v>
      </c>
      <c r="H19" s="19">
        <f t="shared" si="4"/>
        <v>-2588</v>
      </c>
      <c r="I19" s="128">
        <f t="shared" si="5"/>
        <v>-0.77753479125248504</v>
      </c>
      <c r="J19" s="129">
        <f t="shared" si="6"/>
        <v>-0.6981386565956299</v>
      </c>
    </row>
    <row r="20" spans="1:10" ht="15" customHeight="1" x14ac:dyDescent="0.2">
      <c r="A20"/>
      <c r="B20" s="31"/>
      <c r="C20" s="32"/>
      <c r="D20" s="33"/>
      <c r="E20" s="34"/>
      <c r="F20" s="35"/>
      <c r="G20" s="36"/>
    </row>
    <row r="22" spans="1:10" ht="19.5" customHeight="1" x14ac:dyDescent="0.2">
      <c r="B22" s="150" t="s">
        <v>149</v>
      </c>
      <c r="C22" s="150"/>
      <c r="D22" s="150"/>
      <c r="E22" s="150"/>
      <c r="F22" s="150"/>
    </row>
  </sheetData>
  <sortState ref="C26:D42">
    <sortCondition descending="1" ref="D26"/>
  </sortState>
  <mergeCells count="2">
    <mergeCell ref="B22:F22"/>
    <mergeCell ref="B2:J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workbookViewId="0">
      <selection activeCell="B2" sqref="B2:I2"/>
    </sheetView>
  </sheetViews>
  <sheetFormatPr defaultRowHeight="12.75" x14ac:dyDescent="0.2"/>
  <cols>
    <col min="2" max="2" width="30.140625" customWidth="1"/>
    <col min="3" max="3" width="20.85546875" customWidth="1"/>
    <col min="4" max="4" width="19.5703125" customWidth="1"/>
    <col min="5" max="5" width="17.85546875" customWidth="1"/>
    <col min="6" max="9" width="16.28515625" customWidth="1"/>
  </cols>
  <sheetData>
    <row r="1" spans="2:9" ht="23.25" customHeight="1" thickBot="1" x14ac:dyDescent="0.25"/>
    <row r="2" spans="2:9" ht="27.75" customHeight="1" thickBot="1" x14ac:dyDescent="0.25">
      <c r="B2" s="151" t="s">
        <v>276</v>
      </c>
      <c r="C2" s="152"/>
      <c r="D2" s="152"/>
      <c r="E2" s="152"/>
      <c r="F2" s="152"/>
      <c r="G2" s="152"/>
      <c r="H2" s="152"/>
      <c r="I2" s="153"/>
    </row>
    <row r="3" spans="2:9" ht="13.5" thickBot="1" x14ac:dyDescent="0.25"/>
    <row r="4" spans="2:9" ht="42" customHeight="1" x14ac:dyDescent="0.2">
      <c r="B4" s="52" t="s">
        <v>255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6" t="s">
        <v>298</v>
      </c>
      <c r="I4" s="96" t="s">
        <v>299</v>
      </c>
    </row>
    <row r="5" spans="2:9" ht="24.75" customHeight="1" x14ac:dyDescent="0.2">
      <c r="B5" s="57" t="s">
        <v>265</v>
      </c>
      <c r="C5" s="58">
        <v>2265318</v>
      </c>
      <c r="D5" s="58">
        <v>1368586</v>
      </c>
      <c r="E5" s="58">
        <v>220466</v>
      </c>
      <c r="F5" s="130">
        <f>E5-C5</f>
        <v>-2044852</v>
      </c>
      <c r="G5" s="130">
        <f t="shared" ref="G5" si="0">E5-D5</f>
        <v>-1148120</v>
      </c>
      <c r="H5" s="59">
        <f t="shared" ref="H5" si="1">E5/C5-1</f>
        <v>-0.90267768145576033</v>
      </c>
      <c r="I5" s="131">
        <f t="shared" ref="I5" si="2">E5/D5-1</f>
        <v>-0.83890964835238702</v>
      </c>
    </row>
    <row r="6" spans="2:9" ht="24" customHeight="1" x14ac:dyDescent="0.2">
      <c r="B6" s="57" t="s">
        <v>264</v>
      </c>
      <c r="C6" s="58">
        <v>1883261</v>
      </c>
      <c r="D6" s="58">
        <v>1154814</v>
      </c>
      <c r="E6" s="58">
        <v>212707</v>
      </c>
      <c r="F6" s="130">
        <f t="shared" ref="F6:F8" si="3">E6-C6</f>
        <v>-1670554</v>
      </c>
      <c r="G6" s="130">
        <f t="shared" ref="G6:G9" si="4">E6-D6</f>
        <v>-942107</v>
      </c>
      <c r="H6" s="59">
        <f t="shared" ref="H6:H9" si="5">E6/C6-1</f>
        <v>-0.88705389215833597</v>
      </c>
      <c r="I6" s="131">
        <f t="shared" ref="I6:I9" si="6">E6/D6-1</f>
        <v>-0.81580843321954877</v>
      </c>
    </row>
    <row r="7" spans="2:9" ht="15" customHeight="1" x14ac:dyDescent="0.2">
      <c r="B7" s="38" t="s">
        <v>256</v>
      </c>
      <c r="C7" s="16">
        <v>1230649</v>
      </c>
      <c r="D7" s="16">
        <v>792203</v>
      </c>
      <c r="E7" s="16">
        <v>192397</v>
      </c>
      <c r="F7" s="17">
        <f t="shared" si="3"/>
        <v>-1038252</v>
      </c>
      <c r="G7" s="17">
        <f t="shared" si="4"/>
        <v>-599806</v>
      </c>
      <c r="H7" s="39">
        <f t="shared" si="5"/>
        <v>-0.8436621652477676</v>
      </c>
      <c r="I7" s="127">
        <f t="shared" si="6"/>
        <v>-0.75713674399112352</v>
      </c>
    </row>
    <row r="8" spans="2:9" ht="16.5" customHeight="1" x14ac:dyDescent="0.2">
      <c r="B8" s="38" t="s">
        <v>257</v>
      </c>
      <c r="C8" s="16">
        <v>652612</v>
      </c>
      <c r="D8" s="16">
        <v>362611</v>
      </c>
      <c r="E8" s="16">
        <v>20310</v>
      </c>
      <c r="F8" s="17">
        <f t="shared" si="3"/>
        <v>-632302</v>
      </c>
      <c r="G8" s="17">
        <f t="shared" si="4"/>
        <v>-342301</v>
      </c>
      <c r="H8" s="39">
        <f t="shared" si="5"/>
        <v>-0.96887890507682972</v>
      </c>
      <c r="I8" s="127">
        <f t="shared" si="6"/>
        <v>-0.94398956457470951</v>
      </c>
    </row>
    <row r="9" spans="2:9" ht="13.5" thickBot="1" x14ac:dyDescent="0.25">
      <c r="B9" s="60" t="s">
        <v>258</v>
      </c>
      <c r="C9" s="61">
        <v>382057</v>
      </c>
      <c r="D9" s="61">
        <v>213772</v>
      </c>
      <c r="E9" s="61">
        <v>7759</v>
      </c>
      <c r="F9" s="132">
        <f>E9-C9</f>
        <v>-374298</v>
      </c>
      <c r="G9" s="132">
        <f t="shared" si="4"/>
        <v>-206013</v>
      </c>
      <c r="H9" s="62">
        <f t="shared" si="5"/>
        <v>-0.97969151199951843</v>
      </c>
      <c r="I9" s="133">
        <f t="shared" si="6"/>
        <v>-0.96370432049099042</v>
      </c>
    </row>
    <row r="10" spans="2:9" x14ac:dyDescent="0.2">
      <c r="F10" s="63"/>
      <c r="G10" s="63"/>
    </row>
    <row r="11" spans="2:9" x14ac:dyDescent="0.2">
      <c r="F11" s="63"/>
      <c r="G11" s="63"/>
    </row>
    <row r="13" spans="2:9" ht="18.75" customHeight="1" x14ac:dyDescent="0.2">
      <c r="B13" s="40" t="s">
        <v>149</v>
      </c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B2" sqref="B2:J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9" width="16.140625" customWidth="1"/>
    <col min="10" max="10" width="13.28515625" customWidth="1"/>
  </cols>
  <sheetData>
    <row r="1" spans="1:10" ht="22.5" customHeight="1" thickBot="1" x14ac:dyDescent="0.25"/>
    <row r="2" spans="1:10" ht="20.2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1:10" ht="15" customHeight="1" thickBot="1" x14ac:dyDescent="0.25">
      <c r="B3" s="1"/>
      <c r="C3" s="1"/>
      <c r="D3" s="1"/>
      <c r="E3" s="1"/>
      <c r="F3" s="1"/>
      <c r="G3" s="1"/>
      <c r="H3" s="1"/>
      <c r="I3" s="1"/>
    </row>
    <row r="4" spans="1:10" ht="34.5" customHeight="1" x14ac:dyDescent="0.2">
      <c r="A4" s="1"/>
      <c r="B4" s="52" t="s">
        <v>151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1:10" ht="15" customHeight="1" x14ac:dyDescent="0.2">
      <c r="A5" s="1"/>
      <c r="B5" s="53" t="s">
        <v>1</v>
      </c>
      <c r="C5" s="54">
        <f>'2021 4 Months'!C4</f>
        <v>1883261</v>
      </c>
      <c r="D5" s="54">
        <f>'2021 4 Months'!D4</f>
        <v>1154814</v>
      </c>
      <c r="E5" s="54">
        <f>'2021 4 Months'!E4</f>
        <v>212707</v>
      </c>
      <c r="F5" s="137">
        <f>E5-C5</f>
        <v>-1670554</v>
      </c>
      <c r="G5" s="137">
        <f>E5-D5</f>
        <v>-942107</v>
      </c>
      <c r="H5" s="136">
        <f>E5/C5-1</f>
        <v>-0.88705389215833597</v>
      </c>
      <c r="I5" s="136">
        <f>E5/D5-1</f>
        <v>-0.81580843321954877</v>
      </c>
      <c r="J5" s="55">
        <f>E5/'2021 4 Months'!$E$4</f>
        <v>1</v>
      </c>
    </row>
    <row r="6" spans="1:10" ht="12.75" x14ac:dyDescent="0.2">
      <c r="A6" s="1"/>
      <c r="B6" s="4" t="s">
        <v>218</v>
      </c>
      <c r="C6" s="82">
        <f>'2021 4 Months'!C6</f>
        <v>1598428</v>
      </c>
      <c r="D6" s="82">
        <f>'2021 4 Months'!D6</f>
        <v>973776</v>
      </c>
      <c r="E6" s="82">
        <f>'2021 4 Months'!E6</f>
        <v>177416</v>
      </c>
      <c r="F6" s="138">
        <f>E6-C6</f>
        <v>-1421012</v>
      </c>
      <c r="G6" s="138">
        <f>E6-D6</f>
        <v>-796360</v>
      </c>
      <c r="H6" s="134">
        <f>E6/C6-1</f>
        <v>-0.88900594834424818</v>
      </c>
      <c r="I6" s="134">
        <f>E6/D6-1</f>
        <v>-0.81780614843660149</v>
      </c>
      <c r="J6" s="80">
        <f>E6/'2021 4 Months'!$E$4</f>
        <v>0.83408632532074634</v>
      </c>
    </row>
    <row r="7" spans="1:10" ht="15" customHeight="1" x14ac:dyDescent="0.2">
      <c r="A7" s="1"/>
      <c r="B7" s="4" t="s">
        <v>152</v>
      </c>
      <c r="C7" s="82">
        <f>'2021 4 Months'!C66</f>
        <v>12073</v>
      </c>
      <c r="D7" s="82">
        <f>'2021 4 Months'!D66</f>
        <v>7608</v>
      </c>
      <c r="E7" s="82">
        <f>'2021 4 Months'!E66</f>
        <v>1714</v>
      </c>
      <c r="F7" s="138">
        <f t="shared" ref="F7:F10" si="0">E7-C7</f>
        <v>-10359</v>
      </c>
      <c r="G7" s="138">
        <f t="shared" ref="G7:G10" si="1">E7-D7</f>
        <v>-5894</v>
      </c>
      <c r="H7" s="134">
        <f t="shared" ref="H7:H10" si="2">E7/C7-1</f>
        <v>-0.85803031558022036</v>
      </c>
      <c r="I7" s="134">
        <f t="shared" ref="I7:I10" si="3">E7/D7-1</f>
        <v>-0.77471083070452162</v>
      </c>
      <c r="J7" s="80">
        <f>E7/'2021 4 Months'!$E$4</f>
        <v>8.0580328809113002E-3</v>
      </c>
    </row>
    <row r="8" spans="1:10" ht="12.75" x14ac:dyDescent="0.2">
      <c r="A8" s="1"/>
      <c r="B8" s="4" t="s">
        <v>72</v>
      </c>
      <c r="C8" s="82">
        <f>'2021 4 Months'!C113</f>
        <v>88308</v>
      </c>
      <c r="D8" s="82">
        <f>'2021 4 Months'!D113</f>
        <v>45235</v>
      </c>
      <c r="E8" s="82">
        <f>'2021 4 Months'!E113</f>
        <v>4329</v>
      </c>
      <c r="F8" s="138">
        <f t="shared" si="0"/>
        <v>-83979</v>
      </c>
      <c r="G8" s="138">
        <f t="shared" si="1"/>
        <v>-40906</v>
      </c>
      <c r="H8" s="134">
        <f t="shared" si="2"/>
        <v>-0.95097839380350591</v>
      </c>
      <c r="I8" s="134">
        <f>E8/D8-1</f>
        <v>-0.90429976787885491</v>
      </c>
      <c r="J8" s="80">
        <f>E8/'2021 4 Months'!$E$4</f>
        <v>2.0351939522441669E-2</v>
      </c>
    </row>
    <row r="9" spans="1:10" ht="15" customHeight="1" x14ac:dyDescent="0.2">
      <c r="A9" s="1"/>
      <c r="B9" s="4" t="s">
        <v>109</v>
      </c>
      <c r="C9" s="82">
        <f>'2021 4 Months'!C174</f>
        <v>2857</v>
      </c>
      <c r="D9" s="82">
        <f>'2021 4 Months'!D174</f>
        <v>2072</v>
      </c>
      <c r="E9" s="82">
        <f>'2021 4 Months'!E174</f>
        <v>417</v>
      </c>
      <c r="F9" s="138">
        <f t="shared" si="0"/>
        <v>-2440</v>
      </c>
      <c r="G9" s="138">
        <f t="shared" si="1"/>
        <v>-1655</v>
      </c>
      <c r="H9" s="134">
        <f t="shared" si="2"/>
        <v>-0.85404270213510669</v>
      </c>
      <c r="I9" s="134">
        <f t="shared" si="3"/>
        <v>-0.79874517374517373</v>
      </c>
      <c r="J9" s="80">
        <f>E9/'2021 4 Months'!$E$4</f>
        <v>1.9604432388214774E-3</v>
      </c>
    </row>
    <row r="10" spans="1:10" ht="15" customHeight="1" thickBot="1" x14ac:dyDescent="0.25">
      <c r="A10" s="1"/>
      <c r="B10" s="5" t="s">
        <v>87</v>
      </c>
      <c r="C10" s="83">
        <f>'2021 4 Months'!C159</f>
        <v>26370</v>
      </c>
      <c r="D10" s="83">
        <f>'2021 4 Months'!D159</f>
        <v>16656</v>
      </c>
      <c r="E10" s="83">
        <f>'2021 4 Months'!E159</f>
        <v>1721</v>
      </c>
      <c r="F10" s="139">
        <f t="shared" si="0"/>
        <v>-24649</v>
      </c>
      <c r="G10" s="139">
        <f t="shared" si="1"/>
        <v>-14935</v>
      </c>
      <c r="H10" s="135">
        <f t="shared" si="2"/>
        <v>-0.93473644292756919</v>
      </c>
      <c r="I10" s="135">
        <f t="shared" si="3"/>
        <v>-0.89667387127761766</v>
      </c>
      <c r="J10" s="81">
        <f>E10/'2021 4 Months'!$E$4</f>
        <v>8.0909420000282086E-3</v>
      </c>
    </row>
    <row r="11" spans="1:10" ht="15" customHeight="1" x14ac:dyDescent="0.2">
      <c r="B11" s="1"/>
      <c r="C11" s="1"/>
      <c r="D11" s="1"/>
      <c r="E11" s="1"/>
      <c r="F11" s="1"/>
      <c r="G11" s="1"/>
      <c r="H11" s="1"/>
      <c r="I11" s="1"/>
    </row>
    <row r="13" spans="1:10" ht="22.5" customHeight="1" x14ac:dyDescent="0.2">
      <c r="B13" s="157" t="s">
        <v>149</v>
      </c>
      <c r="C13" s="157"/>
      <c r="D13" s="157"/>
      <c r="E13" s="157"/>
    </row>
    <row r="19" spans="4:9" ht="15" customHeight="1" x14ac:dyDescent="0.2">
      <c r="D19" s="2"/>
      <c r="E19" s="3"/>
      <c r="F19" s="3"/>
      <c r="G19" s="3"/>
      <c r="H19" s="3"/>
      <c r="I19" s="3"/>
    </row>
  </sheetData>
  <mergeCells count="2">
    <mergeCell ref="B2:J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6"/>
  <sheetViews>
    <sheetView workbookViewId="0">
      <selection activeCell="B2" sqref="B2:J2"/>
    </sheetView>
  </sheetViews>
  <sheetFormatPr defaultRowHeight="12.75" x14ac:dyDescent="0.2"/>
  <cols>
    <col min="2" max="2" width="7.42578125" customWidth="1"/>
    <col min="3" max="3" width="29" customWidth="1"/>
    <col min="4" max="6" width="19.5703125" customWidth="1"/>
    <col min="7" max="10" width="14.7109375" customWidth="1"/>
  </cols>
  <sheetData>
    <row r="1" spans="2:10" ht="21" customHeight="1" thickBot="1" x14ac:dyDescent="0.25"/>
    <row r="2" spans="2:10" ht="25.5" customHeight="1" thickBot="1" x14ac:dyDescent="0.25">
      <c r="B2" s="154" t="s">
        <v>292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6" customHeight="1" x14ac:dyDescent="0.2">
      <c r="B4" s="113"/>
      <c r="C4" s="56" t="s">
        <v>293</v>
      </c>
      <c r="D4" s="104" t="s">
        <v>301</v>
      </c>
      <c r="E4" s="56" t="s">
        <v>302</v>
      </c>
      <c r="F4" s="56" t="s">
        <v>303</v>
      </c>
      <c r="G4" s="56" t="s">
        <v>296</v>
      </c>
      <c r="H4" s="56" t="s">
        <v>297</v>
      </c>
      <c r="I4" s="116" t="s">
        <v>298</v>
      </c>
      <c r="J4" s="96" t="s">
        <v>299</v>
      </c>
    </row>
    <row r="5" spans="2:10" ht="15" x14ac:dyDescent="0.2">
      <c r="B5" s="108"/>
      <c r="C5" s="109" t="s">
        <v>1</v>
      </c>
      <c r="D5" s="109">
        <f>SUM(D6:D33)</f>
        <v>86121</v>
      </c>
      <c r="E5" s="109">
        <f>SUM(E6:E33)</f>
        <v>59337</v>
      </c>
      <c r="F5" s="109">
        <f>SUM(F6:F33)</f>
        <v>8812</v>
      </c>
      <c r="G5" s="141">
        <f>F5-D5</f>
        <v>-77309</v>
      </c>
      <c r="H5" s="42">
        <f>F5-E5</f>
        <v>-50525</v>
      </c>
      <c r="I5" s="136">
        <f>F5/D5-1</f>
        <v>-0.89767884720335345</v>
      </c>
      <c r="J5" s="140">
        <f>F5/E5-1</f>
        <v>-0.85149232350809778</v>
      </c>
    </row>
    <row r="6" spans="2:10" x14ac:dyDescent="0.2">
      <c r="B6" s="102">
        <v>1</v>
      </c>
      <c r="C6" s="110" t="s">
        <v>35</v>
      </c>
      <c r="D6" s="111">
        <v>2190</v>
      </c>
      <c r="E6" s="111">
        <v>1218</v>
      </c>
      <c r="F6" s="111">
        <v>218</v>
      </c>
      <c r="G6" s="138">
        <f t="shared" ref="G6:G33" si="0">F6-D6</f>
        <v>-1972</v>
      </c>
      <c r="H6" s="142">
        <f t="shared" ref="H6:H33" si="1">F6-E6</f>
        <v>-1000</v>
      </c>
      <c r="I6" s="134">
        <f t="shared" ref="I6:I33" si="2">F6/D6-1</f>
        <v>-0.90045662100456625</v>
      </c>
      <c r="J6" s="80">
        <f t="shared" ref="J6:J33" si="3">F6/E6-1</f>
        <v>-0.82101806239737274</v>
      </c>
    </row>
    <row r="7" spans="2:10" x14ac:dyDescent="0.2">
      <c r="B7" s="14">
        <v>2</v>
      </c>
      <c r="C7" s="64" t="s">
        <v>36</v>
      </c>
      <c r="D7" s="17">
        <v>1318</v>
      </c>
      <c r="E7" s="17">
        <v>894</v>
      </c>
      <c r="F7" s="17">
        <v>187</v>
      </c>
      <c r="G7" s="138">
        <f t="shared" si="0"/>
        <v>-1131</v>
      </c>
      <c r="H7" s="138">
        <f t="shared" si="1"/>
        <v>-707</v>
      </c>
      <c r="I7" s="134">
        <f t="shared" si="2"/>
        <v>-0.85811836115326257</v>
      </c>
      <c r="J7" s="80">
        <f t="shared" si="3"/>
        <v>-0.79082774049216997</v>
      </c>
    </row>
    <row r="8" spans="2:10" x14ac:dyDescent="0.2">
      <c r="B8" s="14">
        <v>3</v>
      </c>
      <c r="C8" s="64" t="s">
        <v>2</v>
      </c>
      <c r="D8" s="17">
        <v>2831</v>
      </c>
      <c r="E8" s="17">
        <v>1846</v>
      </c>
      <c r="F8" s="17">
        <v>879</v>
      </c>
      <c r="G8" s="138">
        <f t="shared" si="0"/>
        <v>-1952</v>
      </c>
      <c r="H8" s="138">
        <f t="shared" si="1"/>
        <v>-967</v>
      </c>
      <c r="I8" s="134">
        <f>F8/D8-1</f>
        <v>-0.68950900741787358</v>
      </c>
      <c r="J8" s="80">
        <f t="shared" si="3"/>
        <v>-0.52383531960996743</v>
      </c>
    </row>
    <row r="9" spans="2:10" x14ac:dyDescent="0.2">
      <c r="B9" s="14">
        <v>4</v>
      </c>
      <c r="C9" s="64" t="s">
        <v>198</v>
      </c>
      <c r="D9" s="17">
        <v>7996</v>
      </c>
      <c r="E9" s="17">
        <v>5063</v>
      </c>
      <c r="F9" s="17">
        <v>771</v>
      </c>
      <c r="G9" s="138">
        <f t="shared" si="0"/>
        <v>-7225</v>
      </c>
      <c r="H9" s="138">
        <f t="shared" si="1"/>
        <v>-4292</v>
      </c>
      <c r="I9" s="134">
        <f t="shared" si="2"/>
        <v>-0.90357678839419708</v>
      </c>
      <c r="J9" s="80">
        <f t="shared" si="3"/>
        <v>-0.84771874382777013</v>
      </c>
    </row>
    <row r="10" spans="2:10" x14ac:dyDescent="0.2">
      <c r="B10" s="14">
        <v>5</v>
      </c>
      <c r="C10" s="64" t="s">
        <v>37</v>
      </c>
      <c r="D10" s="17">
        <v>13200</v>
      </c>
      <c r="E10" s="17">
        <v>7173</v>
      </c>
      <c r="F10" s="17">
        <v>1437</v>
      </c>
      <c r="G10" s="138">
        <f t="shared" si="0"/>
        <v>-11763</v>
      </c>
      <c r="H10" s="138">
        <f t="shared" si="1"/>
        <v>-5736</v>
      </c>
      <c r="I10" s="134">
        <f t="shared" si="2"/>
        <v>-0.89113636363636362</v>
      </c>
      <c r="J10" s="80">
        <f t="shared" si="3"/>
        <v>-0.79966541196152241</v>
      </c>
    </row>
    <row r="11" spans="2:10" x14ac:dyDescent="0.2">
      <c r="B11" s="14">
        <v>6</v>
      </c>
      <c r="C11" s="64" t="s">
        <v>13</v>
      </c>
      <c r="D11" s="17">
        <v>1058</v>
      </c>
      <c r="E11" s="17">
        <v>522</v>
      </c>
      <c r="F11" s="17">
        <v>70</v>
      </c>
      <c r="G11" s="138">
        <f t="shared" si="0"/>
        <v>-988</v>
      </c>
      <c r="H11" s="138">
        <f t="shared" si="1"/>
        <v>-452</v>
      </c>
      <c r="I11" s="134">
        <f t="shared" si="2"/>
        <v>-0.93383742911153123</v>
      </c>
      <c r="J11" s="80">
        <f t="shared" si="3"/>
        <v>-0.86590038314176243</v>
      </c>
    </row>
    <row r="12" spans="2:10" x14ac:dyDescent="0.2">
      <c r="B12" s="14">
        <v>7</v>
      </c>
      <c r="C12" s="64" t="s">
        <v>22</v>
      </c>
      <c r="D12" s="17">
        <v>2722</v>
      </c>
      <c r="E12" s="17">
        <v>1473</v>
      </c>
      <c r="F12" s="17">
        <v>408</v>
      </c>
      <c r="G12" s="138">
        <f t="shared" si="0"/>
        <v>-2314</v>
      </c>
      <c r="H12" s="138">
        <f t="shared" si="1"/>
        <v>-1065</v>
      </c>
      <c r="I12" s="134">
        <f t="shared" si="2"/>
        <v>-0.85011021307861867</v>
      </c>
      <c r="J12" s="80">
        <f t="shared" si="3"/>
        <v>-0.72301425661914465</v>
      </c>
    </row>
    <row r="13" spans="2:10" x14ac:dyDescent="0.2">
      <c r="B13" s="14">
        <v>8</v>
      </c>
      <c r="C13" s="64" t="s">
        <v>4</v>
      </c>
      <c r="D13" s="17">
        <v>1993</v>
      </c>
      <c r="E13" s="17">
        <v>2357</v>
      </c>
      <c r="F13" s="17">
        <v>150</v>
      </c>
      <c r="G13" s="138">
        <f t="shared" si="0"/>
        <v>-1843</v>
      </c>
      <c r="H13" s="138">
        <f t="shared" si="1"/>
        <v>-2207</v>
      </c>
      <c r="I13" s="134">
        <f t="shared" si="2"/>
        <v>-0.92473657802308074</v>
      </c>
      <c r="J13" s="80">
        <f t="shared" si="3"/>
        <v>-0.93635977938056847</v>
      </c>
    </row>
    <row r="14" spans="2:10" x14ac:dyDescent="0.2">
      <c r="B14" s="102">
        <v>9</v>
      </c>
      <c r="C14" s="64" t="s">
        <v>14</v>
      </c>
      <c r="D14" s="17">
        <v>782</v>
      </c>
      <c r="E14" s="17">
        <v>649</v>
      </c>
      <c r="F14" s="17">
        <v>111</v>
      </c>
      <c r="G14" s="138">
        <f t="shared" si="0"/>
        <v>-671</v>
      </c>
      <c r="H14" s="138">
        <f t="shared" si="1"/>
        <v>-538</v>
      </c>
      <c r="I14" s="134">
        <f t="shared" si="2"/>
        <v>-0.85805626598465468</v>
      </c>
      <c r="J14" s="80">
        <f t="shared" si="3"/>
        <v>-0.82896764252696453</v>
      </c>
    </row>
    <row r="15" spans="2:10" x14ac:dyDescent="0.2">
      <c r="B15" s="14">
        <v>10</v>
      </c>
      <c r="C15" s="64" t="s">
        <v>24</v>
      </c>
      <c r="D15" s="17">
        <v>4170</v>
      </c>
      <c r="E15" s="17">
        <v>3460</v>
      </c>
      <c r="F15" s="17">
        <v>380</v>
      </c>
      <c r="G15" s="138">
        <f t="shared" si="0"/>
        <v>-3790</v>
      </c>
      <c r="H15" s="138">
        <f t="shared" si="1"/>
        <v>-3080</v>
      </c>
      <c r="I15" s="134">
        <f t="shared" si="2"/>
        <v>-0.90887290167865709</v>
      </c>
      <c r="J15" s="80">
        <f t="shared" si="3"/>
        <v>-0.89017341040462428</v>
      </c>
    </row>
    <row r="16" spans="2:10" x14ac:dyDescent="0.2">
      <c r="B16" s="14">
        <v>11</v>
      </c>
      <c r="C16" s="64" t="s">
        <v>45</v>
      </c>
      <c r="D16" s="17">
        <v>542</v>
      </c>
      <c r="E16" s="17">
        <v>343</v>
      </c>
      <c r="F16" s="17">
        <v>29</v>
      </c>
      <c r="G16" s="138">
        <f t="shared" si="0"/>
        <v>-513</v>
      </c>
      <c r="H16" s="138">
        <f t="shared" si="1"/>
        <v>-314</v>
      </c>
      <c r="I16" s="134">
        <f t="shared" si="2"/>
        <v>-0.94649446494464939</v>
      </c>
      <c r="J16" s="80">
        <f t="shared" si="3"/>
        <v>-0.91545189504373181</v>
      </c>
    </row>
    <row r="17" spans="2:10" x14ac:dyDescent="0.2">
      <c r="B17" s="14">
        <v>12</v>
      </c>
      <c r="C17" s="64" t="s">
        <v>5</v>
      </c>
      <c r="D17" s="17">
        <v>4761</v>
      </c>
      <c r="E17" s="17">
        <v>3108</v>
      </c>
      <c r="F17" s="17">
        <v>294</v>
      </c>
      <c r="G17" s="138">
        <f t="shared" si="0"/>
        <v>-4467</v>
      </c>
      <c r="H17" s="138">
        <f t="shared" si="1"/>
        <v>-2814</v>
      </c>
      <c r="I17" s="134">
        <f t="shared" si="2"/>
        <v>-0.93824826717076248</v>
      </c>
      <c r="J17" s="80">
        <f t="shared" si="3"/>
        <v>-0.90540540540540537</v>
      </c>
    </row>
    <row r="18" spans="2:10" x14ac:dyDescent="0.2">
      <c r="B18" s="14">
        <v>13</v>
      </c>
      <c r="C18" s="64" t="s">
        <v>6</v>
      </c>
      <c r="D18" s="17">
        <v>5356</v>
      </c>
      <c r="E18" s="17">
        <v>4393</v>
      </c>
      <c r="F18" s="17">
        <v>384</v>
      </c>
      <c r="G18" s="138">
        <f t="shared" si="0"/>
        <v>-4972</v>
      </c>
      <c r="H18" s="138">
        <f t="shared" si="1"/>
        <v>-4009</v>
      </c>
      <c r="I18" s="134">
        <f t="shared" si="2"/>
        <v>-0.92830470500373408</v>
      </c>
      <c r="J18" s="80">
        <f t="shared" si="3"/>
        <v>-0.91258820851354427</v>
      </c>
    </row>
    <row r="19" spans="2:10" x14ac:dyDescent="0.2">
      <c r="B19" s="14">
        <v>14</v>
      </c>
      <c r="C19" s="64" t="s">
        <v>38</v>
      </c>
      <c r="D19" s="17">
        <v>65</v>
      </c>
      <c r="E19" s="17">
        <v>47</v>
      </c>
      <c r="F19" s="17">
        <v>10</v>
      </c>
      <c r="G19" s="138">
        <f t="shared" si="0"/>
        <v>-55</v>
      </c>
      <c r="H19" s="138">
        <f t="shared" si="1"/>
        <v>-37</v>
      </c>
      <c r="I19" s="134">
        <f t="shared" si="2"/>
        <v>-0.84615384615384615</v>
      </c>
      <c r="J19" s="80">
        <f t="shared" si="3"/>
        <v>-0.78723404255319152</v>
      </c>
    </row>
    <row r="20" spans="2:10" x14ac:dyDescent="0.2">
      <c r="B20" s="14">
        <v>15</v>
      </c>
      <c r="C20" s="64" t="s">
        <v>26</v>
      </c>
      <c r="D20" s="17">
        <v>97</v>
      </c>
      <c r="E20" s="17">
        <v>58</v>
      </c>
      <c r="F20" s="17">
        <v>7</v>
      </c>
      <c r="G20" s="138">
        <f t="shared" si="0"/>
        <v>-90</v>
      </c>
      <c r="H20" s="138">
        <f t="shared" si="1"/>
        <v>-51</v>
      </c>
      <c r="I20" s="134">
        <f t="shared" si="2"/>
        <v>-0.92783505154639179</v>
      </c>
      <c r="J20" s="80">
        <f t="shared" si="3"/>
        <v>-0.87931034482758619</v>
      </c>
    </row>
    <row r="21" spans="2:10" x14ac:dyDescent="0.2">
      <c r="B21" s="14">
        <v>16</v>
      </c>
      <c r="C21" s="64" t="s">
        <v>39</v>
      </c>
      <c r="D21" s="17">
        <v>2922</v>
      </c>
      <c r="E21" s="17">
        <v>1913</v>
      </c>
      <c r="F21" s="17">
        <v>337</v>
      </c>
      <c r="G21" s="138">
        <f t="shared" si="0"/>
        <v>-2585</v>
      </c>
      <c r="H21" s="138">
        <f t="shared" si="1"/>
        <v>-1576</v>
      </c>
      <c r="I21" s="134">
        <f t="shared" si="2"/>
        <v>-0.8846680355920602</v>
      </c>
      <c r="J21" s="80">
        <f t="shared" si="3"/>
        <v>-0.82383690538421328</v>
      </c>
    </row>
    <row r="22" spans="2:10" x14ac:dyDescent="0.2">
      <c r="B22" s="102">
        <v>17</v>
      </c>
      <c r="C22" s="64" t="s">
        <v>7</v>
      </c>
      <c r="D22" s="17">
        <v>11783</v>
      </c>
      <c r="E22" s="17">
        <v>10336</v>
      </c>
      <c r="F22" s="17">
        <v>401</v>
      </c>
      <c r="G22" s="138">
        <f t="shared" si="0"/>
        <v>-11382</v>
      </c>
      <c r="H22" s="138">
        <f t="shared" si="1"/>
        <v>-9935</v>
      </c>
      <c r="I22" s="134">
        <f t="shared" si="2"/>
        <v>-0.96596791988457953</v>
      </c>
      <c r="J22" s="80">
        <f t="shared" si="3"/>
        <v>-0.961203560371517</v>
      </c>
    </row>
    <row r="23" spans="2:10" x14ac:dyDescent="0.2">
      <c r="B23" s="14">
        <v>18</v>
      </c>
      <c r="C23" s="64" t="s">
        <v>28</v>
      </c>
      <c r="D23" s="17">
        <v>678</v>
      </c>
      <c r="E23" s="17">
        <v>454</v>
      </c>
      <c r="F23" s="17">
        <v>108</v>
      </c>
      <c r="G23" s="138">
        <f t="shared" si="0"/>
        <v>-570</v>
      </c>
      <c r="H23" s="138">
        <f t="shared" si="1"/>
        <v>-346</v>
      </c>
      <c r="I23" s="134">
        <f t="shared" si="2"/>
        <v>-0.84070796460176989</v>
      </c>
      <c r="J23" s="80">
        <f t="shared" si="3"/>
        <v>-0.76211453744493396</v>
      </c>
    </row>
    <row r="24" spans="2:10" x14ac:dyDescent="0.2">
      <c r="B24" s="14">
        <v>19</v>
      </c>
      <c r="C24" s="64" t="s">
        <v>8</v>
      </c>
      <c r="D24" s="17">
        <v>1432</v>
      </c>
      <c r="E24" s="17">
        <v>966</v>
      </c>
      <c r="F24" s="17">
        <v>284</v>
      </c>
      <c r="G24" s="138">
        <f t="shared" si="0"/>
        <v>-1148</v>
      </c>
      <c r="H24" s="138">
        <f t="shared" si="1"/>
        <v>-682</v>
      </c>
      <c r="I24" s="134">
        <f t="shared" si="2"/>
        <v>-0.8016759776536313</v>
      </c>
      <c r="J24" s="80">
        <f t="shared" si="3"/>
        <v>-0.70600414078674945</v>
      </c>
    </row>
    <row r="25" spans="2:10" x14ac:dyDescent="0.2">
      <c r="B25" s="14">
        <v>20</v>
      </c>
      <c r="C25" s="64" t="s">
        <v>29</v>
      </c>
      <c r="D25" s="17">
        <v>4571</v>
      </c>
      <c r="E25" s="17">
        <v>3001</v>
      </c>
      <c r="F25" s="17">
        <v>297</v>
      </c>
      <c r="G25" s="138">
        <f t="shared" si="0"/>
        <v>-4274</v>
      </c>
      <c r="H25" s="138">
        <f t="shared" si="1"/>
        <v>-2704</v>
      </c>
      <c r="I25" s="134">
        <f t="shared" si="2"/>
        <v>-0.93502515860861957</v>
      </c>
      <c r="J25" s="80">
        <f t="shared" si="3"/>
        <v>-0.90103298900366546</v>
      </c>
    </row>
    <row r="26" spans="2:10" x14ac:dyDescent="0.2">
      <c r="B26" s="14">
        <v>21</v>
      </c>
      <c r="C26" s="64" t="s">
        <v>41</v>
      </c>
      <c r="D26" s="17">
        <v>5030</v>
      </c>
      <c r="E26" s="17">
        <v>3707</v>
      </c>
      <c r="F26" s="17">
        <v>1119</v>
      </c>
      <c r="G26" s="138">
        <f t="shared" si="0"/>
        <v>-3911</v>
      </c>
      <c r="H26" s="138">
        <f t="shared" si="1"/>
        <v>-2588</v>
      </c>
      <c r="I26" s="134">
        <f t="shared" si="2"/>
        <v>-0.77753479125248504</v>
      </c>
      <c r="J26" s="80">
        <f t="shared" si="3"/>
        <v>-0.6981386565956299</v>
      </c>
    </row>
    <row r="27" spans="2:10" x14ac:dyDescent="0.2">
      <c r="B27" s="14">
        <v>22</v>
      </c>
      <c r="C27" s="64" t="s">
        <v>9</v>
      </c>
      <c r="D27" s="17">
        <v>1771</v>
      </c>
      <c r="E27" s="17">
        <v>1062</v>
      </c>
      <c r="F27" s="17">
        <v>59</v>
      </c>
      <c r="G27" s="138">
        <f t="shared" si="0"/>
        <v>-1712</v>
      </c>
      <c r="H27" s="138">
        <f t="shared" si="1"/>
        <v>-1003</v>
      </c>
      <c r="I27" s="134">
        <f t="shared" si="2"/>
        <v>-0.96668548842461888</v>
      </c>
      <c r="J27" s="80">
        <f t="shared" si="3"/>
        <v>-0.94444444444444442</v>
      </c>
    </row>
    <row r="28" spans="2:10" x14ac:dyDescent="0.2">
      <c r="B28" s="14">
        <v>23</v>
      </c>
      <c r="C28" s="64" t="s">
        <v>32</v>
      </c>
      <c r="D28" s="17">
        <v>549</v>
      </c>
      <c r="E28" s="17">
        <v>338</v>
      </c>
      <c r="F28" s="17">
        <v>38</v>
      </c>
      <c r="G28" s="138">
        <f t="shared" si="0"/>
        <v>-511</v>
      </c>
      <c r="H28" s="138">
        <f t="shared" si="1"/>
        <v>-300</v>
      </c>
      <c r="I28" s="134">
        <f t="shared" si="2"/>
        <v>-0.93078324225865205</v>
      </c>
      <c r="J28" s="80">
        <f t="shared" si="3"/>
        <v>-0.8875739644970414</v>
      </c>
    </row>
    <row r="29" spans="2:10" x14ac:dyDescent="0.2">
      <c r="B29" s="14">
        <v>24</v>
      </c>
      <c r="C29" s="64" t="s">
        <v>10</v>
      </c>
      <c r="D29" s="17">
        <v>1603</v>
      </c>
      <c r="E29" s="17">
        <v>879</v>
      </c>
      <c r="F29" s="17">
        <v>114</v>
      </c>
      <c r="G29" s="138">
        <f t="shared" si="0"/>
        <v>-1489</v>
      </c>
      <c r="H29" s="138">
        <f t="shared" si="1"/>
        <v>-765</v>
      </c>
      <c r="I29" s="134">
        <f t="shared" si="2"/>
        <v>-0.9288833437305053</v>
      </c>
      <c r="J29" s="80">
        <f t="shared" si="3"/>
        <v>-0.87030716723549495</v>
      </c>
    </row>
    <row r="30" spans="2:10" x14ac:dyDescent="0.2">
      <c r="B30" s="102">
        <v>25</v>
      </c>
      <c r="C30" s="64" t="s">
        <v>17</v>
      </c>
      <c r="D30" s="17">
        <v>1368</v>
      </c>
      <c r="E30" s="17">
        <v>652</v>
      </c>
      <c r="F30" s="17">
        <v>67</v>
      </c>
      <c r="G30" s="138">
        <f t="shared" si="0"/>
        <v>-1301</v>
      </c>
      <c r="H30" s="138">
        <f t="shared" si="1"/>
        <v>-585</v>
      </c>
      <c r="I30" s="134">
        <f t="shared" si="2"/>
        <v>-0.95102339181286555</v>
      </c>
      <c r="J30" s="80">
        <f t="shared" si="3"/>
        <v>-0.89723926380368102</v>
      </c>
    </row>
    <row r="31" spans="2:10" x14ac:dyDescent="0.2">
      <c r="B31" s="14">
        <v>26</v>
      </c>
      <c r="C31" s="64" t="s">
        <v>18</v>
      </c>
      <c r="D31" s="17">
        <v>1956</v>
      </c>
      <c r="E31" s="17">
        <v>1277</v>
      </c>
      <c r="F31" s="17">
        <v>170</v>
      </c>
      <c r="G31" s="138">
        <f t="shared" si="0"/>
        <v>-1786</v>
      </c>
      <c r="H31" s="138">
        <f t="shared" si="1"/>
        <v>-1107</v>
      </c>
      <c r="I31" s="134">
        <f t="shared" si="2"/>
        <v>-0.91308793456032722</v>
      </c>
      <c r="J31" s="80">
        <f t="shared" si="3"/>
        <v>-0.86687548942834769</v>
      </c>
    </row>
    <row r="32" spans="2:10" x14ac:dyDescent="0.2">
      <c r="B32" s="102">
        <v>27</v>
      </c>
      <c r="C32" s="64" t="s">
        <v>290</v>
      </c>
      <c r="D32" s="17">
        <v>2971</v>
      </c>
      <c r="E32" s="17">
        <v>1945</v>
      </c>
      <c r="F32" s="17">
        <v>461</v>
      </c>
      <c r="G32" s="138">
        <f t="shared" si="0"/>
        <v>-2510</v>
      </c>
      <c r="H32" s="138">
        <f t="shared" si="1"/>
        <v>-1484</v>
      </c>
      <c r="I32" s="134">
        <f t="shared" si="2"/>
        <v>-0.84483338943116792</v>
      </c>
      <c r="J32" s="80">
        <f t="shared" si="3"/>
        <v>-0.76298200514138814</v>
      </c>
    </row>
    <row r="33" spans="2:10" ht="13.5" thickBot="1" x14ac:dyDescent="0.25">
      <c r="B33" s="15">
        <v>28</v>
      </c>
      <c r="C33" s="112" t="s">
        <v>33</v>
      </c>
      <c r="D33" s="19">
        <v>406</v>
      </c>
      <c r="E33" s="19">
        <v>203</v>
      </c>
      <c r="F33" s="19">
        <v>22</v>
      </c>
      <c r="G33" s="139">
        <f t="shared" si="0"/>
        <v>-384</v>
      </c>
      <c r="H33" s="139">
        <f t="shared" si="1"/>
        <v>-181</v>
      </c>
      <c r="I33" s="135">
        <f t="shared" si="2"/>
        <v>-0.94581280788177335</v>
      </c>
      <c r="J33" s="81">
        <f t="shared" si="3"/>
        <v>-0.89162561576354682</v>
      </c>
    </row>
    <row r="36" spans="2:10" x14ac:dyDescent="0.2">
      <c r="B36" s="157" t="s">
        <v>149</v>
      </c>
      <c r="C36" s="157"/>
      <c r="D36" s="157"/>
      <c r="E36" s="157"/>
    </row>
  </sheetData>
  <mergeCells count="2">
    <mergeCell ref="B36:E36"/>
    <mergeCell ref="B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B2" sqref="B2:J2"/>
    </sheetView>
  </sheetViews>
  <sheetFormatPr defaultRowHeight="12.75" x14ac:dyDescent="0.2"/>
  <cols>
    <col min="2" max="2" width="24.85546875" customWidth="1"/>
    <col min="3" max="5" width="18.42578125" customWidth="1"/>
    <col min="6" max="7" width="13.7109375" customWidth="1"/>
    <col min="8" max="8" width="15.28515625" customWidth="1"/>
    <col min="9" max="9" width="16.85546875" customWidth="1"/>
    <col min="10" max="10" width="12.42578125" customWidth="1"/>
  </cols>
  <sheetData>
    <row r="1" spans="2:10" ht="21" customHeight="1" thickBot="1" x14ac:dyDescent="0.25"/>
    <row r="2" spans="2:10" ht="25.5" customHeight="1" thickBot="1" x14ac:dyDescent="0.25">
      <c r="B2" s="154" t="s">
        <v>264</v>
      </c>
      <c r="C2" s="155"/>
      <c r="D2" s="155"/>
      <c r="E2" s="155"/>
      <c r="F2" s="155"/>
      <c r="G2" s="155"/>
      <c r="H2" s="155"/>
      <c r="I2" s="155"/>
      <c r="J2" s="156"/>
    </row>
    <row r="3" spans="2:10" ht="13.5" thickBot="1" x14ac:dyDescent="0.25"/>
    <row r="4" spans="2:10" ht="32.25" customHeight="1" x14ac:dyDescent="0.2">
      <c r="B4" s="52" t="s">
        <v>219</v>
      </c>
      <c r="C4" s="104" t="s">
        <v>301</v>
      </c>
      <c r="D4" s="56" t="s">
        <v>302</v>
      </c>
      <c r="E4" s="56" t="s">
        <v>303</v>
      </c>
      <c r="F4" s="56" t="s">
        <v>296</v>
      </c>
      <c r="G4" s="56" t="s">
        <v>297</v>
      </c>
      <c r="H4" s="116" t="s">
        <v>298</v>
      </c>
      <c r="I4" s="96" t="s">
        <v>299</v>
      </c>
      <c r="J4" s="51" t="s">
        <v>244</v>
      </c>
    </row>
    <row r="5" spans="2:10" ht="16.5" customHeight="1" x14ac:dyDescent="0.2">
      <c r="B5" s="20" t="s">
        <v>221</v>
      </c>
      <c r="C5" s="17">
        <v>1351742</v>
      </c>
      <c r="D5" s="17">
        <v>889109</v>
      </c>
      <c r="E5" s="17">
        <v>153012</v>
      </c>
      <c r="F5" s="138">
        <f>E5-C5</f>
        <v>-1198730</v>
      </c>
      <c r="G5" s="138">
        <f t="shared" ref="G5" si="0">E5-D5</f>
        <v>-736097</v>
      </c>
      <c r="H5" s="134">
        <f>E5/C5-1</f>
        <v>-0.88680384274513924</v>
      </c>
      <c r="I5" s="134">
        <f t="shared" ref="I5" si="1">E5/D5-1</f>
        <v>-0.82790411524346286</v>
      </c>
      <c r="J5" s="80">
        <f>E5/'2021 4 Months'!E4</f>
        <v>0.7193557334737456</v>
      </c>
    </row>
    <row r="6" spans="2:10" ht="17.25" customHeight="1" x14ac:dyDescent="0.2">
      <c r="B6" s="20" t="s">
        <v>220</v>
      </c>
      <c r="C6" s="17">
        <v>506073</v>
      </c>
      <c r="D6" s="17">
        <v>245504</v>
      </c>
      <c r="E6" s="17">
        <v>56433</v>
      </c>
      <c r="F6" s="138">
        <f>E6-C6</f>
        <v>-449640</v>
      </c>
      <c r="G6" s="138">
        <f t="shared" ref="G6:G8" si="2">E6-D6</f>
        <v>-189071</v>
      </c>
      <c r="H6" s="134">
        <f t="shared" ref="H6:H8" si="3">E6/C6-1</f>
        <v>-0.88848841965487191</v>
      </c>
      <c r="I6" s="134">
        <f t="shared" ref="I6:I8" si="4">E6/D6-1</f>
        <v>-0.77013409150156409</v>
      </c>
      <c r="J6" s="80">
        <f>E6/'2021 4 Months'!E4</f>
        <v>0.26530861701777564</v>
      </c>
    </row>
    <row r="7" spans="2:10" ht="16.5" customHeight="1" x14ac:dyDescent="0.2">
      <c r="B7" s="20" t="s">
        <v>223</v>
      </c>
      <c r="C7" s="17">
        <v>14094</v>
      </c>
      <c r="D7" s="17">
        <v>11217</v>
      </c>
      <c r="E7" s="17">
        <v>1003</v>
      </c>
      <c r="F7" s="138">
        <f t="shared" ref="F7:F8" si="5">E7-C7</f>
        <v>-13091</v>
      </c>
      <c r="G7" s="138">
        <f t="shared" si="2"/>
        <v>-10214</v>
      </c>
      <c r="H7" s="134">
        <f t="shared" si="3"/>
        <v>-0.92883496523343267</v>
      </c>
      <c r="I7" s="134">
        <f t="shared" si="4"/>
        <v>-0.9105821520905768</v>
      </c>
      <c r="J7" s="80">
        <f>E7/'2021 4 Months'!E4</f>
        <v>4.7154066391797171E-3</v>
      </c>
    </row>
    <row r="8" spans="2:10" ht="13.5" thickBot="1" x14ac:dyDescent="0.25">
      <c r="B8" s="21" t="s">
        <v>222</v>
      </c>
      <c r="C8" s="19">
        <v>11352</v>
      </c>
      <c r="D8" s="19">
        <v>8984</v>
      </c>
      <c r="E8" s="19">
        <v>2259</v>
      </c>
      <c r="F8" s="139">
        <f t="shared" si="5"/>
        <v>-9093</v>
      </c>
      <c r="G8" s="139">
        <f t="shared" si="2"/>
        <v>-6725</v>
      </c>
      <c r="H8" s="135">
        <f t="shared" si="3"/>
        <v>-0.80100422832980978</v>
      </c>
      <c r="I8" s="135">
        <f t="shared" si="4"/>
        <v>-0.74855298308103291</v>
      </c>
      <c r="J8" s="81">
        <f>E8/'2021 4 Months'!E4</f>
        <v>1.0620242869299083E-2</v>
      </c>
    </row>
    <row r="11" spans="2:10" ht="21.75" customHeight="1" x14ac:dyDescent="0.2">
      <c r="B11" s="157" t="s">
        <v>149</v>
      </c>
      <c r="C11" s="157"/>
      <c r="D11" s="157"/>
      <c r="E11" s="157"/>
      <c r="F11" s="157"/>
      <c r="G11" s="157"/>
      <c r="H11" s="157"/>
      <c r="I11" s="157"/>
    </row>
  </sheetData>
  <mergeCells count="2">
    <mergeCell ref="B2:J2"/>
    <mergeCell ref="B11:I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workbookViewId="0">
      <selection activeCell="B2" sqref="B2:J2"/>
    </sheetView>
  </sheetViews>
  <sheetFormatPr defaultRowHeight="12.75" x14ac:dyDescent="0.2"/>
  <cols>
    <col min="1" max="1" width="14.140625" customWidth="1"/>
    <col min="2" max="2" width="28.28515625" customWidth="1"/>
    <col min="3" max="3" width="19.7109375" customWidth="1"/>
    <col min="4" max="5" width="17.28515625" customWidth="1"/>
    <col min="6" max="7" width="14.5703125" customWidth="1"/>
    <col min="8" max="8" width="16.28515625" customWidth="1"/>
    <col min="9" max="9" width="18.28515625" customWidth="1"/>
    <col min="10" max="10" width="15" customWidth="1"/>
  </cols>
  <sheetData>
    <row r="1" spans="2:10" ht="21" customHeight="1" thickBot="1" x14ac:dyDescent="0.25"/>
    <row r="2" spans="2:10" ht="21.75" customHeight="1" thickBot="1" x14ac:dyDescent="0.25">
      <c r="B2" s="158" t="s">
        <v>264</v>
      </c>
      <c r="C2" s="159"/>
      <c r="D2" s="159"/>
      <c r="E2" s="159"/>
      <c r="F2" s="159"/>
      <c r="G2" s="159"/>
      <c r="H2" s="159"/>
      <c r="I2" s="159"/>
      <c r="J2" s="160"/>
    </row>
    <row r="3" spans="2:10" ht="15.75" thickBot="1" x14ac:dyDescent="0.25">
      <c r="B3" s="25"/>
      <c r="C3" s="25"/>
      <c r="D3" s="25"/>
      <c r="E3" s="115"/>
      <c r="F3" s="115"/>
      <c r="G3" s="115"/>
      <c r="H3" s="25"/>
      <c r="I3" s="25"/>
    </row>
    <row r="4" spans="2:10" ht="36" customHeight="1" x14ac:dyDescent="0.2">
      <c r="B4" s="52" t="s">
        <v>241</v>
      </c>
      <c r="C4" s="49" t="s">
        <v>301</v>
      </c>
      <c r="D4" s="49" t="s">
        <v>302</v>
      </c>
      <c r="E4" s="49" t="s">
        <v>303</v>
      </c>
      <c r="F4" s="49" t="s">
        <v>296</v>
      </c>
      <c r="G4" s="49" t="s">
        <v>297</v>
      </c>
      <c r="H4" s="49" t="s">
        <v>298</v>
      </c>
      <c r="I4" s="50" t="s">
        <v>299</v>
      </c>
      <c r="J4" s="51" t="s">
        <v>244</v>
      </c>
    </row>
    <row r="5" spans="2:10" x14ac:dyDescent="0.2">
      <c r="B5" s="23" t="s">
        <v>233</v>
      </c>
      <c r="C5" s="17">
        <v>321238</v>
      </c>
      <c r="D5" s="17">
        <v>193870</v>
      </c>
      <c r="E5" s="17">
        <v>49129</v>
      </c>
      <c r="F5" s="138">
        <f t="shared" ref="F5:F25" si="0">E5-C5</f>
        <v>-272109</v>
      </c>
      <c r="G5" s="138">
        <f t="shared" ref="G5:G25" si="1">E5-D5</f>
        <v>-144741</v>
      </c>
      <c r="H5" s="134">
        <f t="shared" ref="H5:H25" si="2">E5/C5-1</f>
        <v>-0.84706354789906546</v>
      </c>
      <c r="I5" s="134">
        <f t="shared" ref="I5:I25" si="3">E5/D5-1</f>
        <v>-0.74658791974003202</v>
      </c>
      <c r="J5" s="28">
        <f>E5/'2021 4 Months'!$E$4</f>
        <v>0.23097030187064835</v>
      </c>
    </row>
    <row r="6" spans="2:10" x14ac:dyDescent="0.2">
      <c r="B6" s="22" t="s">
        <v>226</v>
      </c>
      <c r="C6" s="17">
        <v>423430</v>
      </c>
      <c r="D6" s="17">
        <v>179278</v>
      </c>
      <c r="E6" s="17">
        <v>46569</v>
      </c>
      <c r="F6" s="138">
        <f t="shared" si="0"/>
        <v>-376861</v>
      </c>
      <c r="G6" s="138">
        <f t="shared" si="1"/>
        <v>-132709</v>
      </c>
      <c r="H6" s="134">
        <f t="shared" si="2"/>
        <v>-0.89001960182320572</v>
      </c>
      <c r="I6" s="134">
        <f t="shared" si="3"/>
        <v>-0.74024141277792033</v>
      </c>
      <c r="J6" s="28">
        <f>E6/'2021 4 Months'!$E$4</f>
        <v>0.21893496687932226</v>
      </c>
    </row>
    <row r="7" spans="2:10" x14ac:dyDescent="0.2">
      <c r="B7" s="22" t="s">
        <v>229</v>
      </c>
      <c r="C7" s="17">
        <v>262399</v>
      </c>
      <c r="D7" s="17">
        <v>189959</v>
      </c>
      <c r="E7" s="17">
        <v>36398</v>
      </c>
      <c r="F7" s="138">
        <f t="shared" si="0"/>
        <v>-226001</v>
      </c>
      <c r="G7" s="138">
        <f t="shared" si="1"/>
        <v>-153561</v>
      </c>
      <c r="H7" s="134">
        <f t="shared" si="2"/>
        <v>-0.86128758112645243</v>
      </c>
      <c r="I7" s="134">
        <f t="shared" si="3"/>
        <v>-0.80839023157628753</v>
      </c>
      <c r="J7" s="28">
        <f>E7/'2021 4 Months'!$E$4</f>
        <v>0.17111801680245595</v>
      </c>
    </row>
    <row r="8" spans="2:10" x14ac:dyDescent="0.2">
      <c r="B8" s="23" t="s">
        <v>234</v>
      </c>
      <c r="C8" s="17">
        <v>330315</v>
      </c>
      <c r="D8" s="17">
        <v>238104</v>
      </c>
      <c r="E8" s="17">
        <v>32350</v>
      </c>
      <c r="F8" s="138">
        <f t="shared" si="0"/>
        <v>-297965</v>
      </c>
      <c r="G8" s="138">
        <f t="shared" si="1"/>
        <v>-205754</v>
      </c>
      <c r="H8" s="134">
        <f t="shared" si="2"/>
        <v>-0.90206318211404268</v>
      </c>
      <c r="I8" s="134">
        <f t="shared" si="3"/>
        <v>-0.86413499983200615</v>
      </c>
      <c r="J8" s="28">
        <f>E8/'2021 4 Months'!$E$4</f>
        <v>0.15208714334742157</v>
      </c>
    </row>
    <row r="9" spans="2:10" x14ac:dyDescent="0.2">
      <c r="B9" s="23" t="s">
        <v>231</v>
      </c>
      <c r="C9" s="17">
        <v>260869</v>
      </c>
      <c r="D9" s="17">
        <v>140321</v>
      </c>
      <c r="E9" s="17">
        <v>14149</v>
      </c>
      <c r="F9" s="138">
        <f t="shared" si="0"/>
        <v>-246720</v>
      </c>
      <c r="G9" s="138">
        <f t="shared" si="1"/>
        <v>-126172</v>
      </c>
      <c r="H9" s="134">
        <f t="shared" si="2"/>
        <v>-0.94576204915110651</v>
      </c>
      <c r="I9" s="134">
        <f t="shared" si="3"/>
        <v>-0.89916691015599948</v>
      </c>
      <c r="J9" s="28">
        <f>E9/'2021 4 Months'!$E$4</f>
        <v>6.6518732340731621E-2</v>
      </c>
    </row>
    <row r="10" spans="2:10" x14ac:dyDescent="0.2">
      <c r="B10" s="23" t="s">
        <v>243</v>
      </c>
      <c r="C10" s="17">
        <v>35394</v>
      </c>
      <c r="D10" s="17">
        <v>19807</v>
      </c>
      <c r="E10" s="17">
        <v>9629</v>
      </c>
      <c r="F10" s="138">
        <f t="shared" si="0"/>
        <v>-25765</v>
      </c>
      <c r="G10" s="138">
        <f t="shared" si="1"/>
        <v>-10178</v>
      </c>
      <c r="H10" s="134">
        <f t="shared" si="2"/>
        <v>-0.72794823981465784</v>
      </c>
      <c r="I10" s="134">
        <f t="shared" si="3"/>
        <v>-0.51385873681021854</v>
      </c>
      <c r="J10" s="28">
        <f>E10/'2021 4 Months'!$E$4</f>
        <v>4.5268843996671478E-2</v>
      </c>
    </row>
    <row r="11" spans="2:10" x14ac:dyDescent="0.2">
      <c r="B11" s="23" t="s">
        <v>236</v>
      </c>
      <c r="C11" s="17">
        <v>19402</v>
      </c>
      <c r="D11" s="17">
        <v>11054</v>
      </c>
      <c r="E11" s="17">
        <v>8794</v>
      </c>
      <c r="F11" s="138">
        <f t="shared" si="0"/>
        <v>-10608</v>
      </c>
      <c r="G11" s="138">
        <f t="shared" si="1"/>
        <v>-2260</v>
      </c>
      <c r="H11" s="134">
        <f t="shared" si="2"/>
        <v>-0.5467477579630966</v>
      </c>
      <c r="I11" s="134">
        <f t="shared" si="3"/>
        <v>-0.20445087751040347</v>
      </c>
      <c r="J11" s="28">
        <f>E11/'2021 4 Months'!$E$4</f>
        <v>4.1343256216297537E-2</v>
      </c>
    </row>
    <row r="12" spans="2:10" x14ac:dyDescent="0.2">
      <c r="B12" s="23" t="s">
        <v>278</v>
      </c>
      <c r="C12" s="17">
        <v>23173</v>
      </c>
      <c r="D12" s="17">
        <v>16492</v>
      </c>
      <c r="E12" s="17">
        <v>5105</v>
      </c>
      <c r="F12" s="138">
        <f t="shared" si="0"/>
        <v>-18068</v>
      </c>
      <c r="G12" s="138">
        <f t="shared" si="1"/>
        <v>-11387</v>
      </c>
      <c r="H12" s="134">
        <f t="shared" si="2"/>
        <v>-0.77970051352867564</v>
      </c>
      <c r="I12" s="134">
        <f t="shared" si="3"/>
        <v>-0.69045597865631825</v>
      </c>
      <c r="J12" s="28">
        <f>E12/'2021 4 Months'!$E$4</f>
        <v>2.4000150441687393E-2</v>
      </c>
    </row>
    <row r="13" spans="2:10" x14ac:dyDescent="0.2">
      <c r="B13" s="23" t="s">
        <v>228</v>
      </c>
      <c r="C13" s="17">
        <v>11513</v>
      </c>
      <c r="D13" s="17">
        <v>11547</v>
      </c>
      <c r="E13" s="17">
        <v>3460</v>
      </c>
      <c r="F13" s="138">
        <f t="shared" si="0"/>
        <v>-8053</v>
      </c>
      <c r="G13" s="138">
        <f t="shared" si="1"/>
        <v>-8087</v>
      </c>
      <c r="H13" s="134">
        <f t="shared" si="2"/>
        <v>-0.69947016416225138</v>
      </c>
      <c r="I13" s="134">
        <f t="shared" si="3"/>
        <v>-0.70035507058110325</v>
      </c>
      <c r="J13" s="28">
        <f>E13/'2021 4 Months'!$E$4</f>
        <v>1.6266507449214176E-2</v>
      </c>
    </row>
    <row r="14" spans="2:10" x14ac:dyDescent="0.2">
      <c r="B14" s="23" t="s">
        <v>230</v>
      </c>
      <c r="C14" s="17">
        <v>45700</v>
      </c>
      <c r="D14" s="17">
        <v>36810</v>
      </c>
      <c r="E14" s="17">
        <v>2013</v>
      </c>
      <c r="F14" s="138">
        <f t="shared" si="0"/>
        <v>-43687</v>
      </c>
      <c r="G14" s="138">
        <f t="shared" si="1"/>
        <v>-34797</v>
      </c>
      <c r="H14" s="134">
        <f t="shared" si="2"/>
        <v>-0.95595185995623633</v>
      </c>
      <c r="I14" s="134">
        <f t="shared" si="3"/>
        <v>-0.94531377343113288</v>
      </c>
      <c r="J14" s="28">
        <f>E14/'2021 4 Months'!$E$4</f>
        <v>9.4637223974763408E-3</v>
      </c>
    </row>
    <row r="15" spans="2:10" x14ac:dyDescent="0.2">
      <c r="B15" s="23" t="s">
        <v>295</v>
      </c>
      <c r="C15" s="17">
        <v>56803</v>
      </c>
      <c r="D15" s="17">
        <v>36176</v>
      </c>
      <c r="E15" s="17">
        <v>1614</v>
      </c>
      <c r="F15" s="138">
        <f t="shared" si="0"/>
        <v>-55189</v>
      </c>
      <c r="G15" s="138">
        <f t="shared" si="1"/>
        <v>-34562</v>
      </c>
      <c r="H15" s="134">
        <f t="shared" si="2"/>
        <v>-0.97158600778127913</v>
      </c>
      <c r="I15" s="134">
        <f t="shared" si="3"/>
        <v>-0.95538478549314465</v>
      </c>
      <c r="J15" s="28">
        <f>E15/'2021 4 Months'!$E$4</f>
        <v>7.5879026078126246E-3</v>
      </c>
    </row>
    <row r="16" spans="2:10" x14ac:dyDescent="0.2">
      <c r="B16" s="23" t="s">
        <v>294</v>
      </c>
      <c r="C16" s="17">
        <v>4538</v>
      </c>
      <c r="D16" s="17">
        <v>4256</v>
      </c>
      <c r="E16" s="17">
        <v>1143</v>
      </c>
      <c r="F16" s="138">
        <f t="shared" si="0"/>
        <v>-3395</v>
      </c>
      <c r="G16" s="138">
        <f t="shared" si="1"/>
        <v>-3113</v>
      </c>
      <c r="H16" s="134">
        <f t="shared" si="2"/>
        <v>-0.74812692816218607</v>
      </c>
      <c r="I16" s="134">
        <f t="shared" si="3"/>
        <v>-0.73143796992481203</v>
      </c>
      <c r="J16" s="28">
        <f>E16/'2021 4 Months'!$E$4</f>
        <v>5.3735890215178628E-3</v>
      </c>
    </row>
    <row r="17" spans="2:10" x14ac:dyDescent="0.2">
      <c r="B17" s="23" t="s">
        <v>240</v>
      </c>
      <c r="C17" s="17">
        <v>6236</v>
      </c>
      <c r="D17" s="17">
        <v>4216</v>
      </c>
      <c r="E17" s="17">
        <v>1106</v>
      </c>
      <c r="F17" s="138">
        <f t="shared" si="0"/>
        <v>-5130</v>
      </c>
      <c r="G17" s="138">
        <f t="shared" si="1"/>
        <v>-3110</v>
      </c>
      <c r="H17" s="134">
        <f t="shared" si="2"/>
        <v>-0.82264271969211034</v>
      </c>
      <c r="I17" s="134">
        <f t="shared" si="3"/>
        <v>-0.73766603415559773</v>
      </c>
      <c r="J17" s="28">
        <f>E17/'2021 4 Months'!$E$4</f>
        <v>5.1996408204713525E-3</v>
      </c>
    </row>
    <row r="18" spans="2:10" x14ac:dyDescent="0.2">
      <c r="B18" s="23" t="s">
        <v>237</v>
      </c>
      <c r="C18" s="17">
        <v>11077</v>
      </c>
      <c r="D18" s="17">
        <v>8762</v>
      </c>
      <c r="E18" s="17">
        <v>381</v>
      </c>
      <c r="F18" s="138">
        <f t="shared" si="0"/>
        <v>-10696</v>
      </c>
      <c r="G18" s="138">
        <f t="shared" si="1"/>
        <v>-8381</v>
      </c>
      <c r="H18" s="134">
        <f t="shared" si="2"/>
        <v>-0.96560440552496163</v>
      </c>
      <c r="I18" s="134">
        <f t="shared" si="3"/>
        <v>-0.95651677699155446</v>
      </c>
      <c r="J18" s="28">
        <f>E18/'2021 4 Months'!$E$4</f>
        <v>1.7911963405059543E-3</v>
      </c>
    </row>
    <row r="19" spans="2:10" x14ac:dyDescent="0.2">
      <c r="B19" s="23" t="s">
        <v>259</v>
      </c>
      <c r="C19" s="17">
        <v>186</v>
      </c>
      <c r="D19" s="17">
        <v>345</v>
      </c>
      <c r="E19" s="17">
        <v>374</v>
      </c>
      <c r="F19" s="138">
        <f t="shared" si="0"/>
        <v>188</v>
      </c>
      <c r="G19" s="138">
        <f t="shared" si="1"/>
        <v>29</v>
      </c>
      <c r="H19" s="134">
        <f t="shared" si="2"/>
        <v>1.010752688172043</v>
      </c>
      <c r="I19" s="134">
        <f t="shared" si="3"/>
        <v>8.405797101449286E-2</v>
      </c>
      <c r="J19" s="28">
        <f>E19/'2021 4 Months'!$E$4</f>
        <v>1.7582872213890469E-3</v>
      </c>
    </row>
    <row r="20" spans="2:10" x14ac:dyDescent="0.2">
      <c r="B20" s="23" t="s">
        <v>238</v>
      </c>
      <c r="C20" s="17">
        <v>2831</v>
      </c>
      <c r="D20" s="17">
        <v>2110</v>
      </c>
      <c r="E20" s="17">
        <v>248</v>
      </c>
      <c r="F20" s="138">
        <f t="shared" si="0"/>
        <v>-2583</v>
      </c>
      <c r="G20" s="138">
        <f t="shared" si="1"/>
        <v>-1862</v>
      </c>
      <c r="H20" s="134">
        <f t="shared" si="2"/>
        <v>-0.91239844577887674</v>
      </c>
      <c r="I20" s="134">
        <f t="shared" si="3"/>
        <v>-0.88246445497630333</v>
      </c>
      <c r="J20" s="28">
        <f>E20/'2021 4 Months'!$E$4</f>
        <v>1.1659230772847157E-3</v>
      </c>
    </row>
    <row r="21" spans="2:10" x14ac:dyDescent="0.2">
      <c r="B21" s="23" t="s">
        <v>225</v>
      </c>
      <c r="C21" s="17">
        <v>47249</v>
      </c>
      <c r="D21" s="17">
        <v>46419</v>
      </c>
      <c r="E21" s="17">
        <v>235</v>
      </c>
      <c r="F21" s="138">
        <f t="shared" si="0"/>
        <v>-47014</v>
      </c>
      <c r="G21" s="138">
        <f t="shared" si="1"/>
        <v>-46184</v>
      </c>
      <c r="H21" s="134">
        <f t="shared" si="2"/>
        <v>-0.99502634976401616</v>
      </c>
      <c r="I21" s="134">
        <f t="shared" si="3"/>
        <v>-0.99493741786768353</v>
      </c>
      <c r="J21" s="28">
        <f>E21/'2021 4 Months'!$E$4</f>
        <v>1.1048061417818877E-3</v>
      </c>
    </row>
    <row r="22" spans="2:10" x14ac:dyDescent="0.2">
      <c r="B22" s="23" t="s">
        <v>239</v>
      </c>
      <c r="C22" s="17">
        <v>578</v>
      </c>
      <c r="D22" s="17">
        <v>512</v>
      </c>
      <c r="E22" s="17">
        <v>10</v>
      </c>
      <c r="F22" s="138">
        <f t="shared" si="0"/>
        <v>-568</v>
      </c>
      <c r="G22" s="138">
        <f t="shared" si="1"/>
        <v>-502</v>
      </c>
      <c r="H22" s="134">
        <f t="shared" si="2"/>
        <v>-0.98269896193771622</v>
      </c>
      <c r="I22" s="134">
        <f t="shared" si="3"/>
        <v>-0.98046875</v>
      </c>
      <c r="J22" s="28">
        <f>E22/'2021 4 Months'!$E$4</f>
        <v>4.7013027309867562E-5</v>
      </c>
    </row>
    <row r="23" spans="2:10" x14ac:dyDescent="0.2">
      <c r="B23" s="23" t="s">
        <v>227</v>
      </c>
      <c r="C23" s="17">
        <v>34</v>
      </c>
      <c r="D23" s="17">
        <v>11</v>
      </c>
      <c r="E23" s="17">
        <v>0</v>
      </c>
      <c r="F23" s="138">
        <f t="shared" si="0"/>
        <v>-34</v>
      </c>
      <c r="G23" s="138">
        <f t="shared" si="1"/>
        <v>-11</v>
      </c>
      <c r="H23" s="134">
        <f t="shared" si="2"/>
        <v>-1</v>
      </c>
      <c r="I23" s="134">
        <f t="shared" si="3"/>
        <v>-1</v>
      </c>
      <c r="J23" s="28">
        <f>E23/'2021 4 Months'!$E$4</f>
        <v>0</v>
      </c>
    </row>
    <row r="24" spans="2:10" x14ac:dyDescent="0.2">
      <c r="B24" s="23" t="s">
        <v>235</v>
      </c>
      <c r="C24" s="17">
        <v>20189</v>
      </c>
      <c r="D24" s="17">
        <v>14691</v>
      </c>
      <c r="E24" s="17">
        <v>0</v>
      </c>
      <c r="F24" s="138">
        <f t="shared" si="0"/>
        <v>-20189</v>
      </c>
      <c r="G24" s="138">
        <f t="shared" si="1"/>
        <v>-14691</v>
      </c>
      <c r="H24" s="134">
        <f t="shared" si="2"/>
        <v>-1</v>
      </c>
      <c r="I24" s="134">
        <f t="shared" si="3"/>
        <v>-1</v>
      </c>
      <c r="J24" s="28">
        <f>E24/'2021 4 Months'!$E$4</f>
        <v>0</v>
      </c>
    </row>
    <row r="25" spans="2:10" ht="13.5" thickBot="1" x14ac:dyDescent="0.25">
      <c r="B25" s="24" t="s">
        <v>232</v>
      </c>
      <c r="C25" s="19">
        <v>107</v>
      </c>
      <c r="D25" s="19">
        <v>74</v>
      </c>
      <c r="E25" s="19">
        <v>0</v>
      </c>
      <c r="F25" s="139">
        <f t="shared" si="0"/>
        <v>-107</v>
      </c>
      <c r="G25" s="139">
        <f t="shared" si="1"/>
        <v>-74</v>
      </c>
      <c r="H25" s="135">
        <f t="shared" si="2"/>
        <v>-1</v>
      </c>
      <c r="I25" s="135">
        <f t="shared" si="3"/>
        <v>-1</v>
      </c>
      <c r="J25" s="29">
        <f>E25/'2021 4 Months'!$E$4</f>
        <v>0</v>
      </c>
    </row>
    <row r="26" spans="2:10" x14ac:dyDescent="0.2">
      <c r="J26" s="37"/>
    </row>
    <row r="27" spans="2:10" x14ac:dyDescent="0.2">
      <c r="J27" s="37"/>
    </row>
    <row r="28" spans="2:10" ht="15.75" customHeight="1" x14ac:dyDescent="0.2">
      <c r="B28" s="157" t="s">
        <v>149</v>
      </c>
      <c r="C28" s="157"/>
      <c r="D28" s="157"/>
      <c r="E28" s="157"/>
      <c r="F28" s="157"/>
      <c r="G28" s="157"/>
      <c r="H28" s="157"/>
    </row>
  </sheetData>
  <mergeCells count="2">
    <mergeCell ref="B2:J2"/>
    <mergeCell ref="B28:H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2" sqref="B2:K2"/>
    </sheetView>
  </sheetViews>
  <sheetFormatPr defaultRowHeight="12.75" x14ac:dyDescent="0.2"/>
  <cols>
    <col min="2" max="2" width="18" customWidth="1"/>
    <col min="3" max="3" width="19.7109375" customWidth="1"/>
    <col min="4" max="4" width="17.28515625" customWidth="1"/>
    <col min="5" max="6" width="16.28515625" customWidth="1"/>
    <col min="7" max="8" width="13" customWidth="1"/>
    <col min="9" max="9" width="15.7109375" customWidth="1"/>
    <col min="10" max="10" width="14.140625" customWidth="1"/>
    <col min="11" max="11" width="11.42578125" customWidth="1"/>
  </cols>
  <sheetData>
    <row r="1" spans="2:11" ht="21" customHeight="1" x14ac:dyDescent="0.2"/>
    <row r="2" spans="2:11" ht="21.75" customHeight="1" x14ac:dyDescent="0.2">
      <c r="B2" s="167" t="s">
        <v>285</v>
      </c>
      <c r="C2" s="167"/>
      <c r="D2" s="167"/>
      <c r="E2" s="167"/>
      <c r="F2" s="167"/>
      <c r="G2" s="167"/>
      <c r="H2" s="167"/>
      <c r="I2" s="167"/>
      <c r="J2" s="167"/>
      <c r="K2" s="167"/>
    </row>
    <row r="3" spans="2:11" ht="15.75" thickBot="1" x14ac:dyDescent="0.25">
      <c r="B3" s="106"/>
      <c r="C3" s="106"/>
      <c r="D3" s="106"/>
      <c r="E3" s="106"/>
      <c r="F3" s="115"/>
      <c r="G3" s="115"/>
      <c r="H3" s="115"/>
      <c r="I3" s="106"/>
    </row>
    <row r="4" spans="2:11" ht="36" customHeight="1" x14ac:dyDescent="0.2">
      <c r="B4" s="165" t="s">
        <v>291</v>
      </c>
      <c r="C4" s="166"/>
      <c r="D4" s="49" t="s">
        <v>301</v>
      </c>
      <c r="E4" s="49" t="s">
        <v>302</v>
      </c>
      <c r="F4" s="49" t="s">
        <v>303</v>
      </c>
      <c r="G4" s="49" t="s">
        <v>296</v>
      </c>
      <c r="H4" s="49" t="s">
        <v>297</v>
      </c>
      <c r="I4" s="49" t="s">
        <v>298</v>
      </c>
      <c r="J4" s="50" t="s">
        <v>299</v>
      </c>
      <c r="K4" s="51" t="s">
        <v>244</v>
      </c>
    </row>
    <row r="5" spans="2:11" x14ac:dyDescent="0.2">
      <c r="B5" s="161" t="s">
        <v>286</v>
      </c>
      <c r="C5" s="107" t="s">
        <v>281</v>
      </c>
      <c r="D5" s="17">
        <v>503383</v>
      </c>
      <c r="E5" s="17">
        <v>292090</v>
      </c>
      <c r="F5" s="17">
        <v>31964</v>
      </c>
      <c r="G5" s="138">
        <f>F5-D5</f>
        <v>-471419</v>
      </c>
      <c r="H5" s="138">
        <f t="shared" ref="H5" si="0">F5-E5</f>
        <v>-260126</v>
      </c>
      <c r="I5" s="134">
        <f>F5/D5-1</f>
        <v>-0.93650162997161202</v>
      </c>
      <c r="J5" s="134">
        <f t="shared" ref="J5" si="1">F5/E5-1</f>
        <v>-0.89056797562395151</v>
      </c>
      <c r="K5" s="28">
        <f>F5/'2021 4 Months'!E$4</f>
        <v>0.15027244049326069</v>
      </c>
    </row>
    <row r="6" spans="2:11" x14ac:dyDescent="0.2">
      <c r="B6" s="161"/>
      <c r="C6" s="16" t="s">
        <v>282</v>
      </c>
      <c r="D6" s="17">
        <v>922995</v>
      </c>
      <c r="E6" s="17">
        <v>580344</v>
      </c>
      <c r="F6" s="17">
        <v>120171</v>
      </c>
      <c r="G6" s="138">
        <f t="shared" ref="G6:G10" si="2">F6-D6</f>
        <v>-802824</v>
      </c>
      <c r="H6" s="138">
        <f t="shared" ref="H6:H10" si="3">F6-E6</f>
        <v>-460173</v>
      </c>
      <c r="I6" s="134">
        <f t="shared" ref="I6:I10" si="4">F6/D6-1</f>
        <v>-0.86980319503355918</v>
      </c>
      <c r="J6" s="134">
        <f t="shared" ref="J6:J10" si="5">F6/E6-1</f>
        <v>-0.7929314337703155</v>
      </c>
      <c r="K6" s="28">
        <f>F6/'2021 4 Months'!E$4</f>
        <v>0.56496025048540954</v>
      </c>
    </row>
    <row r="7" spans="2:11" x14ac:dyDescent="0.2">
      <c r="B7" s="161"/>
      <c r="C7" s="16" t="s">
        <v>283</v>
      </c>
      <c r="D7" s="17">
        <v>433051</v>
      </c>
      <c r="E7" s="17">
        <v>269741</v>
      </c>
      <c r="F7" s="17">
        <v>59525</v>
      </c>
      <c r="G7" s="138">
        <f t="shared" si="2"/>
        <v>-373526</v>
      </c>
      <c r="H7" s="138">
        <f t="shared" si="3"/>
        <v>-210216</v>
      </c>
      <c r="I7" s="134">
        <f t="shared" si="4"/>
        <v>-0.86254505820330629</v>
      </c>
      <c r="J7" s="134">
        <f t="shared" si="5"/>
        <v>-0.7793253528384636</v>
      </c>
      <c r="K7" s="28">
        <f>F7/'2021 4 Months'!E$4</f>
        <v>0.27984504506198665</v>
      </c>
    </row>
    <row r="8" spans="2:11" x14ac:dyDescent="0.2">
      <c r="B8" s="162"/>
      <c r="C8" s="16" t="s">
        <v>284</v>
      </c>
      <c r="D8" s="17">
        <v>23832</v>
      </c>
      <c r="E8" s="17">
        <v>12639</v>
      </c>
      <c r="F8" s="17">
        <v>1047</v>
      </c>
      <c r="G8" s="138">
        <f t="shared" si="2"/>
        <v>-22785</v>
      </c>
      <c r="H8" s="138">
        <f t="shared" si="3"/>
        <v>-11592</v>
      </c>
      <c r="I8" s="134">
        <f t="shared" si="4"/>
        <v>-0.95606747230614297</v>
      </c>
      <c r="J8" s="134">
        <f t="shared" si="5"/>
        <v>-0.91716116781390933</v>
      </c>
      <c r="K8" s="28">
        <f>F8/'2021 4 Months'!E$4</f>
        <v>4.9222639593431341E-3</v>
      </c>
    </row>
    <row r="9" spans="2:11" x14ac:dyDescent="0.2">
      <c r="B9" s="163" t="s">
        <v>287</v>
      </c>
      <c r="C9" s="16" t="s">
        <v>289</v>
      </c>
      <c r="D9" s="17">
        <v>1288650</v>
      </c>
      <c r="E9" s="17">
        <v>824554</v>
      </c>
      <c r="F9" s="17">
        <v>183882</v>
      </c>
      <c r="G9" s="138">
        <f t="shared" si="2"/>
        <v>-1104768</v>
      </c>
      <c r="H9" s="138">
        <f t="shared" si="3"/>
        <v>-640672</v>
      </c>
      <c r="I9" s="134">
        <f>F9/D9-1</f>
        <v>-0.85730648352927485</v>
      </c>
      <c r="J9" s="134">
        <f t="shared" si="5"/>
        <v>-0.77699216788712444</v>
      </c>
      <c r="K9" s="28">
        <f>F9/'2021 4 Months'!E$4</f>
        <v>0.86448494877930671</v>
      </c>
    </row>
    <row r="10" spans="2:11" ht="13.5" thickBot="1" x14ac:dyDescent="0.25">
      <c r="B10" s="164"/>
      <c r="C10" s="18" t="s">
        <v>288</v>
      </c>
      <c r="D10" s="19">
        <v>594611</v>
      </c>
      <c r="E10" s="19">
        <v>330260</v>
      </c>
      <c r="F10" s="19">
        <v>28825</v>
      </c>
      <c r="G10" s="139">
        <f t="shared" si="2"/>
        <v>-565786</v>
      </c>
      <c r="H10" s="139">
        <f t="shared" si="3"/>
        <v>-301435</v>
      </c>
      <c r="I10" s="135">
        <f t="shared" si="4"/>
        <v>-0.95152292843556541</v>
      </c>
      <c r="J10" s="135">
        <f t="shared" si="5"/>
        <v>-0.91272028099073454</v>
      </c>
      <c r="K10" s="28">
        <f>F10/'2021 4 Months'!E$4</f>
        <v>0.13551505122069327</v>
      </c>
    </row>
  </sheetData>
  <mergeCells count="4">
    <mergeCell ref="B5:B8"/>
    <mergeCell ref="B9:B10"/>
    <mergeCell ref="B4:C4"/>
    <mergeCell ref="B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88" t="s">
        <v>275</v>
      </c>
      <c r="C2" s="88" t="s">
        <v>270</v>
      </c>
    </row>
    <row r="3" spans="2:3" ht="38.25" x14ac:dyDescent="0.2">
      <c r="B3" s="89" t="s">
        <v>266</v>
      </c>
      <c r="C3" s="90" t="s">
        <v>262</v>
      </c>
    </row>
    <row r="4" spans="2:3" ht="76.5" x14ac:dyDescent="0.2">
      <c r="B4" s="89" t="s">
        <v>267</v>
      </c>
      <c r="C4" s="90" t="s">
        <v>272</v>
      </c>
    </row>
    <row r="5" spans="2:3" ht="25.5" x14ac:dyDescent="0.2">
      <c r="B5" s="91" t="s">
        <v>268</v>
      </c>
      <c r="C5" s="94" t="s">
        <v>273</v>
      </c>
    </row>
    <row r="6" spans="2:3" ht="24.75" customHeight="1" x14ac:dyDescent="0.2">
      <c r="B6" s="91" t="s">
        <v>269</v>
      </c>
      <c r="C6" s="94" t="s">
        <v>274</v>
      </c>
    </row>
    <row r="7" spans="2:3" ht="25.5" x14ac:dyDescent="0.2">
      <c r="B7" s="92" t="s">
        <v>271</v>
      </c>
      <c r="C7" s="93" t="s">
        <v>277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2021 4 Months</vt:lpstr>
      <vt:lpstr>Top15</vt:lpstr>
      <vt:lpstr>Trip Types</vt:lpstr>
      <vt:lpstr>Regions</vt:lpstr>
      <vt:lpstr>EU</vt:lpstr>
      <vt:lpstr>Border Type</vt:lpstr>
      <vt:lpstr>Border</vt:lpstr>
      <vt:lpstr>Gender and Age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2021-05-04T11:00:12Z</dcterms:modified>
</cp:coreProperties>
</file>