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1 თებერვალ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H73" i="1" l="1"/>
  <c r="H74" i="1"/>
  <c r="H77" i="1"/>
  <c r="H79" i="1"/>
  <c r="H83" i="1"/>
  <c r="H85" i="1"/>
  <c r="H86" i="1"/>
  <c r="H105" i="1"/>
  <c r="H106" i="1"/>
  <c r="H107" i="1"/>
  <c r="H108" i="1"/>
  <c r="H109" i="1"/>
  <c r="H126" i="1"/>
  <c r="H138" i="1"/>
  <c r="H179" i="1"/>
  <c r="H181" i="1"/>
  <c r="H182" i="1"/>
  <c r="H183" i="1"/>
  <c r="H184" i="1"/>
  <c r="H185" i="1"/>
  <c r="H188" i="1"/>
  <c r="H191" i="1"/>
  <c r="H192" i="1"/>
  <c r="H193" i="1"/>
  <c r="H194" i="1"/>
  <c r="H205" i="1"/>
  <c r="H216" i="1"/>
  <c r="H217" i="1"/>
  <c r="I225" i="1" l="1"/>
  <c r="H225" i="1"/>
  <c r="I230" i="1"/>
  <c r="I228" i="1"/>
  <c r="H228" i="1"/>
  <c r="I227" i="1"/>
  <c r="H227" i="1"/>
  <c r="H226" i="1"/>
  <c r="I217" i="1"/>
  <c r="I216" i="1"/>
  <c r="I214" i="1"/>
  <c r="H214" i="1"/>
  <c r="I212" i="1"/>
  <c r="I211" i="1"/>
  <c r="H211" i="1"/>
  <c r="H210" i="1"/>
  <c r="I209" i="1"/>
  <c r="H209" i="1"/>
  <c r="I208" i="1"/>
  <c r="H208" i="1"/>
  <c r="I207" i="1"/>
  <c r="H207" i="1"/>
  <c r="I206" i="1"/>
  <c r="H206" i="1"/>
  <c r="I205" i="1"/>
  <c r="I204" i="1"/>
  <c r="I203" i="1"/>
  <c r="I201" i="1"/>
  <c r="I200" i="1"/>
  <c r="H200" i="1"/>
  <c r="I199" i="1"/>
  <c r="I198" i="1"/>
  <c r="I194" i="1"/>
  <c r="I193" i="1"/>
  <c r="I192" i="1"/>
  <c r="I191" i="1"/>
  <c r="I190" i="1"/>
  <c r="I187" i="1"/>
  <c r="I185" i="1"/>
  <c r="I184" i="1"/>
  <c r="I183" i="1"/>
  <c r="I182" i="1"/>
  <c r="I181" i="1"/>
  <c r="I180" i="1"/>
  <c r="I179" i="1"/>
  <c r="I178" i="1"/>
  <c r="H178" i="1"/>
  <c r="I157" i="1"/>
  <c r="H157" i="1"/>
  <c r="I156" i="1"/>
  <c r="H156" i="1"/>
  <c r="I155" i="1"/>
  <c r="H155" i="1"/>
  <c r="I154" i="1"/>
  <c r="I153" i="1"/>
  <c r="I152" i="1"/>
  <c r="H152" i="1"/>
  <c r="I151" i="1"/>
  <c r="H151" i="1"/>
  <c r="I150" i="1"/>
  <c r="I138" i="1"/>
  <c r="I126" i="1"/>
  <c r="I124" i="1"/>
  <c r="H124" i="1"/>
  <c r="I122" i="1"/>
  <c r="H122" i="1"/>
  <c r="I121" i="1"/>
  <c r="H121" i="1"/>
  <c r="I120" i="1"/>
  <c r="H120" i="1"/>
  <c r="H119" i="1"/>
  <c r="I118" i="1"/>
  <c r="H118" i="1"/>
  <c r="I117" i="1"/>
  <c r="H117" i="1"/>
  <c r="I112" i="1"/>
  <c r="H112" i="1"/>
  <c r="H111" i="1"/>
  <c r="I109" i="1"/>
  <c r="I108" i="1"/>
  <c r="I107" i="1"/>
  <c r="I106" i="1"/>
  <c r="I105" i="1"/>
  <c r="I103" i="1"/>
  <c r="H103" i="1"/>
  <c r="I102" i="1"/>
  <c r="H102" i="1"/>
  <c r="I95" i="1"/>
  <c r="H95" i="1"/>
  <c r="I94" i="1"/>
  <c r="H94" i="1"/>
  <c r="I93" i="1"/>
  <c r="H93" i="1"/>
  <c r="I91" i="1"/>
  <c r="H91" i="1"/>
  <c r="I90" i="1"/>
  <c r="H90" i="1"/>
  <c r="I89" i="1"/>
  <c r="H89" i="1"/>
  <c r="I87" i="1"/>
  <c r="I86" i="1"/>
  <c r="I83" i="1"/>
  <c r="I79" i="1"/>
  <c r="I77" i="1"/>
  <c r="I74" i="1"/>
  <c r="I73" i="1"/>
  <c r="I70" i="1"/>
  <c r="I69" i="1"/>
  <c r="H69" i="1"/>
  <c r="I60" i="1"/>
  <c r="H60" i="1"/>
  <c r="I59" i="1"/>
  <c r="H59" i="1"/>
  <c r="I55" i="1"/>
  <c r="H55" i="1"/>
  <c r="I54" i="1"/>
  <c r="H54" i="1"/>
  <c r="H42" i="1"/>
  <c r="I42" i="1"/>
  <c r="H48" i="1" l="1"/>
  <c r="I40" i="1" l="1"/>
  <c r="I39" i="1"/>
  <c r="F6" i="1"/>
  <c r="G5" i="12" l="1"/>
  <c r="J5" i="2"/>
  <c r="K6" i="18"/>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J9" i="3" s="1"/>
  <c r="E10" i="3"/>
  <c r="E8" i="3"/>
  <c r="E7" i="3"/>
  <c r="J7" i="3" s="1"/>
  <c r="E6" i="3"/>
  <c r="D6" i="3"/>
  <c r="C8" i="3"/>
  <c r="C7" i="3"/>
  <c r="C6" i="3"/>
  <c r="G5" i="3"/>
  <c r="E5" i="3"/>
  <c r="D5" i="3"/>
  <c r="C5" i="3"/>
  <c r="H5" i="3" s="1"/>
  <c r="G9" i="1"/>
  <c r="I232" i="1"/>
  <c r="H232" i="1"/>
  <c r="G232" i="1"/>
  <c r="F232" i="1"/>
  <c r="I235" i="1"/>
  <c r="H235" i="1"/>
  <c r="G235" i="1"/>
  <c r="F235" i="1"/>
  <c r="I234" i="1"/>
  <c r="H234" i="1"/>
  <c r="G234" i="1"/>
  <c r="F234" i="1"/>
  <c r="I233" i="1"/>
  <c r="H233" i="1"/>
  <c r="G233" i="1"/>
  <c r="F233" i="1"/>
  <c r="G231" i="1"/>
  <c r="F231" i="1"/>
  <c r="G230" i="1"/>
  <c r="F230" i="1"/>
  <c r="G229" i="1"/>
  <c r="F229" i="1"/>
  <c r="G228" i="1"/>
  <c r="F228" i="1"/>
  <c r="G227" i="1"/>
  <c r="F227" i="1"/>
  <c r="G226" i="1"/>
  <c r="F226" i="1"/>
  <c r="G225" i="1"/>
  <c r="F225" i="1"/>
  <c r="I224" i="1"/>
  <c r="H224" i="1"/>
  <c r="G224" i="1"/>
  <c r="F224" i="1"/>
  <c r="I223" i="1"/>
  <c r="H223" i="1"/>
  <c r="G223" i="1"/>
  <c r="F223" i="1"/>
  <c r="I222" i="1"/>
  <c r="H222" i="1"/>
  <c r="G222" i="1"/>
  <c r="F222" i="1"/>
  <c r="I221" i="1"/>
  <c r="H221" i="1"/>
  <c r="G221" i="1"/>
  <c r="F221" i="1"/>
  <c r="I220" i="1"/>
  <c r="H220" i="1"/>
  <c r="G220" i="1"/>
  <c r="F220" i="1"/>
  <c r="I219" i="1"/>
  <c r="H219" i="1"/>
  <c r="G219" i="1"/>
  <c r="F219" i="1"/>
  <c r="G218" i="1"/>
  <c r="F218" i="1"/>
  <c r="G217" i="1"/>
  <c r="F217" i="1"/>
  <c r="G216" i="1"/>
  <c r="F216" i="1"/>
  <c r="G215" i="1"/>
  <c r="F215" i="1"/>
  <c r="G214" i="1"/>
  <c r="F214" i="1"/>
  <c r="I213" i="1"/>
  <c r="H213"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I196"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I176" i="1"/>
  <c r="H176" i="1"/>
  <c r="G176" i="1"/>
  <c r="F176" i="1"/>
  <c r="I175" i="1"/>
  <c r="H175" i="1"/>
  <c r="G175" i="1"/>
  <c r="F175" i="1"/>
  <c r="I174" i="1"/>
  <c r="H174" i="1"/>
  <c r="G174" i="1"/>
  <c r="F174" i="1"/>
  <c r="I173" i="1"/>
  <c r="H173" i="1"/>
  <c r="G173" i="1"/>
  <c r="F173" i="1"/>
  <c r="I172" i="1"/>
  <c r="H172" i="1"/>
  <c r="G172" i="1"/>
  <c r="F172" i="1"/>
  <c r="I171" i="1"/>
  <c r="H171" i="1"/>
  <c r="G171" i="1"/>
  <c r="F171" i="1"/>
  <c r="I170" i="1"/>
  <c r="H170" i="1"/>
  <c r="G170" i="1"/>
  <c r="F170" i="1"/>
  <c r="I169" i="1"/>
  <c r="H169" i="1"/>
  <c r="G169" i="1"/>
  <c r="F169" i="1"/>
  <c r="I168" i="1"/>
  <c r="H168" i="1"/>
  <c r="G168" i="1"/>
  <c r="F168" i="1"/>
  <c r="I167" i="1"/>
  <c r="H167" i="1"/>
  <c r="G167" i="1"/>
  <c r="F167" i="1"/>
  <c r="I166" i="1"/>
  <c r="H166" i="1"/>
  <c r="G166" i="1"/>
  <c r="F166" i="1"/>
  <c r="I165" i="1"/>
  <c r="H165" i="1"/>
  <c r="G165" i="1"/>
  <c r="F165" i="1"/>
  <c r="I164" i="1"/>
  <c r="H164" i="1"/>
  <c r="G164" i="1"/>
  <c r="F164" i="1"/>
  <c r="I163" i="1"/>
  <c r="H163" i="1"/>
  <c r="G163" i="1"/>
  <c r="F163" i="1"/>
  <c r="I162" i="1"/>
  <c r="H162" i="1"/>
  <c r="G162" i="1"/>
  <c r="F162" i="1"/>
  <c r="I161" i="1"/>
  <c r="H161" i="1"/>
  <c r="G161" i="1"/>
  <c r="F161" i="1"/>
  <c r="I160" i="1"/>
  <c r="H160" i="1"/>
  <c r="G160" i="1"/>
  <c r="F160" i="1"/>
  <c r="I159" i="1"/>
  <c r="H159" i="1"/>
  <c r="G159" i="1"/>
  <c r="F159" i="1"/>
  <c r="I158" i="1"/>
  <c r="H158" i="1"/>
  <c r="G158" i="1"/>
  <c r="F158" i="1"/>
  <c r="G157" i="1"/>
  <c r="F157" i="1"/>
  <c r="G156" i="1"/>
  <c r="F156" i="1"/>
  <c r="G155" i="1"/>
  <c r="F155" i="1"/>
  <c r="G154" i="1"/>
  <c r="F154" i="1"/>
  <c r="G153" i="1"/>
  <c r="F153" i="1"/>
  <c r="G152" i="1"/>
  <c r="F152" i="1"/>
  <c r="G151" i="1"/>
  <c r="F151" i="1"/>
  <c r="G150" i="1"/>
  <c r="F150" i="1"/>
  <c r="I149" i="1"/>
  <c r="H149" i="1"/>
  <c r="G149" i="1"/>
  <c r="F149" i="1"/>
  <c r="I148" i="1"/>
  <c r="H148" i="1"/>
  <c r="G148" i="1"/>
  <c r="F148" i="1"/>
  <c r="I147" i="1"/>
  <c r="H147" i="1"/>
  <c r="G147" i="1"/>
  <c r="F147" i="1"/>
  <c r="I146" i="1"/>
  <c r="H146" i="1"/>
  <c r="G146" i="1"/>
  <c r="F146" i="1"/>
  <c r="I145" i="1"/>
  <c r="H145" i="1"/>
  <c r="G145" i="1"/>
  <c r="F145" i="1"/>
  <c r="I144" i="1"/>
  <c r="H144" i="1"/>
  <c r="G144" i="1"/>
  <c r="F144" i="1"/>
  <c r="I143" i="1"/>
  <c r="H143" i="1"/>
  <c r="G143" i="1"/>
  <c r="F143" i="1"/>
  <c r="I142" i="1"/>
  <c r="H142" i="1"/>
  <c r="G142" i="1"/>
  <c r="F142" i="1"/>
  <c r="I141" i="1"/>
  <c r="H141" i="1"/>
  <c r="G141" i="1"/>
  <c r="F141" i="1"/>
  <c r="I140"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I116" i="1"/>
  <c r="H116" i="1"/>
  <c r="G116" i="1"/>
  <c r="F116" i="1"/>
  <c r="I115" i="1"/>
  <c r="H115" i="1"/>
  <c r="G115" i="1"/>
  <c r="F115" i="1"/>
  <c r="I114" i="1"/>
  <c r="H114" i="1"/>
  <c r="G114" i="1"/>
  <c r="F114" i="1"/>
  <c r="I113" i="1"/>
  <c r="H113" i="1"/>
  <c r="G113" i="1"/>
  <c r="F113" i="1"/>
  <c r="G112" i="1"/>
  <c r="F112" i="1"/>
  <c r="G111" i="1"/>
  <c r="F111" i="1"/>
  <c r="G110" i="1"/>
  <c r="F110" i="1"/>
  <c r="G109" i="1"/>
  <c r="F109" i="1"/>
  <c r="G108" i="1"/>
  <c r="F108" i="1"/>
  <c r="G107" i="1"/>
  <c r="F107" i="1"/>
  <c r="G106" i="1"/>
  <c r="F106" i="1"/>
  <c r="G105" i="1"/>
  <c r="F105" i="1"/>
  <c r="G104" i="1"/>
  <c r="F104" i="1"/>
  <c r="G103" i="1"/>
  <c r="F103" i="1"/>
  <c r="G102" i="1"/>
  <c r="F102" i="1"/>
  <c r="I101" i="1"/>
  <c r="H101" i="1"/>
  <c r="G101" i="1"/>
  <c r="F101" i="1"/>
  <c r="I100" i="1"/>
  <c r="H100" i="1"/>
  <c r="G100" i="1"/>
  <c r="F100" i="1"/>
  <c r="I99" i="1"/>
  <c r="H99" i="1"/>
  <c r="G99" i="1"/>
  <c r="F99" i="1"/>
  <c r="I98" i="1"/>
  <c r="H98" i="1"/>
  <c r="G98" i="1"/>
  <c r="F98" i="1"/>
  <c r="I97" i="1"/>
  <c r="H97" i="1"/>
  <c r="G97" i="1"/>
  <c r="F97" i="1"/>
  <c r="I96" i="1"/>
  <c r="H96" i="1"/>
  <c r="G96" i="1"/>
  <c r="F96" i="1"/>
  <c r="G95" i="1"/>
  <c r="F95" i="1"/>
  <c r="G94" i="1"/>
  <c r="F94" i="1"/>
  <c r="G93" i="1"/>
  <c r="F93" i="1"/>
  <c r="G92" i="1"/>
  <c r="F92" i="1"/>
  <c r="G91" i="1"/>
  <c r="F91" i="1"/>
  <c r="G90" i="1"/>
  <c r="F90" i="1"/>
  <c r="G89" i="1"/>
  <c r="F89" i="1"/>
  <c r="I88"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I67" i="1"/>
  <c r="H67" i="1"/>
  <c r="G67" i="1"/>
  <c r="F67" i="1"/>
  <c r="I66" i="1"/>
  <c r="H66" i="1"/>
  <c r="G66" i="1"/>
  <c r="F66" i="1"/>
  <c r="I65" i="1"/>
  <c r="H65" i="1"/>
  <c r="G65" i="1"/>
  <c r="F65" i="1"/>
  <c r="I64" i="1"/>
  <c r="H64" i="1"/>
  <c r="G64" i="1"/>
  <c r="F64" i="1"/>
  <c r="I63" i="1"/>
  <c r="H63" i="1"/>
  <c r="G63" i="1"/>
  <c r="F63" i="1"/>
  <c r="I62" i="1"/>
  <c r="H62" i="1"/>
  <c r="G62" i="1"/>
  <c r="F62" i="1"/>
  <c r="I61" i="1"/>
  <c r="H61" i="1"/>
  <c r="G61" i="1"/>
  <c r="F61" i="1"/>
  <c r="G60" i="1"/>
  <c r="F60" i="1"/>
  <c r="G59" i="1"/>
  <c r="F59" i="1"/>
  <c r="G58" i="1"/>
  <c r="F58" i="1"/>
  <c r="I57" i="1"/>
  <c r="H57" i="1"/>
  <c r="G57" i="1"/>
  <c r="F57" i="1"/>
  <c r="G56" i="1"/>
  <c r="F56" i="1"/>
  <c r="G55" i="1"/>
  <c r="F55" i="1"/>
  <c r="G54" i="1"/>
  <c r="F54" i="1"/>
  <c r="I53" i="1"/>
  <c r="H53" i="1"/>
  <c r="G53" i="1"/>
  <c r="F53" i="1"/>
  <c r="I52" i="1"/>
  <c r="H52" i="1"/>
  <c r="G52" i="1"/>
  <c r="F52" i="1"/>
  <c r="I51" i="1"/>
  <c r="H51" i="1"/>
  <c r="G51" i="1"/>
  <c r="F51" i="1"/>
  <c r="I50" i="1"/>
  <c r="H50" i="1"/>
  <c r="G50" i="1"/>
  <c r="F50" i="1"/>
  <c r="I49" i="1"/>
  <c r="H49" i="1"/>
  <c r="G49" i="1"/>
  <c r="F49" i="1"/>
  <c r="I48" i="1"/>
  <c r="G48" i="1"/>
  <c r="F48" i="1"/>
  <c r="I47" i="1"/>
  <c r="H47" i="1"/>
  <c r="G47" i="1"/>
  <c r="F47" i="1"/>
  <c r="I46" i="1"/>
  <c r="H46" i="1"/>
  <c r="G46" i="1"/>
  <c r="F46" i="1"/>
  <c r="I45" i="1"/>
  <c r="H45" i="1"/>
  <c r="G45" i="1"/>
  <c r="F45" i="1"/>
  <c r="I44" i="1"/>
  <c r="H44" i="1"/>
  <c r="G44" i="1"/>
  <c r="F44" i="1"/>
  <c r="I43" i="1"/>
  <c r="H43" i="1"/>
  <c r="G43" i="1"/>
  <c r="F43" i="1"/>
  <c r="G42" i="1"/>
  <c r="F42" i="1"/>
  <c r="G41" i="1"/>
  <c r="F41" i="1"/>
  <c r="H40" i="1"/>
  <c r="G40" i="1"/>
  <c r="F40" i="1"/>
  <c r="H39" i="1"/>
  <c r="G39" i="1"/>
  <c r="F39" i="1"/>
  <c r="H38" i="1"/>
  <c r="G38" i="1"/>
  <c r="F38" i="1"/>
  <c r="I37" i="1"/>
  <c r="H37" i="1"/>
  <c r="G37" i="1"/>
  <c r="F37" i="1"/>
  <c r="I36" i="1"/>
  <c r="H36" i="1"/>
  <c r="G36" i="1"/>
  <c r="F36" i="1"/>
  <c r="I35" i="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F8" i="3" l="1"/>
  <c r="J6" i="3"/>
  <c r="I5" i="3"/>
  <c r="J5" i="3"/>
  <c r="F5" i="3"/>
  <c r="I4" i="1"/>
  <c r="I3" i="1"/>
  <c r="I2" i="1"/>
  <c r="H4" i="1"/>
  <c r="H3" i="1"/>
  <c r="H2" i="1"/>
  <c r="G4" i="1"/>
  <c r="G3" i="1"/>
  <c r="G2" i="1"/>
  <c r="F4" i="1"/>
  <c r="F3" i="1"/>
  <c r="J5" i="18"/>
  <c r="I5" i="18"/>
  <c r="I10" i="18"/>
  <c r="H10" i="18"/>
  <c r="I9" i="18"/>
  <c r="I8" i="18"/>
  <c r="H8" i="18"/>
  <c r="I7" i="18"/>
  <c r="I6" i="18"/>
  <c r="H6" i="18"/>
  <c r="H5" i="18"/>
  <c r="E5" i="16"/>
  <c r="D5" i="16"/>
  <c r="C5" i="16"/>
  <c r="I33" i="16"/>
  <c r="I32" i="16"/>
  <c r="I31" i="16"/>
  <c r="H30" i="16"/>
  <c r="I29" i="16"/>
  <c r="I28" i="16"/>
  <c r="I27" i="16"/>
  <c r="H26" i="16"/>
  <c r="I25" i="16"/>
  <c r="F24" i="16"/>
  <c r="I23" i="16"/>
  <c r="H22" i="16"/>
  <c r="I21" i="16"/>
  <c r="F20" i="16"/>
  <c r="I19" i="16"/>
  <c r="H18" i="16"/>
  <c r="I17" i="16"/>
  <c r="F16" i="16"/>
  <c r="G15" i="16"/>
  <c r="I15" i="16"/>
  <c r="H14" i="16"/>
  <c r="I13" i="16"/>
  <c r="F12" i="16"/>
  <c r="I11"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I10" i="16"/>
  <c r="I14" i="16"/>
  <c r="I30" i="16"/>
  <c r="F6" i="16"/>
  <c r="H8" i="16"/>
  <c r="G9" i="16"/>
  <c r="F10" i="16"/>
  <c r="H12" i="16"/>
  <c r="G13" i="16"/>
  <c r="F14" i="16"/>
  <c r="H16" i="16"/>
  <c r="G17" i="16"/>
  <c r="F18" i="16"/>
  <c r="H20" i="16"/>
  <c r="G21" i="16"/>
  <c r="F22" i="16"/>
  <c r="H24" i="16"/>
  <c r="G25" i="16"/>
  <c r="F26" i="16"/>
  <c r="H28" i="16"/>
  <c r="G29" i="16"/>
  <c r="F30" i="16"/>
  <c r="H32" i="16"/>
  <c r="G33" i="16"/>
  <c r="I18" i="16"/>
  <c r="G6" i="16"/>
  <c r="I8" i="16"/>
  <c r="G10" i="16"/>
  <c r="I12" i="16"/>
  <c r="H13" i="16"/>
  <c r="G14" i="16"/>
  <c r="I16" i="16"/>
  <c r="H17" i="16"/>
  <c r="G18" i="16"/>
  <c r="I20" i="16"/>
  <c r="H21" i="16"/>
  <c r="G22" i="16"/>
  <c r="I24" i="16"/>
  <c r="H25" i="16"/>
  <c r="G26" i="16"/>
  <c r="H29" i="16"/>
  <c r="G30" i="16"/>
  <c r="H33" i="16"/>
  <c r="I22" i="16"/>
  <c r="I26" i="16"/>
  <c r="I5" i="16"/>
  <c r="F5" i="16" l="1"/>
  <c r="H5" i="16"/>
  <c r="G5" i="16"/>
  <c r="I5" i="11" l="1"/>
  <c r="H5" i="11"/>
  <c r="G5" i="11"/>
  <c r="F5" i="11"/>
  <c r="I25" i="11"/>
  <c r="H25" i="11"/>
  <c r="G25" i="11"/>
  <c r="F25" i="11"/>
  <c r="I24" i="11"/>
  <c r="H24" i="11"/>
  <c r="G24" i="11"/>
  <c r="F24" i="11"/>
  <c r="I23"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4" i="11"/>
  <c r="H14" i="11"/>
  <c r="G14" i="11"/>
  <c r="F14" i="11"/>
  <c r="I13"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H6" i="11"/>
  <c r="G6" i="11"/>
  <c r="F6" i="11"/>
  <c r="I5" i="10"/>
  <c r="H5" i="10"/>
  <c r="F5" i="10"/>
  <c r="I6" i="10"/>
  <c r="I7" i="10"/>
  <c r="I8" i="10"/>
  <c r="H6" i="10"/>
  <c r="H7" i="10"/>
  <c r="H8" i="10"/>
  <c r="G6" i="10"/>
  <c r="G7" i="10"/>
  <c r="G8" i="10"/>
  <c r="F6" i="10"/>
  <c r="F7" i="10"/>
  <c r="F8" i="10"/>
  <c r="J6" i="2"/>
  <c r="J7" i="2"/>
  <c r="J8" i="2"/>
  <c r="J9" i="2"/>
  <c r="J10" i="2"/>
  <c r="J11" i="2"/>
  <c r="J12" i="2"/>
  <c r="J13" i="2"/>
  <c r="J14" i="2"/>
  <c r="J15" i="2"/>
  <c r="J16" i="2"/>
  <c r="J17" i="2"/>
  <c r="J18" i="2"/>
  <c r="J19" i="2"/>
  <c r="I6" i="2"/>
  <c r="I7" i="2"/>
  <c r="I8" i="2"/>
  <c r="I9" i="2"/>
  <c r="I10" i="2"/>
  <c r="I11" i="2"/>
  <c r="I12" i="2"/>
  <c r="I13" i="2"/>
  <c r="I14" i="2"/>
  <c r="I15" i="2"/>
  <c r="I16" i="2"/>
  <c r="I17" i="2"/>
  <c r="I18" i="2"/>
  <c r="I19" i="2"/>
  <c r="I5" i="2"/>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D9" i="12"/>
  <c r="E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<sst xmlns="http://schemas.openxmlformats.org/spreadsheetml/2006/main" count="418" uniqueCount="300">
  <si>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</si>
  <si>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</si>
  <si>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</si>
  <si>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</si>
  <si>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</si>
  <si>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</si>
  <si>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</si>
  <si>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</si>
  <si>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</si>
  <si>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</si>
  <si>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</si>
  <si>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</si>
  <si>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</si>
  <si>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</si>
  <si>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</si>
  <si>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</si>
  <si>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</si>
  <si>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</si>
  <si>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</si>
  <si>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</si>
  <si>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</si>
  <si>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</si>
  <si>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</si>
  <si>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</si>
  <si>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</si>
  <si>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</si>
  <si>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</si>
  <si>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</si>
  <si>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</si>
  <si>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</si>
  <si>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</si>
  <si>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</si>
  <si>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</si>
  <si>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</si>
  <si>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</si>
  <si>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</si>
  <si>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</si>
  <si>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</si>
  <si>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</si>
  <si>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</si>
  <si>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</si>
  <si>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</si>
  <si>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</si>
  <si>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</si>
  <si>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</si>
  <si>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</si>
  <si>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</si>
  <si>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</si>
  <si>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</si>
  <si>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</si>
  <si>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</si>
  <si>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</si>
  <si>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</si>
  <si>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</si>
  <si>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</si>
  <si>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</si>
  <si>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</si>
  <si>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</si>
  <si>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</si>
  <si>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</si>
  <si>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</si>
  <si>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</si>
  <si>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</si>
  <si>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</si>
  <si>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</si>
  <si>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</si>
  <si>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</si>
  <si>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</si>
  <si>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</si>
  <si>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</si>
  <si>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</si>
  <si>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</si>
  <si>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</si>
  <si>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</si>
  <si>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</si>
  <si>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</si>
  <si>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</si>
  <si>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</si>
  <si>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</si>
  <si>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</si>
  <si>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</si>
  <si>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</si>
  <si>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</si>
  <si>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</si>
  <si>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</si>
  <si>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</si>
  <si>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</si>
  <si>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</si>
  <si>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</si>
  <si>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</si>
  <si>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</si>
  <si>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</si>
  <si>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</si>
  <si>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</si>
  <si>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</si>
  <si>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</si>
  <si>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</si>
  <si>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</si>
  <si>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</si>
  <si>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</si>
  <si>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</si>
  <si>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</si>
  <si>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</si>
  <si>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</si>
  <si>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</si>
  <si>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</si>
  <si>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</si>
  <si>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</si>
  <si>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</si>
  <si>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</si>
  <si>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</si>
  <si>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</si>
  <si>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</si>
  <si>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</si>
  <si>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</si>
  <si>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</si>
  <si>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</si>
  <si>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</si>
  <si>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</si>
  <si>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</si>
  <si>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</si>
  <si>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</si>
  <si>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</si>
  <si>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</si>
  <si>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</si>
  <si>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</si>
  <si>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</si>
  <si>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</si>
  <si>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</si>
  <si>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</si>
  <si>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</si>
  <si>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</si>
  <si>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</si>
  <si>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</si>
  <si>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</si>
  <si>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</si>
  <si>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</si>
  <si>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</si>
  <si>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</si>
  <si>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</si>
  <si>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</si>
  <si>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</si>
  <si>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</si>
  <si>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</si>
  <si>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</si>
  <si>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</si>
  <si>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</si>
  <si>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</si>
  <si>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</si>
  <si>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</si>
  <si>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</si>
  <si>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</si>
  <si>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</si>
  <si>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</si>
  <si>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</si>
  <si>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</si>
  <si>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</si>
  <si>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</si>
  <si>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</si>
  <si>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</si>
  <si>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</si>
  <si>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</si>
  <si>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</si>
  <si>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</si>
  <si>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</si>
  <si>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</si>
  <si>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</si>
  <si>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</si>
  <si>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</si>
  <si>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</si>
  <si>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</si>
  <si>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</si>
  <si>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</si>
  <si>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</si>
  <si>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</si>
  <si>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</si>
  <si>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</si>
  <si>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</si>
  <si>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</si>
  <si>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</si>
  <si>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</si>
  <si>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</si>
  <si>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</si>
  <si>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</si>
  <si>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</si>
  <si>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</si>
  <si>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</si>
  <si>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</si>
  <si>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</si>
  <si>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</si>
  <si>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</si>
  <si>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</si>
  <si>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</si>
  <si>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</si>
  <si>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</si>
  <si>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</si>
  <si>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</si>
  <si>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</si>
  <si>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</si>
  <si>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</si>
  <si>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</si>
  <si>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</si>
  <si>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</si>
  <si>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</si>
  <si>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</si>
  <si>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</si>
  <si>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</si>
  <si>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</si>
  <si>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</si>
  <si>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</si>
  <si>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</si>
  <si>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</si>
  <si>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</si>
  <si>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</si>
  <si>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</si>
  <si>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</si>
  <si>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</si>
  <si>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</si>
  <si>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</si>
  <si>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</si>
  <si>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</si>
  <si>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</si>
  <si>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</si>
  <si>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</si>
  <si>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</si>
  <si>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</si>
  <si>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</si>
  <si>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</si>
  <si>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</si>
  <si>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</si>
  <si>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</si>
  <si>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</si>
  <si>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</si>
  <si>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</si>
  <si>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</si>
  <si>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</si>
  <si>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</si>
  <si>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</si>
  <si>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</si>
  <si>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</si>
  <si>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</si>
  <si>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</si>
  <si>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</si>
  <si>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</si>
  <si>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</si>
  <si>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</si>
  <si>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</si>
  <si>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</si>
  <si>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</si>
  <si>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</si>
  <si>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</si>
  <si>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</si>
  <si>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</si>
  <si>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</si>
  <si>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</si>
  <si>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</si>
  <si>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</si>
  <si>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</si>
  <si>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</si>
  <si>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</si>
  <si>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</si>
  <si>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</si>
  <si>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</si>
  <si>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</si>
  <si>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</si>
  <si>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</si>
  <si>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</si>
  <si>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</si>
  <si>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</si>
  <si>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</si>
  <si>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</si>
  <si>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</si>
  <si>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</si>
  <si>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</si>
  <si>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</si>
  <si>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</si>
  <si>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</si>
  <si>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</si>
  <si>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</si>
  <si>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</si>
  <si>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</si>
  <si>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</si>
  <si>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</si>
  <si>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</si>
  <si>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</si>
  <si>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</si>
  <si>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</si>
  <si>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</si>
  <si>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</si>
  <si>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</si>
  <si>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</si>
  <si>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</si>
  <si>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</si>
  <si>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</si>
  <si>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</si>
  <si>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</si>
  <si>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</si>
  <si>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თებერვალი</t>
  </si>
  <si>
    <t>2020: თებერვალი</t>
  </si>
  <si>
    <t>2021: თებერვალი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</si>
</sst>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4">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workbookViewId="0">
      <pane xSplit="2" ySplit="1" topLeftCell="C2" activePane="bottomRight" state="frozen"/>
      <selection pane="topRight" activeCell="C1" sqref="C1"/>
      <selection pane="bottomLeft" activeCell="A2" sqref="A2"/>
      <selection pane="bottomRight" activeCell="H87" sqref="H87"/>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9" ht="35.25" customHeight="1" x14ac:dyDescent="0.2">
      <c r="B1" s="110" t="s">
        <v>0</v>
      </c>
      <c r="C1" s="48" t="s">
        <v>297</v>
      </c>
      <c r="D1" s="48" t="s">
        <v>298</v>
      </c>
      <c r="E1" s="48" t="s">
        <v>299</v>
      </c>
      <c r="F1" s="48" t="s">
        <v>283</v>
      </c>
      <c r="G1" s="48" t="s">
        <v>284</v>
      </c>
      <c r="H1" s="137" t="s">
        <v>285</v>
      </c>
      <c r="I1" s="138" t="s">
        <v>286</v>
      </c>
    </row>
    <row r="2" spans="2:9" s="21" customFormat="1" ht="31.5" customHeight="1" x14ac:dyDescent="0.2">
      <c r="B2" s="121" t="s">
        <v>269</v>
      </c>
      <c r="C2" s="74">
        <v>469545</v>
      </c>
      <c r="D2" s="74">
        <v>466409</v>
      </c>
      <c r="E2" s="74">
        <v>42075</v>
      </c>
      <c r="F2" s="140">
        <f>E2-C2</f>
        <v>-427470</v>
      </c>
      <c r="G2" s="74">
        <f>E2-D2</f>
        <v>-424334</v>
      </c>
      <c r="H2" s="75">
        <f>E2/C2-1</f>
        <v>-0.91039197521004378</v>
      </c>
      <c r="I2" s="75">
        <f>E2/D2-1</f>
        <v>-0.90978947661816134</v>
      </c>
    </row>
    <row r="3" spans="2:9" s="21" customFormat="1" ht="19.5" customHeight="1" x14ac:dyDescent="0.2">
      <c r="B3" s="122" t="s">
        <v>258</v>
      </c>
      <c r="C3" s="76">
        <v>80327</v>
      </c>
      <c r="D3" s="76">
        <v>79550</v>
      </c>
      <c r="E3" s="76">
        <v>1559</v>
      </c>
      <c r="F3" s="141">
        <f>E3-C3</f>
        <v>-78768</v>
      </c>
      <c r="G3" s="76">
        <f>E3-D3</f>
        <v>-77991</v>
      </c>
      <c r="H3" s="77">
        <f>E3/C3-1</f>
        <v>-0.98059183089123214</v>
      </c>
      <c r="I3" s="77">
        <f>E3/D3-1</f>
        <v>-0.98040226272784414</v>
      </c>
    </row>
    <row r="4" spans="2:9" ht="30.75" customHeight="1" x14ac:dyDescent="0.2">
      <c r="B4" s="123" t="s">
        <v>270</v>
      </c>
      <c r="C4" s="62">
        <v>389218</v>
      </c>
      <c r="D4" s="62">
        <v>386859</v>
      </c>
      <c r="E4" s="62">
        <v>40516</v>
      </c>
      <c r="F4" s="142">
        <f>E4-C4</f>
        <v>-348702</v>
      </c>
      <c r="G4" s="62">
        <f>E4-D4</f>
        <v>-346343</v>
      </c>
      <c r="H4" s="71">
        <f>E4/C4-1</f>
        <v>-0.89590409487742084</v>
      </c>
      <c r="I4" s="71">
        <f>E4/D4-1</f>
        <v>-0.89526933585621638</v>
      </c>
    </row>
    <row r="5" spans="2:9" s="21" customFormat="1" ht="30.75" customHeight="1" x14ac:dyDescent="0.2">
      <c r="B5" s="123" t="s">
        <v>268</v>
      </c>
      <c r="C5" s="62"/>
      <c r="D5" s="62"/>
      <c r="E5" s="62"/>
      <c r="F5" s="117"/>
      <c r="G5" s="62"/>
      <c r="H5" s="71"/>
      <c r="I5" s="71"/>
    </row>
    <row r="6" spans="2:9" ht="15" customHeight="1" x14ac:dyDescent="0.2">
      <c r="B6" s="124" t="s">
        <v>1</v>
      </c>
      <c r="C6" s="63">
        <v>327882</v>
      </c>
      <c r="D6" s="63">
        <v>323244</v>
      </c>
      <c r="E6" s="64">
        <v>33762</v>
      </c>
      <c r="F6" s="63">
        <f>E6-C6</f>
        <v>-294120</v>
      </c>
      <c r="G6" s="63">
        <f t="shared" ref="G6:G69" si="0">E6-D6</f>
        <v>-289482</v>
      </c>
      <c r="H6" s="72">
        <f t="shared" ref="H6:H70" si="1">E6/C6-1</f>
        <v>-0.89703002909583329</v>
      </c>
      <c r="I6" s="143">
        <f t="shared" ref="I6:I69" si="2">E6/D6-1</f>
        <v>-0.8955525856628429</v>
      </c>
    </row>
    <row r="7" spans="2:9" x14ac:dyDescent="0.2">
      <c r="B7" s="125" t="s">
        <v>2</v>
      </c>
      <c r="C7" s="66">
        <v>249273</v>
      </c>
      <c r="D7" s="66">
        <v>235633</v>
      </c>
      <c r="E7" s="66">
        <v>16912</v>
      </c>
      <c r="F7" s="66">
        <f t="shared" ref="F7:F69" si="3">E7-C7</f>
        <v>-232361</v>
      </c>
      <c r="G7" s="66">
        <f t="shared" si="0"/>
        <v>-218721</v>
      </c>
      <c r="H7" s="86">
        <f t="shared" si="1"/>
        <v>-0.93215470588471272</v>
      </c>
      <c r="I7" s="86">
        <f t="shared" si="2"/>
        <v>-0.9282273705295947</v>
      </c>
    </row>
    <row r="8" spans="2:9" s="13" customFormat="1" ht="14.25" customHeight="1" x14ac:dyDescent="0.2">
      <c r="B8" s="126" t="s">
        <v>4</v>
      </c>
      <c r="C8" s="42">
        <v>83511</v>
      </c>
      <c r="D8" s="42">
        <v>94219</v>
      </c>
      <c r="E8" s="42">
        <v>3950</v>
      </c>
      <c r="F8" s="42">
        <f t="shared" si="3"/>
        <v>-79561</v>
      </c>
      <c r="G8" s="42">
        <f t="shared" si="0"/>
        <v>-90269</v>
      </c>
      <c r="H8" s="92">
        <f t="shared" si="1"/>
        <v>-0.95270084180527115</v>
      </c>
      <c r="I8" s="92">
        <f t="shared" si="2"/>
        <v>-0.95807639648053999</v>
      </c>
    </row>
    <row r="9" spans="2:9" s="13" customFormat="1" ht="12" x14ac:dyDescent="0.2">
      <c r="B9" s="126" t="s">
        <v>5</v>
      </c>
      <c r="C9" s="42">
        <v>1944</v>
      </c>
      <c r="D9" s="42">
        <v>2961</v>
      </c>
      <c r="E9" s="42">
        <v>408</v>
      </c>
      <c r="F9" s="42">
        <f t="shared" si="3"/>
        <v>-1536</v>
      </c>
      <c r="G9" s="42">
        <f>E9-D9</f>
        <v>-2553</v>
      </c>
      <c r="H9" s="92">
        <f t="shared" si="1"/>
        <v>-0.79012345679012341</v>
      </c>
      <c r="I9" s="92">
        <f t="shared" si="2"/>
        <v>-0.86220871327254311</v>
      </c>
    </row>
    <row r="10" spans="2:9" s="13" customFormat="1" ht="12" x14ac:dyDescent="0.2">
      <c r="B10" s="126" t="s">
        <v>6</v>
      </c>
      <c r="C10" s="42">
        <v>602</v>
      </c>
      <c r="D10" s="42">
        <v>602</v>
      </c>
      <c r="E10" s="42">
        <v>204</v>
      </c>
      <c r="F10" s="42">
        <f t="shared" si="3"/>
        <v>-398</v>
      </c>
      <c r="G10" s="42">
        <f t="shared" si="0"/>
        <v>-398</v>
      </c>
      <c r="H10" s="92">
        <f t="shared" si="1"/>
        <v>-0.66112956810631229</v>
      </c>
      <c r="I10" s="92">
        <f t="shared" si="2"/>
        <v>-0.66112956810631229</v>
      </c>
    </row>
    <row r="11" spans="2:9" ht="15" customHeight="1" x14ac:dyDescent="0.2">
      <c r="B11" s="127" t="s">
        <v>8</v>
      </c>
      <c r="C11" s="42">
        <v>392</v>
      </c>
      <c r="D11" s="42">
        <v>1025</v>
      </c>
      <c r="E11" s="42">
        <v>9</v>
      </c>
      <c r="F11" s="42">
        <f t="shared" si="3"/>
        <v>-383</v>
      </c>
      <c r="G11" s="42">
        <f t="shared" si="0"/>
        <v>-1016</v>
      </c>
      <c r="H11" s="92">
        <f t="shared" si="1"/>
        <v>-0.97704081632653061</v>
      </c>
      <c r="I11" s="92">
        <f t="shared" si="2"/>
        <v>-0.99121951219512194</v>
      </c>
    </row>
    <row r="12" spans="2:9" ht="15" customHeight="1" x14ac:dyDescent="0.2">
      <c r="B12" s="127" t="s">
        <v>19</v>
      </c>
      <c r="C12" s="42">
        <v>736</v>
      </c>
      <c r="D12" s="42">
        <v>1247</v>
      </c>
      <c r="E12" s="42">
        <v>6</v>
      </c>
      <c r="F12" s="42">
        <f t="shared" si="3"/>
        <v>-730</v>
      </c>
      <c r="G12" s="42">
        <f t="shared" si="0"/>
        <v>-1241</v>
      </c>
      <c r="H12" s="92">
        <f t="shared" si="1"/>
        <v>-0.99184782608695654</v>
      </c>
      <c r="I12" s="92">
        <f t="shared" si="2"/>
        <v>-0.99518845228548514</v>
      </c>
    </row>
    <row r="13" spans="2:9" ht="15" customHeight="1" x14ac:dyDescent="0.2">
      <c r="B13" s="127" t="s">
        <v>12</v>
      </c>
      <c r="C13" s="42">
        <v>992</v>
      </c>
      <c r="D13" s="42">
        <v>1089</v>
      </c>
      <c r="E13" s="42">
        <v>16</v>
      </c>
      <c r="F13" s="42">
        <f t="shared" si="3"/>
        <v>-976</v>
      </c>
      <c r="G13" s="42">
        <f t="shared" si="0"/>
        <v>-1073</v>
      </c>
      <c r="H13" s="92">
        <f t="shared" si="1"/>
        <v>-0.9838709677419355</v>
      </c>
      <c r="I13" s="92">
        <f t="shared" si="2"/>
        <v>-0.98530762167125807</v>
      </c>
    </row>
    <row r="14" spans="2:9" ht="15" customHeight="1" x14ac:dyDescent="0.2">
      <c r="B14" s="127" t="s">
        <v>275</v>
      </c>
      <c r="C14" s="42">
        <v>1198</v>
      </c>
      <c r="D14" s="42">
        <v>1595</v>
      </c>
      <c r="E14" s="42">
        <v>36</v>
      </c>
      <c r="F14" s="42">
        <f t="shared" si="3"/>
        <v>-1162</v>
      </c>
      <c r="G14" s="42">
        <f t="shared" si="0"/>
        <v>-1559</v>
      </c>
      <c r="H14" s="92">
        <f t="shared" si="1"/>
        <v>-0.96994991652754592</v>
      </c>
      <c r="I14" s="92">
        <f t="shared" si="2"/>
        <v>-0.97742946708463951</v>
      </c>
    </row>
    <row r="15" spans="2:9" s="13" customFormat="1" ht="15" customHeight="1" x14ac:dyDescent="0.2">
      <c r="B15" s="126" t="s">
        <v>13</v>
      </c>
      <c r="C15" s="42">
        <v>333</v>
      </c>
      <c r="D15" s="42">
        <v>368</v>
      </c>
      <c r="E15" s="42">
        <v>108</v>
      </c>
      <c r="F15" s="42">
        <f t="shared" si="3"/>
        <v>-225</v>
      </c>
      <c r="G15" s="42">
        <f t="shared" si="0"/>
        <v>-260</v>
      </c>
      <c r="H15" s="92">
        <f t="shared" si="1"/>
        <v>-0.67567567567567566</v>
      </c>
      <c r="I15" s="92">
        <f t="shared" si="2"/>
        <v>-0.70652173913043481</v>
      </c>
    </row>
    <row r="16" spans="2:9" s="13" customFormat="1" ht="15" customHeight="1" x14ac:dyDescent="0.2">
      <c r="B16" s="126" t="s">
        <v>14</v>
      </c>
      <c r="C16" s="42">
        <v>2269</v>
      </c>
      <c r="D16" s="42">
        <v>4194</v>
      </c>
      <c r="E16" s="42">
        <v>20</v>
      </c>
      <c r="F16" s="42">
        <f t="shared" si="3"/>
        <v>-2249</v>
      </c>
      <c r="G16" s="42">
        <f t="shared" si="0"/>
        <v>-4174</v>
      </c>
      <c r="H16" s="92">
        <f t="shared" si="1"/>
        <v>-0.99118554429263994</v>
      </c>
      <c r="I16" s="92">
        <f t="shared" si="2"/>
        <v>-0.99523128278493089</v>
      </c>
    </row>
    <row r="17" spans="2:9" ht="15" customHeight="1" x14ac:dyDescent="0.2">
      <c r="B17" s="127" t="s">
        <v>15</v>
      </c>
      <c r="C17" s="42">
        <v>305</v>
      </c>
      <c r="D17" s="42">
        <v>365</v>
      </c>
      <c r="E17" s="42">
        <v>43</v>
      </c>
      <c r="F17" s="42">
        <f t="shared" si="3"/>
        <v>-262</v>
      </c>
      <c r="G17" s="42">
        <f t="shared" si="0"/>
        <v>-322</v>
      </c>
      <c r="H17" s="92">
        <f t="shared" si="1"/>
        <v>-0.85901639344262293</v>
      </c>
      <c r="I17" s="92">
        <f t="shared" si="2"/>
        <v>-0.88219178082191785</v>
      </c>
    </row>
    <row r="18" spans="2:9" ht="15" customHeight="1" x14ac:dyDescent="0.2">
      <c r="B18" s="127" t="s">
        <v>16</v>
      </c>
      <c r="C18" s="42">
        <v>69675</v>
      </c>
      <c r="D18" s="42">
        <v>52258</v>
      </c>
      <c r="E18" s="42">
        <v>2925</v>
      </c>
      <c r="F18" s="42">
        <f t="shared" si="3"/>
        <v>-66750</v>
      </c>
      <c r="G18" s="42">
        <f t="shared" si="0"/>
        <v>-49333</v>
      </c>
      <c r="H18" s="92">
        <f t="shared" si="1"/>
        <v>-0.9580193756727664</v>
      </c>
      <c r="I18" s="92">
        <f t="shared" si="2"/>
        <v>-0.94402770867618357</v>
      </c>
    </row>
    <row r="19" spans="2:9" s="13" customFormat="1" ht="15" customHeight="1" x14ac:dyDescent="0.2">
      <c r="B19" s="126" t="s">
        <v>17</v>
      </c>
      <c r="C19" s="42">
        <v>438</v>
      </c>
      <c r="D19" s="42">
        <v>525</v>
      </c>
      <c r="E19" s="42">
        <v>8</v>
      </c>
      <c r="F19" s="42">
        <f t="shared" si="3"/>
        <v>-430</v>
      </c>
      <c r="G19" s="42">
        <f t="shared" si="0"/>
        <v>-517</v>
      </c>
      <c r="H19" s="92">
        <f t="shared" si="1"/>
        <v>-0.9817351598173516</v>
      </c>
      <c r="I19" s="92">
        <f t="shared" si="2"/>
        <v>-0.98476190476190473</v>
      </c>
    </row>
    <row r="20" spans="2:9" ht="15" customHeight="1" x14ac:dyDescent="0.2">
      <c r="B20" s="127" t="s">
        <v>3</v>
      </c>
      <c r="C20" s="42">
        <v>70078</v>
      </c>
      <c r="D20" s="42">
        <v>57342</v>
      </c>
      <c r="E20" s="42">
        <v>5785</v>
      </c>
      <c r="F20" s="42">
        <f t="shared" si="3"/>
        <v>-64293</v>
      </c>
      <c r="G20" s="42">
        <f t="shared" si="0"/>
        <v>-51557</v>
      </c>
      <c r="H20" s="92">
        <f t="shared" si="1"/>
        <v>-0.91744912811438684</v>
      </c>
      <c r="I20" s="92">
        <f t="shared" si="2"/>
        <v>-0.89911408740539223</v>
      </c>
    </row>
    <row r="21" spans="2:9" ht="15" customHeight="1" x14ac:dyDescent="0.2">
      <c r="B21" s="127" t="s">
        <v>18</v>
      </c>
      <c r="C21" s="42">
        <v>440</v>
      </c>
      <c r="D21" s="42">
        <v>600</v>
      </c>
      <c r="E21" s="42">
        <v>343</v>
      </c>
      <c r="F21" s="42">
        <f t="shared" si="3"/>
        <v>-97</v>
      </c>
      <c r="G21" s="42">
        <f t="shared" si="0"/>
        <v>-257</v>
      </c>
      <c r="H21" s="92">
        <f t="shared" si="1"/>
        <v>-0.22045454545454546</v>
      </c>
      <c r="I21" s="92">
        <f t="shared" si="2"/>
        <v>-0.42833333333333334</v>
      </c>
    </row>
    <row r="22" spans="2:9" s="13" customFormat="1" ht="15" customHeight="1" x14ac:dyDescent="0.2">
      <c r="B22" s="126" t="s">
        <v>21</v>
      </c>
      <c r="C22" s="42">
        <v>1757</v>
      </c>
      <c r="D22" s="42">
        <v>1104</v>
      </c>
      <c r="E22" s="42">
        <v>1256</v>
      </c>
      <c r="F22" s="42">
        <f t="shared" si="3"/>
        <v>-501</v>
      </c>
      <c r="G22" s="42">
        <f t="shared" si="0"/>
        <v>152</v>
      </c>
      <c r="H22" s="92">
        <f t="shared" si="1"/>
        <v>-0.28514513375071149</v>
      </c>
      <c r="I22" s="92">
        <f t="shared" si="2"/>
        <v>0.1376811594202898</v>
      </c>
    </row>
    <row r="23" spans="2:9" ht="15" customHeight="1" x14ac:dyDescent="0.2">
      <c r="B23" s="127" t="s">
        <v>20</v>
      </c>
      <c r="C23" s="42">
        <v>10122</v>
      </c>
      <c r="D23" s="42">
        <v>11604</v>
      </c>
      <c r="E23" s="42">
        <v>1074</v>
      </c>
      <c r="F23" s="42">
        <f t="shared" si="3"/>
        <v>-9048</v>
      </c>
      <c r="G23" s="42">
        <f t="shared" si="0"/>
        <v>-10530</v>
      </c>
      <c r="H23" s="92">
        <f t="shared" si="1"/>
        <v>-0.89389448725548315</v>
      </c>
      <c r="I23" s="92">
        <f t="shared" si="2"/>
        <v>-0.90744570837642191</v>
      </c>
    </row>
    <row r="24" spans="2:9" s="13" customFormat="1" ht="15" customHeight="1" x14ac:dyDescent="0.2">
      <c r="B24" s="126" t="s">
        <v>9</v>
      </c>
      <c r="C24" s="42">
        <v>352</v>
      </c>
      <c r="D24" s="42">
        <v>356</v>
      </c>
      <c r="E24" s="42">
        <v>9</v>
      </c>
      <c r="F24" s="42">
        <f t="shared" si="3"/>
        <v>-343</v>
      </c>
      <c r="G24" s="42">
        <f t="shared" si="0"/>
        <v>-347</v>
      </c>
      <c r="H24" s="92">
        <f t="shared" si="1"/>
        <v>-0.97443181818181823</v>
      </c>
      <c r="I24" s="92">
        <f t="shared" si="2"/>
        <v>-0.9747191011235955</v>
      </c>
    </row>
    <row r="25" spans="2:9" s="13" customFormat="1" ht="15" customHeight="1" x14ac:dyDescent="0.2">
      <c r="B25" s="128" t="s">
        <v>10</v>
      </c>
      <c r="C25" s="42">
        <v>2768</v>
      </c>
      <c r="D25" s="42">
        <v>2702</v>
      </c>
      <c r="E25" s="42">
        <v>443</v>
      </c>
      <c r="F25" s="42">
        <f t="shared" si="3"/>
        <v>-2325</v>
      </c>
      <c r="G25" s="42">
        <f t="shared" si="0"/>
        <v>-2259</v>
      </c>
      <c r="H25" s="92">
        <f t="shared" si="1"/>
        <v>-0.8399566473988439</v>
      </c>
      <c r="I25" s="92">
        <f t="shared" si="2"/>
        <v>-0.83604737231680237</v>
      </c>
    </row>
    <row r="26" spans="2:9" s="13" customFormat="1" ht="15" customHeight="1" x14ac:dyDescent="0.2">
      <c r="B26" s="128" t="s">
        <v>11</v>
      </c>
      <c r="C26" s="42">
        <v>650</v>
      </c>
      <c r="D26" s="42">
        <v>572</v>
      </c>
      <c r="E26" s="42">
        <v>180</v>
      </c>
      <c r="F26" s="42">
        <f t="shared" si="3"/>
        <v>-470</v>
      </c>
      <c r="G26" s="42">
        <f t="shared" si="0"/>
        <v>-392</v>
      </c>
      <c r="H26" s="92">
        <f t="shared" si="1"/>
        <v>-0.72307692307692306</v>
      </c>
      <c r="I26" s="92">
        <f t="shared" si="2"/>
        <v>-0.68531468531468531</v>
      </c>
    </row>
    <row r="27" spans="2:9" s="13" customFormat="1" ht="15" customHeight="1" x14ac:dyDescent="0.2">
      <c r="B27" s="128" t="s">
        <v>7</v>
      </c>
      <c r="C27" s="42">
        <v>711</v>
      </c>
      <c r="D27" s="42">
        <v>905</v>
      </c>
      <c r="E27" s="42">
        <v>89</v>
      </c>
      <c r="F27" s="42">
        <f t="shared" si="3"/>
        <v>-622</v>
      </c>
      <c r="G27" s="42">
        <f t="shared" si="0"/>
        <v>-816</v>
      </c>
      <c r="H27" s="92">
        <f t="shared" si="1"/>
        <v>-0.87482419127988753</v>
      </c>
      <c r="I27" s="92">
        <f t="shared" si="2"/>
        <v>-0.90165745856353596</v>
      </c>
    </row>
    <row r="28" spans="2:9" ht="15" customHeight="1" x14ac:dyDescent="0.2">
      <c r="B28" s="125" t="s">
        <v>22</v>
      </c>
      <c r="C28" s="66">
        <v>2866</v>
      </c>
      <c r="D28" s="66">
        <v>3683</v>
      </c>
      <c r="E28" s="66">
        <v>135</v>
      </c>
      <c r="F28" s="66">
        <f t="shared" si="3"/>
        <v>-2731</v>
      </c>
      <c r="G28" s="66">
        <f t="shared" si="0"/>
        <v>-3548</v>
      </c>
      <c r="H28" s="86">
        <f t="shared" si="1"/>
        <v>-0.95289602233077464</v>
      </c>
      <c r="I28" s="86">
        <f t="shared" si="2"/>
        <v>-0.96334509910399135</v>
      </c>
    </row>
    <row r="29" spans="2:9" ht="15" customHeight="1" x14ac:dyDescent="0.2">
      <c r="B29" s="126" t="s">
        <v>29</v>
      </c>
      <c r="C29" s="42">
        <v>1723</v>
      </c>
      <c r="D29" s="42">
        <v>2262</v>
      </c>
      <c r="E29" s="42">
        <v>46</v>
      </c>
      <c r="F29" s="42">
        <f t="shared" si="3"/>
        <v>-1677</v>
      </c>
      <c r="G29" s="42">
        <f t="shared" si="0"/>
        <v>-2216</v>
      </c>
      <c r="H29" s="92">
        <f t="shared" si="1"/>
        <v>-0.97330237957051657</v>
      </c>
      <c r="I29" s="92">
        <f t="shared" si="2"/>
        <v>-0.97966401414677273</v>
      </c>
    </row>
    <row r="30" spans="2:9" ht="15" customHeight="1" x14ac:dyDescent="0.2">
      <c r="B30" s="127" t="s">
        <v>23</v>
      </c>
      <c r="C30" s="42">
        <v>182</v>
      </c>
      <c r="D30" s="42">
        <v>213</v>
      </c>
      <c r="E30" s="42">
        <v>2</v>
      </c>
      <c r="F30" s="42">
        <f t="shared" si="3"/>
        <v>-180</v>
      </c>
      <c r="G30" s="42">
        <f t="shared" si="0"/>
        <v>-211</v>
      </c>
      <c r="H30" s="92">
        <f t="shared" si="1"/>
        <v>-0.98901098901098905</v>
      </c>
      <c r="I30" s="92">
        <f t="shared" si="2"/>
        <v>-0.99061032863849763</v>
      </c>
    </row>
    <row r="31" spans="2:9" ht="15" customHeight="1" x14ac:dyDescent="0.2">
      <c r="B31" s="127" t="s">
        <v>26</v>
      </c>
      <c r="C31" s="42">
        <v>204</v>
      </c>
      <c r="D31" s="42">
        <v>333</v>
      </c>
      <c r="E31" s="42">
        <v>16</v>
      </c>
      <c r="F31" s="42">
        <f t="shared" si="3"/>
        <v>-188</v>
      </c>
      <c r="G31" s="42">
        <f t="shared" si="0"/>
        <v>-317</v>
      </c>
      <c r="H31" s="92">
        <f t="shared" si="1"/>
        <v>-0.92156862745098045</v>
      </c>
      <c r="I31" s="92">
        <f t="shared" si="2"/>
        <v>-0.95195195195195192</v>
      </c>
    </row>
    <row r="32" spans="2:9" ht="15" customHeight="1" x14ac:dyDescent="0.2">
      <c r="B32" s="127" t="s">
        <v>25</v>
      </c>
      <c r="C32" s="42">
        <v>12</v>
      </c>
      <c r="D32" s="42">
        <v>5</v>
      </c>
      <c r="E32" s="42">
        <v>0</v>
      </c>
      <c r="F32" s="42">
        <f t="shared" si="3"/>
        <v>-12</v>
      </c>
      <c r="G32" s="42">
        <f t="shared" si="0"/>
        <v>-5</v>
      </c>
      <c r="H32" s="92">
        <f t="shared" si="1"/>
        <v>-1</v>
      </c>
      <c r="I32" s="92">
        <f t="shared" si="2"/>
        <v>-1</v>
      </c>
    </row>
    <row r="33" spans="2:9" ht="15" customHeight="1" x14ac:dyDescent="0.2">
      <c r="B33" s="127" t="s">
        <v>27</v>
      </c>
      <c r="C33" s="42">
        <v>132</v>
      </c>
      <c r="D33" s="42">
        <v>182</v>
      </c>
      <c r="E33" s="42">
        <v>2</v>
      </c>
      <c r="F33" s="42">
        <f t="shared" si="3"/>
        <v>-130</v>
      </c>
      <c r="G33" s="42">
        <f t="shared" si="0"/>
        <v>-180</v>
      </c>
      <c r="H33" s="92">
        <f t="shared" si="1"/>
        <v>-0.98484848484848486</v>
      </c>
      <c r="I33" s="92">
        <f t="shared" si="2"/>
        <v>-0.98901098901098905</v>
      </c>
    </row>
    <row r="34" spans="2:9" ht="15" customHeight="1" x14ac:dyDescent="0.2">
      <c r="B34" s="127" t="s">
        <v>24</v>
      </c>
      <c r="C34" s="42">
        <v>285</v>
      </c>
      <c r="D34" s="42">
        <v>227</v>
      </c>
      <c r="E34" s="42">
        <v>32</v>
      </c>
      <c r="F34" s="42">
        <f t="shared" si="3"/>
        <v>-253</v>
      </c>
      <c r="G34" s="42">
        <f t="shared" si="0"/>
        <v>-195</v>
      </c>
      <c r="H34" s="92">
        <f t="shared" si="1"/>
        <v>-0.88771929824561402</v>
      </c>
      <c r="I34" s="92">
        <f t="shared" si="2"/>
        <v>-0.8590308370044053</v>
      </c>
    </row>
    <row r="35" spans="2:9" ht="15" customHeight="1" x14ac:dyDescent="0.2">
      <c r="B35" s="126" t="s">
        <v>28</v>
      </c>
      <c r="C35" s="42">
        <v>328</v>
      </c>
      <c r="D35" s="42">
        <v>461</v>
      </c>
      <c r="E35" s="42">
        <v>37</v>
      </c>
      <c r="F35" s="42">
        <f t="shared" si="3"/>
        <v>-291</v>
      </c>
      <c r="G35" s="42">
        <f t="shared" si="0"/>
        <v>-424</v>
      </c>
      <c r="H35" s="92">
        <f t="shared" si="1"/>
        <v>-0.88719512195121952</v>
      </c>
      <c r="I35" s="92">
        <f t="shared" si="2"/>
        <v>-0.91973969631236441</v>
      </c>
    </row>
    <row r="36" spans="2:9" ht="15" customHeight="1" x14ac:dyDescent="0.2">
      <c r="B36" s="125" t="s">
        <v>30</v>
      </c>
      <c r="C36" s="66">
        <v>2736</v>
      </c>
      <c r="D36" s="66">
        <v>3838</v>
      </c>
      <c r="E36" s="66">
        <v>217</v>
      </c>
      <c r="F36" s="66">
        <f t="shared" si="3"/>
        <v>-2519</v>
      </c>
      <c r="G36" s="66">
        <f t="shared" si="0"/>
        <v>-3621</v>
      </c>
      <c r="H36" s="86">
        <f t="shared" si="1"/>
        <v>-0.92068713450292394</v>
      </c>
      <c r="I36" s="86">
        <f t="shared" si="2"/>
        <v>-0.94346013548723295</v>
      </c>
    </row>
    <row r="37" spans="2:9" ht="15" customHeight="1" x14ac:dyDescent="0.2">
      <c r="B37" s="127" t="s">
        <v>31</v>
      </c>
      <c r="C37" s="42">
        <v>33</v>
      </c>
      <c r="D37" s="42">
        <v>35</v>
      </c>
      <c r="E37" s="42">
        <v>1</v>
      </c>
      <c r="F37" s="42">
        <f t="shared" si="3"/>
        <v>-32</v>
      </c>
      <c r="G37" s="42">
        <f t="shared" si="0"/>
        <v>-34</v>
      </c>
      <c r="H37" s="92">
        <f t="shared" si="1"/>
        <v>-0.96969696969696972</v>
      </c>
      <c r="I37" s="92">
        <f t="shared" si="2"/>
        <v>-0.97142857142857142</v>
      </c>
    </row>
    <row r="38" spans="2:9" ht="15" customHeight="1" x14ac:dyDescent="0.2">
      <c r="B38" s="127" t="s">
        <v>32</v>
      </c>
      <c r="C38" s="42">
        <v>1</v>
      </c>
      <c r="D38" s="42">
        <v>0</v>
      </c>
      <c r="E38" s="42">
        <v>0</v>
      </c>
      <c r="F38" s="42">
        <f t="shared" si="3"/>
        <v>-1</v>
      </c>
      <c r="G38" s="42">
        <f t="shared" si="0"/>
        <v>0</v>
      </c>
      <c r="H38" s="92">
        <f t="shared" si="1"/>
        <v>-1</v>
      </c>
      <c r="I38" s="92"/>
    </row>
    <row r="39" spans="2:9" ht="12" x14ac:dyDescent="0.2">
      <c r="B39" s="127" t="s">
        <v>214</v>
      </c>
      <c r="C39" s="42">
        <v>38</v>
      </c>
      <c r="D39" s="42">
        <v>62</v>
      </c>
      <c r="E39" s="42">
        <v>9</v>
      </c>
      <c r="F39" s="42">
        <f t="shared" si="3"/>
        <v>-29</v>
      </c>
      <c r="G39" s="42">
        <f t="shared" si="0"/>
        <v>-53</v>
      </c>
      <c r="H39" s="92">
        <f t="shared" si="1"/>
        <v>-0.76315789473684215</v>
      </c>
      <c r="I39" s="92">
        <f t="shared" si="2"/>
        <v>-0.85483870967741937</v>
      </c>
    </row>
    <row r="40" spans="2:9" ht="15" customHeight="1" x14ac:dyDescent="0.2">
      <c r="B40" s="126" t="s">
        <v>43</v>
      </c>
      <c r="C40" s="42">
        <v>425</v>
      </c>
      <c r="D40" s="42">
        <v>599</v>
      </c>
      <c r="E40" s="42">
        <v>36</v>
      </c>
      <c r="F40" s="42">
        <f t="shared" si="3"/>
        <v>-389</v>
      </c>
      <c r="G40" s="42">
        <f t="shared" si="0"/>
        <v>-563</v>
      </c>
      <c r="H40" s="92">
        <f t="shared" si="1"/>
        <v>-0.91529411764705881</v>
      </c>
      <c r="I40" s="92">
        <f t="shared" si="2"/>
        <v>-0.93989983305509184</v>
      </c>
    </row>
    <row r="41" spans="2:9" ht="15" customHeight="1" x14ac:dyDescent="0.2">
      <c r="B41" s="126" t="s">
        <v>35</v>
      </c>
      <c r="C41" s="42">
        <v>0</v>
      </c>
      <c r="D41" s="42">
        <v>0</v>
      </c>
      <c r="E41" s="42">
        <v>0</v>
      </c>
      <c r="F41" s="42">
        <f t="shared" si="3"/>
        <v>0</v>
      </c>
      <c r="G41" s="42">
        <f t="shared" si="0"/>
        <v>0</v>
      </c>
      <c r="H41" s="92"/>
      <c r="I41" s="92"/>
    </row>
    <row r="42" spans="2:9" ht="15" customHeight="1" x14ac:dyDescent="0.2">
      <c r="B42" s="126" t="s">
        <v>36</v>
      </c>
      <c r="C42" s="42">
        <v>743</v>
      </c>
      <c r="D42" s="42">
        <v>1346</v>
      </c>
      <c r="E42" s="42">
        <v>51</v>
      </c>
      <c r="F42" s="42">
        <f t="shared" si="3"/>
        <v>-692</v>
      </c>
      <c r="G42" s="42">
        <f t="shared" si="0"/>
        <v>-1295</v>
      </c>
      <c r="H42" s="92">
        <f t="shared" ref="H41:H42" si="4">E42/C42-1</f>
        <v>-0.93135935397039027</v>
      </c>
      <c r="I42" s="92">
        <f t="shared" ref="I41:I42" si="5">E42/D42-1</f>
        <v>-0.96210995542347699</v>
      </c>
    </row>
    <row r="43" spans="2:9" ht="15" customHeight="1" x14ac:dyDescent="0.2">
      <c r="B43" s="126" t="s">
        <v>37</v>
      </c>
      <c r="C43" s="42">
        <v>32</v>
      </c>
      <c r="D43" s="42">
        <v>33</v>
      </c>
      <c r="E43" s="42">
        <v>2</v>
      </c>
      <c r="F43" s="42">
        <f t="shared" si="3"/>
        <v>-30</v>
      </c>
      <c r="G43" s="42">
        <f t="shared" si="0"/>
        <v>-31</v>
      </c>
      <c r="H43" s="92">
        <f t="shared" si="1"/>
        <v>-0.9375</v>
      </c>
      <c r="I43" s="92">
        <f t="shared" si="2"/>
        <v>-0.93939393939393945</v>
      </c>
    </row>
    <row r="44" spans="2:9" ht="15" customHeight="1" x14ac:dyDescent="0.2">
      <c r="B44" s="126" t="s">
        <v>38</v>
      </c>
      <c r="C44" s="42">
        <v>11</v>
      </c>
      <c r="D44" s="42">
        <v>32</v>
      </c>
      <c r="E44" s="42">
        <v>0</v>
      </c>
      <c r="F44" s="42">
        <f t="shared" si="3"/>
        <v>-11</v>
      </c>
      <c r="G44" s="42">
        <f t="shared" si="0"/>
        <v>-32</v>
      </c>
      <c r="H44" s="92">
        <f t="shared" si="1"/>
        <v>-1</v>
      </c>
      <c r="I44" s="92">
        <f t="shared" si="2"/>
        <v>-1</v>
      </c>
    </row>
    <row r="45" spans="2:9" ht="12" x14ac:dyDescent="0.2">
      <c r="B45" s="126" t="s">
        <v>39</v>
      </c>
      <c r="C45" s="42">
        <v>17</v>
      </c>
      <c r="D45" s="42">
        <v>13</v>
      </c>
      <c r="E45" s="42">
        <v>0</v>
      </c>
      <c r="F45" s="42">
        <f t="shared" si="3"/>
        <v>-17</v>
      </c>
      <c r="G45" s="42">
        <f t="shared" si="0"/>
        <v>-13</v>
      </c>
      <c r="H45" s="92">
        <f t="shared" si="1"/>
        <v>-1</v>
      </c>
      <c r="I45" s="92">
        <f t="shared" si="2"/>
        <v>-1</v>
      </c>
    </row>
    <row r="46" spans="2:9" ht="12" x14ac:dyDescent="0.2">
      <c r="B46" s="126" t="s">
        <v>40</v>
      </c>
      <c r="C46" s="42">
        <v>116</v>
      </c>
      <c r="D46" s="42">
        <v>183</v>
      </c>
      <c r="E46" s="42">
        <v>9</v>
      </c>
      <c r="F46" s="42">
        <f t="shared" si="3"/>
        <v>-107</v>
      </c>
      <c r="G46" s="42">
        <f t="shared" si="0"/>
        <v>-174</v>
      </c>
      <c r="H46" s="92">
        <f t="shared" si="1"/>
        <v>-0.92241379310344829</v>
      </c>
      <c r="I46" s="92">
        <f t="shared" si="2"/>
        <v>-0.95081967213114749</v>
      </c>
    </row>
    <row r="47" spans="2:9" ht="12" x14ac:dyDescent="0.2">
      <c r="B47" s="126" t="s">
        <v>34</v>
      </c>
      <c r="C47" s="42">
        <v>995</v>
      </c>
      <c r="D47" s="42">
        <v>1065</v>
      </c>
      <c r="E47" s="42">
        <v>35</v>
      </c>
      <c r="F47" s="42">
        <f t="shared" si="3"/>
        <v>-960</v>
      </c>
      <c r="G47" s="42">
        <f t="shared" si="0"/>
        <v>-1030</v>
      </c>
      <c r="H47" s="92">
        <f t="shared" si="1"/>
        <v>-0.96482412060301503</v>
      </c>
      <c r="I47" s="92">
        <f t="shared" si="2"/>
        <v>-0.96713615023474175</v>
      </c>
    </row>
    <row r="48" spans="2:9" ht="12" x14ac:dyDescent="0.2">
      <c r="B48" s="126" t="s">
        <v>41</v>
      </c>
      <c r="C48" s="42">
        <v>1</v>
      </c>
      <c r="D48" s="42">
        <v>1</v>
      </c>
      <c r="E48" s="42">
        <v>0</v>
      </c>
      <c r="F48" s="42">
        <f t="shared" si="3"/>
        <v>-1</v>
      </c>
      <c r="G48" s="42">
        <f t="shared" si="0"/>
        <v>-1</v>
      </c>
      <c r="H48" s="92">
        <f t="shared" si="1"/>
        <v>-1</v>
      </c>
      <c r="I48" s="92">
        <f t="shared" si="2"/>
        <v>-1</v>
      </c>
    </row>
    <row r="49" spans="1:9" ht="15" customHeight="1" x14ac:dyDescent="0.2">
      <c r="B49" s="126" t="s">
        <v>215</v>
      </c>
      <c r="C49" s="42">
        <v>144</v>
      </c>
      <c r="D49" s="42">
        <v>259</v>
      </c>
      <c r="E49" s="42">
        <v>64</v>
      </c>
      <c r="F49" s="42">
        <f t="shared" si="3"/>
        <v>-80</v>
      </c>
      <c r="G49" s="42">
        <f t="shared" si="0"/>
        <v>-195</v>
      </c>
      <c r="H49" s="92">
        <f t="shared" si="1"/>
        <v>-0.55555555555555558</v>
      </c>
      <c r="I49" s="92">
        <f t="shared" si="2"/>
        <v>-0.75289575289575295</v>
      </c>
    </row>
    <row r="50" spans="1:9" ht="15" customHeight="1" x14ac:dyDescent="0.2">
      <c r="B50" s="126" t="s">
        <v>42</v>
      </c>
      <c r="C50" s="42">
        <v>103</v>
      </c>
      <c r="D50" s="42">
        <v>143</v>
      </c>
      <c r="E50" s="42">
        <v>6</v>
      </c>
      <c r="F50" s="42">
        <f t="shared" si="3"/>
        <v>-97</v>
      </c>
      <c r="G50" s="42">
        <f t="shared" si="0"/>
        <v>-137</v>
      </c>
      <c r="H50" s="92">
        <f t="shared" si="1"/>
        <v>-0.94174757281553401</v>
      </c>
      <c r="I50" s="92">
        <f t="shared" si="2"/>
        <v>-0.95804195804195802</v>
      </c>
    </row>
    <row r="51" spans="1:9" ht="15" customHeight="1" x14ac:dyDescent="0.2">
      <c r="B51" s="126" t="s">
        <v>33</v>
      </c>
      <c r="C51" s="42">
        <v>77</v>
      </c>
      <c r="D51" s="42">
        <v>67</v>
      </c>
      <c r="E51" s="42">
        <v>4</v>
      </c>
      <c r="F51" s="42">
        <f t="shared" si="3"/>
        <v>-73</v>
      </c>
      <c r="G51" s="42">
        <f t="shared" si="0"/>
        <v>-63</v>
      </c>
      <c r="H51" s="92">
        <f t="shared" si="1"/>
        <v>-0.94805194805194803</v>
      </c>
      <c r="I51" s="92">
        <f t="shared" si="2"/>
        <v>-0.94029850746268662</v>
      </c>
    </row>
    <row r="52" spans="1:9" ht="15" customHeight="1" x14ac:dyDescent="0.2">
      <c r="B52" s="125" t="s">
        <v>44</v>
      </c>
      <c r="C52" s="66">
        <v>4163</v>
      </c>
      <c r="D52" s="66">
        <v>6060</v>
      </c>
      <c r="E52" s="66">
        <v>468</v>
      </c>
      <c r="F52" s="66">
        <f t="shared" si="3"/>
        <v>-3695</v>
      </c>
      <c r="G52" s="66">
        <f t="shared" si="0"/>
        <v>-5592</v>
      </c>
      <c r="H52" s="86">
        <f t="shared" si="1"/>
        <v>-0.88758107134278164</v>
      </c>
      <c r="I52" s="86">
        <f t="shared" si="2"/>
        <v>-0.92277227722772281</v>
      </c>
    </row>
    <row r="53" spans="1:9" ht="15" customHeight="1" x14ac:dyDescent="0.2">
      <c r="A53" s="11"/>
      <c r="B53" s="127" t="s">
        <v>61</v>
      </c>
      <c r="C53" s="42">
        <v>474</v>
      </c>
      <c r="D53" s="42">
        <v>546</v>
      </c>
      <c r="E53" s="42">
        <v>18</v>
      </c>
      <c r="F53" s="42">
        <f t="shared" si="3"/>
        <v>-456</v>
      </c>
      <c r="G53" s="42">
        <f t="shared" si="0"/>
        <v>-528</v>
      </c>
      <c r="H53" s="92">
        <f t="shared" si="1"/>
        <v>-0.96202531645569622</v>
      </c>
      <c r="I53" s="92">
        <f t="shared" si="2"/>
        <v>-0.96703296703296704</v>
      </c>
    </row>
    <row r="54" spans="1:9" ht="15" customHeight="1" x14ac:dyDescent="0.2">
      <c r="A54" s="11"/>
      <c r="B54" s="127" t="s">
        <v>45</v>
      </c>
      <c r="C54" s="42">
        <v>205</v>
      </c>
      <c r="D54" s="42">
        <v>368</v>
      </c>
      <c r="E54" s="42">
        <v>34</v>
      </c>
      <c r="F54" s="42">
        <f t="shared" si="3"/>
        <v>-171</v>
      </c>
      <c r="G54" s="42">
        <f t="shared" si="0"/>
        <v>-334</v>
      </c>
      <c r="H54" s="92">
        <f t="shared" ref="H54:H56" si="6">E54/C54-1</f>
        <v>-0.8341463414634146</v>
      </c>
      <c r="I54" s="92">
        <f t="shared" ref="I54:I56" si="7">E54/D54-1</f>
        <v>-0.90760869565217395</v>
      </c>
    </row>
    <row r="55" spans="1:9" ht="15" customHeight="1" x14ac:dyDescent="0.2">
      <c r="A55" s="11"/>
      <c r="B55" s="126" t="s">
        <v>47</v>
      </c>
      <c r="C55" s="42">
        <v>1925</v>
      </c>
      <c r="D55" s="42">
        <v>2656</v>
      </c>
      <c r="E55" s="42">
        <v>166</v>
      </c>
      <c r="F55" s="42">
        <f t="shared" si="3"/>
        <v>-1759</v>
      </c>
      <c r="G55" s="42">
        <f t="shared" si="0"/>
        <v>-2490</v>
      </c>
      <c r="H55" s="92">
        <f t="shared" si="6"/>
        <v>-0.91376623376623378</v>
      </c>
      <c r="I55" s="92">
        <f t="shared" si="7"/>
        <v>-0.9375</v>
      </c>
    </row>
    <row r="56" spans="1:9" ht="12.75" x14ac:dyDescent="0.2">
      <c r="A56" s="11"/>
      <c r="B56" s="126" t="s">
        <v>48</v>
      </c>
      <c r="C56" s="42">
        <v>0</v>
      </c>
      <c r="D56" s="42">
        <v>0</v>
      </c>
      <c r="E56" s="42">
        <v>0</v>
      </c>
      <c r="F56" s="42">
        <f t="shared" si="3"/>
        <v>0</v>
      </c>
      <c r="G56" s="42">
        <f t="shared" si="0"/>
        <v>0</v>
      </c>
      <c r="H56" s="92"/>
      <c r="I56" s="92"/>
    </row>
    <row r="57" spans="1:9" ht="12.75" x14ac:dyDescent="0.2">
      <c r="A57" s="11"/>
      <c r="B57" s="126" t="s">
        <v>49</v>
      </c>
      <c r="C57" s="42">
        <v>14</v>
      </c>
      <c r="D57" s="42">
        <v>20</v>
      </c>
      <c r="E57" s="42">
        <v>2</v>
      </c>
      <c r="F57" s="42">
        <f t="shared" si="3"/>
        <v>-12</v>
      </c>
      <c r="G57" s="42">
        <f t="shared" si="0"/>
        <v>-18</v>
      </c>
      <c r="H57" s="92">
        <f t="shared" si="1"/>
        <v>-0.85714285714285721</v>
      </c>
      <c r="I57" s="92">
        <f t="shared" si="2"/>
        <v>-0.9</v>
      </c>
    </row>
    <row r="58" spans="1:9" ht="12.75" x14ac:dyDescent="0.2">
      <c r="A58" s="11"/>
      <c r="B58" s="126" t="s">
        <v>242</v>
      </c>
      <c r="C58" s="42">
        <v>0</v>
      </c>
      <c r="D58" s="42">
        <v>0</v>
      </c>
      <c r="E58" s="42">
        <v>0</v>
      </c>
      <c r="F58" s="42">
        <f t="shared" si="3"/>
        <v>0</v>
      </c>
      <c r="G58" s="42">
        <f t="shared" si="0"/>
        <v>0</v>
      </c>
      <c r="H58" s="92"/>
      <c r="I58" s="92"/>
    </row>
    <row r="59" spans="1:9" ht="12" customHeight="1" x14ac:dyDescent="0.2">
      <c r="A59" s="11"/>
      <c r="B59" s="126" t="s">
        <v>50</v>
      </c>
      <c r="C59" s="42">
        <v>412</v>
      </c>
      <c r="D59" s="42">
        <v>742</v>
      </c>
      <c r="E59" s="42">
        <v>42</v>
      </c>
      <c r="F59" s="42">
        <f t="shared" si="3"/>
        <v>-370</v>
      </c>
      <c r="G59" s="42">
        <f t="shared" si="0"/>
        <v>-700</v>
      </c>
      <c r="H59" s="92">
        <f t="shared" ref="H58:H60" si="8">E59/C59-1</f>
        <v>-0.89805825242718451</v>
      </c>
      <c r="I59" s="92">
        <f t="shared" ref="I58:I60" si="9">E59/D59-1</f>
        <v>-0.94339622641509435</v>
      </c>
    </row>
    <row r="60" spans="1:9" ht="15" customHeight="1" x14ac:dyDescent="0.2">
      <c r="A60" s="11"/>
      <c r="B60" s="126" t="s">
        <v>46</v>
      </c>
      <c r="C60" s="42">
        <v>920</v>
      </c>
      <c r="D60" s="42">
        <v>1402</v>
      </c>
      <c r="E60" s="42">
        <v>160</v>
      </c>
      <c r="F60" s="42">
        <f t="shared" si="3"/>
        <v>-760</v>
      </c>
      <c r="G60" s="42">
        <f t="shared" si="0"/>
        <v>-1242</v>
      </c>
      <c r="H60" s="92">
        <f t="shared" si="8"/>
        <v>-0.82608695652173914</v>
      </c>
      <c r="I60" s="92">
        <f t="shared" si="9"/>
        <v>-0.88587731811697579</v>
      </c>
    </row>
    <row r="61" spans="1:9" s="21" customFormat="1" ht="15" customHeight="1" x14ac:dyDescent="0.2">
      <c r="A61" s="11"/>
      <c r="B61" s="126" t="s">
        <v>51</v>
      </c>
      <c r="C61" s="42">
        <v>213</v>
      </c>
      <c r="D61" s="42">
        <v>326</v>
      </c>
      <c r="E61" s="42">
        <v>46</v>
      </c>
      <c r="F61" s="42">
        <f t="shared" si="3"/>
        <v>-167</v>
      </c>
      <c r="G61" s="42">
        <f t="shared" si="0"/>
        <v>-280</v>
      </c>
      <c r="H61" s="92">
        <f t="shared" si="1"/>
        <v>-0.784037558685446</v>
      </c>
      <c r="I61" s="92">
        <f t="shared" si="2"/>
        <v>-0.85889570552147243</v>
      </c>
    </row>
    <row r="62" spans="1:9" ht="15" customHeight="1" x14ac:dyDescent="0.2">
      <c r="B62" s="125" t="s">
        <v>52</v>
      </c>
      <c r="C62" s="66">
        <v>68844</v>
      </c>
      <c r="D62" s="66">
        <v>74030</v>
      </c>
      <c r="E62" s="66">
        <v>16030</v>
      </c>
      <c r="F62" s="66">
        <f t="shared" si="3"/>
        <v>-52814</v>
      </c>
      <c r="G62" s="66">
        <f t="shared" si="0"/>
        <v>-58000</v>
      </c>
      <c r="H62" s="86">
        <f t="shared" si="1"/>
        <v>-0.76715472662831907</v>
      </c>
      <c r="I62" s="86">
        <f t="shared" si="2"/>
        <v>-0.78346616236660815</v>
      </c>
    </row>
    <row r="63" spans="1:9" ht="15" customHeight="1" x14ac:dyDescent="0.2">
      <c r="B63" s="126" t="s">
        <v>55</v>
      </c>
      <c r="C63" s="42">
        <v>61594</v>
      </c>
      <c r="D63" s="42">
        <v>63925</v>
      </c>
      <c r="E63" s="42">
        <v>15983</v>
      </c>
      <c r="F63" s="42">
        <f t="shared" si="3"/>
        <v>-45611</v>
      </c>
      <c r="G63" s="42">
        <f t="shared" si="0"/>
        <v>-47942</v>
      </c>
      <c r="H63" s="92">
        <f t="shared" si="1"/>
        <v>-0.74051043932850602</v>
      </c>
      <c r="I63" s="92">
        <f t="shared" si="2"/>
        <v>-0.74997262416894794</v>
      </c>
    </row>
    <row r="64" spans="1:9" ht="15" customHeight="1" x14ac:dyDescent="0.2">
      <c r="B64" s="126" t="s">
        <v>54</v>
      </c>
      <c r="C64" s="42">
        <v>7153</v>
      </c>
      <c r="D64" s="42">
        <v>9981</v>
      </c>
      <c r="E64" s="42">
        <v>44</v>
      </c>
      <c r="F64" s="42">
        <f t="shared" si="3"/>
        <v>-7109</v>
      </c>
      <c r="G64" s="42">
        <f t="shared" si="0"/>
        <v>-9937</v>
      </c>
      <c r="H64" s="92">
        <f t="shared" si="1"/>
        <v>-0.99384873479658886</v>
      </c>
      <c r="I64" s="92">
        <f t="shared" si="2"/>
        <v>-0.99559162408576296</v>
      </c>
    </row>
    <row r="65" spans="1:9" ht="15" customHeight="1" x14ac:dyDescent="0.2">
      <c r="B65" s="126" t="s">
        <v>53</v>
      </c>
      <c r="C65" s="42">
        <v>97</v>
      </c>
      <c r="D65" s="42">
        <v>124</v>
      </c>
      <c r="E65" s="42">
        <v>3</v>
      </c>
      <c r="F65" s="42">
        <f t="shared" si="3"/>
        <v>-94</v>
      </c>
      <c r="G65" s="42">
        <f t="shared" si="0"/>
        <v>-121</v>
      </c>
      <c r="H65" s="92">
        <f t="shared" si="1"/>
        <v>-0.96907216494845361</v>
      </c>
      <c r="I65" s="92">
        <f t="shared" si="2"/>
        <v>-0.97580645161290325</v>
      </c>
    </row>
    <row r="66" spans="1:9" ht="15" customHeight="1" x14ac:dyDescent="0.2">
      <c r="B66" s="124" t="s">
        <v>56</v>
      </c>
      <c r="C66" s="67">
        <v>2262</v>
      </c>
      <c r="D66" s="67">
        <v>2879</v>
      </c>
      <c r="E66" s="67">
        <v>192</v>
      </c>
      <c r="F66" s="67">
        <f t="shared" si="3"/>
        <v>-2070</v>
      </c>
      <c r="G66" s="67">
        <f t="shared" si="0"/>
        <v>-2687</v>
      </c>
      <c r="H66" s="73">
        <f t="shared" si="1"/>
        <v>-0.91511936339522548</v>
      </c>
      <c r="I66" s="73">
        <f t="shared" si="2"/>
        <v>-0.93331017714484199</v>
      </c>
    </row>
    <row r="67" spans="1:9" x14ac:dyDescent="0.2">
      <c r="B67" s="125" t="s">
        <v>57</v>
      </c>
      <c r="C67" s="68">
        <v>26</v>
      </c>
      <c r="D67" s="68">
        <v>48</v>
      </c>
      <c r="E67" s="66">
        <v>4</v>
      </c>
      <c r="F67" s="68">
        <f t="shared" si="3"/>
        <v>-22</v>
      </c>
      <c r="G67" s="68">
        <f t="shared" si="0"/>
        <v>-44</v>
      </c>
      <c r="H67" s="86">
        <f t="shared" si="1"/>
        <v>-0.84615384615384615</v>
      </c>
      <c r="I67" s="144">
        <f t="shared" si="2"/>
        <v>-0.91666666666666663</v>
      </c>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2</v>
      </c>
      <c r="D69" s="42">
        <v>3</v>
      </c>
      <c r="E69" s="42">
        <v>0</v>
      </c>
      <c r="F69" s="42">
        <f t="shared" si="3"/>
        <v>-2</v>
      </c>
      <c r="G69" s="42">
        <f t="shared" si="0"/>
        <v>-3</v>
      </c>
      <c r="H69" s="92">
        <f t="shared" si="1"/>
        <v>-1</v>
      </c>
      <c r="I69" s="92">
        <f t="shared" si="2"/>
        <v>-1</v>
      </c>
    </row>
    <row r="70" spans="1:9" ht="12.75" x14ac:dyDescent="0.2">
      <c r="A70" s="11"/>
      <c r="B70" s="130" t="s">
        <v>157</v>
      </c>
      <c r="C70" s="42">
        <v>0</v>
      </c>
      <c r="D70" s="42">
        <v>1</v>
      </c>
      <c r="E70" s="42">
        <v>0</v>
      </c>
      <c r="F70" s="42">
        <f t="shared" ref="F70:F133" si="10">E70-C70</f>
        <v>0</v>
      </c>
      <c r="G70" s="42">
        <f t="shared" ref="G70:G133" si="11">E70-D70</f>
        <v>-1</v>
      </c>
      <c r="H70" s="92"/>
      <c r="I70" s="92">
        <f t="shared" ref="I70:I87" si="12">E70/D70-1</f>
        <v>-1</v>
      </c>
    </row>
    <row r="71" spans="1:9" ht="12.75" x14ac:dyDescent="0.2">
      <c r="A71" s="11"/>
      <c r="B71" s="130" t="s">
        <v>59</v>
      </c>
      <c r="C71" s="42">
        <v>0</v>
      </c>
      <c r="D71" s="42">
        <v>0</v>
      </c>
      <c r="E71" s="42">
        <v>0</v>
      </c>
      <c r="F71" s="42">
        <f t="shared" si="10"/>
        <v>0</v>
      </c>
      <c r="G71" s="42">
        <f t="shared" si="11"/>
        <v>0</v>
      </c>
      <c r="H71" s="92"/>
      <c r="I71" s="92"/>
    </row>
    <row r="72" spans="1:9" ht="12.75" x14ac:dyDescent="0.2">
      <c r="A72" s="11"/>
      <c r="B72" s="130" t="s">
        <v>188</v>
      </c>
      <c r="C72" s="42">
        <v>0</v>
      </c>
      <c r="D72" s="42">
        <v>0</v>
      </c>
      <c r="E72" s="42">
        <v>0</v>
      </c>
      <c r="F72" s="42">
        <f t="shared" si="10"/>
        <v>0</v>
      </c>
      <c r="G72" s="42">
        <f t="shared" si="11"/>
        <v>0</v>
      </c>
      <c r="H72" s="92"/>
      <c r="I72" s="92"/>
    </row>
    <row r="73" spans="1:9" ht="15" customHeight="1" x14ac:dyDescent="0.2">
      <c r="A73" s="11"/>
      <c r="B73" s="130" t="s">
        <v>75</v>
      </c>
      <c r="C73" s="42">
        <v>6</v>
      </c>
      <c r="D73" s="42">
        <v>7</v>
      </c>
      <c r="E73" s="42">
        <v>4</v>
      </c>
      <c r="F73" s="42">
        <f t="shared" si="10"/>
        <v>-2</v>
      </c>
      <c r="G73" s="42">
        <f t="shared" si="11"/>
        <v>-3</v>
      </c>
      <c r="H73" s="92">
        <f t="shared" ref="H71:H87" si="13">E73/C73-1</f>
        <v>-0.33333333333333337</v>
      </c>
      <c r="I73" s="92">
        <f t="shared" si="12"/>
        <v>-0.4285714285714286</v>
      </c>
    </row>
    <row r="74" spans="1:9" ht="15" customHeight="1" x14ac:dyDescent="0.2">
      <c r="A74" s="11"/>
      <c r="B74" s="129" t="s">
        <v>76</v>
      </c>
      <c r="C74" s="42">
        <v>2</v>
      </c>
      <c r="D74" s="42">
        <v>13</v>
      </c>
      <c r="E74" s="42">
        <v>0</v>
      </c>
      <c r="F74" s="42">
        <f t="shared" si="10"/>
        <v>-2</v>
      </c>
      <c r="G74" s="42">
        <f t="shared" si="11"/>
        <v>-13</v>
      </c>
      <c r="H74" s="92">
        <f t="shared" si="13"/>
        <v>-1</v>
      </c>
      <c r="I74" s="92">
        <f t="shared" si="12"/>
        <v>-1</v>
      </c>
    </row>
    <row r="75" spans="1:9" ht="12.75" x14ac:dyDescent="0.2">
      <c r="A75" s="11"/>
      <c r="B75" s="130" t="s">
        <v>232</v>
      </c>
      <c r="C75" s="42">
        <v>0</v>
      </c>
      <c r="D75" s="42">
        <v>0</v>
      </c>
      <c r="E75" s="42">
        <v>0</v>
      </c>
      <c r="F75" s="42">
        <f t="shared" si="10"/>
        <v>0</v>
      </c>
      <c r="G75" s="42">
        <f t="shared" si="11"/>
        <v>0</v>
      </c>
      <c r="H75" s="92"/>
      <c r="I75" s="92"/>
    </row>
    <row r="76" spans="1:9" ht="16.5" customHeight="1" x14ac:dyDescent="0.2">
      <c r="A76" s="11"/>
      <c r="B76" s="130" t="s">
        <v>84</v>
      </c>
      <c r="C76" s="42">
        <v>0</v>
      </c>
      <c r="D76" s="42">
        <v>0</v>
      </c>
      <c r="E76" s="42">
        <v>0</v>
      </c>
      <c r="F76" s="42">
        <f t="shared" si="10"/>
        <v>0</v>
      </c>
      <c r="G76" s="42">
        <f t="shared" si="11"/>
        <v>0</v>
      </c>
      <c r="H76" s="92"/>
      <c r="I76" s="92"/>
    </row>
    <row r="77" spans="1:9" ht="15" customHeight="1" x14ac:dyDescent="0.2">
      <c r="A77" s="11"/>
      <c r="B77" s="130" t="s">
        <v>87</v>
      </c>
      <c r="C77" s="42">
        <v>3</v>
      </c>
      <c r="D77" s="42">
        <v>4</v>
      </c>
      <c r="E77" s="42">
        <v>0</v>
      </c>
      <c r="F77" s="42">
        <f t="shared" si="10"/>
        <v>-3</v>
      </c>
      <c r="G77" s="42">
        <f t="shared" si="11"/>
        <v>-4</v>
      </c>
      <c r="H77" s="92">
        <f t="shared" si="13"/>
        <v>-1</v>
      </c>
      <c r="I77" s="92">
        <f t="shared" si="12"/>
        <v>-1</v>
      </c>
    </row>
    <row r="78" spans="1:9" ht="14.25" customHeight="1" x14ac:dyDescent="0.2">
      <c r="A78" s="11"/>
      <c r="B78" s="130" t="s">
        <v>233</v>
      </c>
      <c r="C78" s="42">
        <v>0</v>
      </c>
      <c r="D78" s="42">
        <v>0</v>
      </c>
      <c r="E78" s="42">
        <v>0</v>
      </c>
      <c r="F78" s="42">
        <f t="shared" si="10"/>
        <v>0</v>
      </c>
      <c r="G78" s="42">
        <f t="shared" si="11"/>
        <v>0</v>
      </c>
      <c r="H78" s="92"/>
      <c r="I78" s="92"/>
    </row>
    <row r="79" spans="1:9" ht="12.75" x14ac:dyDescent="0.2">
      <c r="A79" s="11"/>
      <c r="B79" s="130" t="s">
        <v>104</v>
      </c>
      <c r="C79" s="42">
        <v>2</v>
      </c>
      <c r="D79" s="42">
        <v>10</v>
      </c>
      <c r="E79" s="42">
        <v>0</v>
      </c>
      <c r="F79" s="42">
        <f t="shared" si="10"/>
        <v>-2</v>
      </c>
      <c r="G79" s="42">
        <f t="shared" si="11"/>
        <v>-10</v>
      </c>
      <c r="H79" s="92">
        <f t="shared" si="13"/>
        <v>-1</v>
      </c>
      <c r="I79" s="92">
        <f t="shared" si="12"/>
        <v>-1</v>
      </c>
    </row>
    <row r="80" spans="1:9" s="21" customFormat="1" ht="12.75" x14ac:dyDescent="0.2">
      <c r="A80" s="11"/>
      <c r="B80" s="130" t="s">
        <v>118</v>
      </c>
      <c r="C80" s="42">
        <v>0</v>
      </c>
      <c r="D80" s="42">
        <v>0</v>
      </c>
      <c r="E80" s="42">
        <v>0</v>
      </c>
      <c r="F80" s="42">
        <f t="shared" si="10"/>
        <v>0</v>
      </c>
      <c r="G80" s="42">
        <f t="shared" si="11"/>
        <v>0</v>
      </c>
      <c r="H80" s="92"/>
      <c r="I80" s="92"/>
    </row>
    <row r="81" spans="1:9" ht="12.75" x14ac:dyDescent="0.2">
      <c r="A81" s="11"/>
      <c r="B81" s="130" t="s">
        <v>230</v>
      </c>
      <c r="C81" s="42">
        <v>0</v>
      </c>
      <c r="D81" s="42">
        <v>0</v>
      </c>
      <c r="E81" s="42">
        <v>0</v>
      </c>
      <c r="F81" s="42">
        <f t="shared" si="10"/>
        <v>0</v>
      </c>
      <c r="G81" s="42">
        <f t="shared" si="11"/>
        <v>0</v>
      </c>
      <c r="H81" s="92"/>
      <c r="I81" s="92"/>
    </row>
    <row r="82" spans="1:9" s="10" customFormat="1" ht="12.75" x14ac:dyDescent="0.2">
      <c r="A82" s="11"/>
      <c r="B82" s="130" t="s">
        <v>133</v>
      </c>
      <c r="C82" s="42">
        <v>0</v>
      </c>
      <c r="D82" s="42">
        <v>0</v>
      </c>
      <c r="E82" s="42">
        <v>0</v>
      </c>
      <c r="F82" s="42">
        <f t="shared" si="10"/>
        <v>0</v>
      </c>
      <c r="G82" s="42">
        <f t="shared" si="11"/>
        <v>0</v>
      </c>
      <c r="H82" s="92"/>
      <c r="I82" s="92"/>
    </row>
    <row r="83" spans="1:9" s="21" customFormat="1" ht="12.75" x14ac:dyDescent="0.2">
      <c r="A83" s="11"/>
      <c r="B83" s="130" t="s">
        <v>134</v>
      </c>
      <c r="C83" s="42">
        <v>7</v>
      </c>
      <c r="D83" s="42">
        <v>3</v>
      </c>
      <c r="E83" s="42">
        <v>0</v>
      </c>
      <c r="F83" s="42">
        <f t="shared" si="10"/>
        <v>-7</v>
      </c>
      <c r="G83" s="42">
        <f t="shared" si="11"/>
        <v>-3</v>
      </c>
      <c r="H83" s="92">
        <f t="shared" si="13"/>
        <v>-1</v>
      </c>
      <c r="I83" s="92">
        <f t="shared" si="12"/>
        <v>-1</v>
      </c>
    </row>
    <row r="84" spans="1:9" ht="15" customHeight="1" x14ac:dyDescent="0.2">
      <c r="A84" s="11"/>
      <c r="B84" s="130" t="s">
        <v>193</v>
      </c>
      <c r="C84" s="42">
        <v>0</v>
      </c>
      <c r="D84" s="42">
        <v>0</v>
      </c>
      <c r="E84" s="42">
        <v>0</v>
      </c>
      <c r="F84" s="42">
        <f t="shared" si="10"/>
        <v>0</v>
      </c>
      <c r="G84" s="42">
        <f t="shared" si="11"/>
        <v>0</v>
      </c>
      <c r="H84" s="92"/>
      <c r="I84" s="92"/>
    </row>
    <row r="85" spans="1:9" ht="15" customHeight="1" x14ac:dyDescent="0.2">
      <c r="A85" s="11"/>
      <c r="B85" s="130" t="s">
        <v>143</v>
      </c>
      <c r="C85" s="42">
        <v>2</v>
      </c>
      <c r="D85" s="42">
        <v>0</v>
      </c>
      <c r="E85" s="42">
        <v>0</v>
      </c>
      <c r="F85" s="42">
        <f t="shared" si="10"/>
        <v>-2</v>
      </c>
      <c r="G85" s="42">
        <f t="shared" si="11"/>
        <v>0</v>
      </c>
      <c r="H85" s="92">
        <f t="shared" si="13"/>
        <v>-1</v>
      </c>
      <c r="I85" s="92"/>
    </row>
    <row r="86" spans="1:9" ht="15" customHeight="1" x14ac:dyDescent="0.2">
      <c r="A86" s="11"/>
      <c r="B86" s="130" t="s">
        <v>144</v>
      </c>
      <c r="C86" s="42">
        <v>2</v>
      </c>
      <c r="D86" s="42">
        <v>3</v>
      </c>
      <c r="E86" s="42">
        <v>0</v>
      </c>
      <c r="F86" s="42">
        <f t="shared" si="10"/>
        <v>-2</v>
      </c>
      <c r="G86" s="42">
        <f t="shared" si="11"/>
        <v>-3</v>
      </c>
      <c r="H86" s="92">
        <f t="shared" si="13"/>
        <v>-1</v>
      </c>
      <c r="I86" s="92">
        <f t="shared" si="12"/>
        <v>-1</v>
      </c>
    </row>
    <row r="87" spans="1:9" ht="15" customHeight="1" x14ac:dyDescent="0.2">
      <c r="A87" s="11"/>
      <c r="B87" s="130" t="s">
        <v>154</v>
      </c>
      <c r="C87" s="42">
        <v>0</v>
      </c>
      <c r="D87" s="42">
        <v>4</v>
      </c>
      <c r="E87" s="42">
        <v>0</v>
      </c>
      <c r="F87" s="42">
        <f t="shared" si="10"/>
        <v>0</v>
      </c>
      <c r="G87" s="42">
        <f t="shared" si="11"/>
        <v>-4</v>
      </c>
      <c r="H87" s="92"/>
      <c r="I87" s="92">
        <f t="shared" si="12"/>
        <v>-1</v>
      </c>
    </row>
    <row r="88" spans="1:9" ht="15" customHeight="1" x14ac:dyDescent="0.2">
      <c r="B88" s="125" t="s">
        <v>198</v>
      </c>
      <c r="C88" s="66">
        <v>33</v>
      </c>
      <c r="D88" s="66">
        <v>30</v>
      </c>
      <c r="E88" s="66">
        <v>0</v>
      </c>
      <c r="F88" s="66">
        <f t="shared" si="10"/>
        <v>-33</v>
      </c>
      <c r="G88" s="66">
        <f t="shared" si="11"/>
        <v>-30</v>
      </c>
      <c r="H88" s="86">
        <f t="shared" ref="H88:H138" si="14">E88/C88-1</f>
        <v>-1</v>
      </c>
      <c r="I88" s="86">
        <f t="shared" ref="I88:I138" si="15">E88/D88-1</f>
        <v>-1</v>
      </c>
    </row>
    <row r="89" spans="1:9" ht="15" customHeight="1" x14ac:dyDescent="0.2">
      <c r="B89" s="130" t="s">
        <v>189</v>
      </c>
      <c r="C89" s="42">
        <v>2</v>
      </c>
      <c r="D89" s="42">
        <v>1</v>
      </c>
      <c r="E89" s="42">
        <v>0</v>
      </c>
      <c r="F89" s="42">
        <f t="shared" si="10"/>
        <v>-2</v>
      </c>
      <c r="G89" s="42">
        <f t="shared" si="11"/>
        <v>-1</v>
      </c>
      <c r="H89" s="92">
        <f t="shared" si="14"/>
        <v>-1</v>
      </c>
      <c r="I89" s="92">
        <f t="shared" si="15"/>
        <v>-1</v>
      </c>
    </row>
    <row r="90" spans="1:9" ht="15" customHeight="1" x14ac:dyDescent="0.2">
      <c r="B90" s="130" t="s">
        <v>158</v>
      </c>
      <c r="C90" s="42">
        <v>5</v>
      </c>
      <c r="D90" s="42">
        <v>2</v>
      </c>
      <c r="E90" s="42">
        <v>0</v>
      </c>
      <c r="F90" s="42">
        <f t="shared" si="10"/>
        <v>-5</v>
      </c>
      <c r="G90" s="42">
        <f t="shared" si="11"/>
        <v>-2</v>
      </c>
      <c r="H90" s="92">
        <f t="shared" si="14"/>
        <v>-1</v>
      </c>
      <c r="I90" s="92">
        <f t="shared" si="15"/>
        <v>-1</v>
      </c>
    </row>
    <row r="91" spans="1:9" ht="12" x14ac:dyDescent="0.2">
      <c r="B91" s="130" t="s">
        <v>102</v>
      </c>
      <c r="C91" s="42">
        <v>5</v>
      </c>
      <c r="D91" s="42">
        <v>11</v>
      </c>
      <c r="E91" s="42">
        <v>0</v>
      </c>
      <c r="F91" s="42">
        <f t="shared" si="10"/>
        <v>-5</v>
      </c>
      <c r="G91" s="42">
        <f t="shared" si="11"/>
        <v>-11</v>
      </c>
      <c r="H91" s="92">
        <f t="shared" si="14"/>
        <v>-1</v>
      </c>
      <c r="I91" s="92">
        <f t="shared" si="15"/>
        <v>-1</v>
      </c>
    </row>
    <row r="92" spans="1:9" ht="15" customHeight="1" x14ac:dyDescent="0.2">
      <c r="B92" s="130" t="s">
        <v>167</v>
      </c>
      <c r="C92" s="42">
        <v>0</v>
      </c>
      <c r="D92" s="42">
        <v>0</v>
      </c>
      <c r="E92" s="42">
        <v>0</v>
      </c>
      <c r="F92" s="42">
        <f t="shared" si="10"/>
        <v>0</v>
      </c>
      <c r="G92" s="42">
        <f t="shared" si="11"/>
        <v>0</v>
      </c>
      <c r="H92" s="92"/>
      <c r="I92" s="92"/>
    </row>
    <row r="93" spans="1:9" ht="12" x14ac:dyDescent="0.2">
      <c r="B93" s="130" t="s">
        <v>122</v>
      </c>
      <c r="C93" s="42">
        <v>4</v>
      </c>
      <c r="D93" s="42">
        <v>5</v>
      </c>
      <c r="E93" s="42">
        <v>0</v>
      </c>
      <c r="F93" s="42">
        <f t="shared" si="10"/>
        <v>-4</v>
      </c>
      <c r="G93" s="42">
        <f t="shared" si="11"/>
        <v>-5</v>
      </c>
      <c r="H93" s="92">
        <f t="shared" si="14"/>
        <v>-1</v>
      </c>
      <c r="I93" s="92">
        <f t="shared" si="15"/>
        <v>-1</v>
      </c>
    </row>
    <row r="94" spans="1:9" ht="15" customHeight="1" x14ac:dyDescent="0.2">
      <c r="B94" s="130" t="s">
        <v>127</v>
      </c>
      <c r="C94" s="42">
        <v>11</v>
      </c>
      <c r="D94" s="42">
        <v>6</v>
      </c>
      <c r="E94" s="42">
        <v>0</v>
      </c>
      <c r="F94" s="42">
        <f t="shared" si="10"/>
        <v>-11</v>
      </c>
      <c r="G94" s="42">
        <f t="shared" si="11"/>
        <v>-6</v>
      </c>
      <c r="H94" s="92">
        <f t="shared" si="14"/>
        <v>-1</v>
      </c>
      <c r="I94" s="92">
        <f t="shared" si="15"/>
        <v>-1</v>
      </c>
    </row>
    <row r="95" spans="1:9" ht="15" customHeight="1" x14ac:dyDescent="0.2">
      <c r="B95" s="130" t="s">
        <v>155</v>
      </c>
      <c r="C95" s="42">
        <v>6</v>
      </c>
      <c r="D95" s="42">
        <v>5</v>
      </c>
      <c r="E95" s="42">
        <v>0</v>
      </c>
      <c r="F95" s="42">
        <f t="shared" si="10"/>
        <v>-6</v>
      </c>
      <c r="G95" s="42">
        <f t="shared" si="11"/>
        <v>-5</v>
      </c>
      <c r="H95" s="92">
        <f t="shared" si="14"/>
        <v>-1</v>
      </c>
      <c r="I95" s="92">
        <f t="shared" si="15"/>
        <v>-1</v>
      </c>
    </row>
    <row r="96" spans="1:9" ht="15" customHeight="1" x14ac:dyDescent="0.2">
      <c r="A96" s="12"/>
      <c r="B96" s="125" t="s">
        <v>199</v>
      </c>
      <c r="C96" s="66">
        <v>1956</v>
      </c>
      <c r="D96" s="66">
        <v>2437</v>
      </c>
      <c r="E96" s="66">
        <v>172</v>
      </c>
      <c r="F96" s="66">
        <f t="shared" si="10"/>
        <v>-1784</v>
      </c>
      <c r="G96" s="66">
        <f t="shared" si="11"/>
        <v>-2265</v>
      </c>
      <c r="H96" s="86">
        <f t="shared" si="14"/>
        <v>-0.91206543967280163</v>
      </c>
      <c r="I96" s="86">
        <f t="shared" si="15"/>
        <v>-0.92942141977841608</v>
      </c>
    </row>
    <row r="97" spans="2:9" ht="15" customHeight="1" x14ac:dyDescent="0.2">
      <c r="B97" s="126" t="s">
        <v>65</v>
      </c>
      <c r="C97" s="42">
        <v>1565</v>
      </c>
      <c r="D97" s="42">
        <v>2020</v>
      </c>
      <c r="E97" s="42">
        <v>153</v>
      </c>
      <c r="F97" s="42">
        <f t="shared" si="10"/>
        <v>-1412</v>
      </c>
      <c r="G97" s="42">
        <f t="shared" si="11"/>
        <v>-1867</v>
      </c>
      <c r="H97" s="92">
        <f t="shared" si="14"/>
        <v>-0.90223642172523966</v>
      </c>
      <c r="I97" s="92">
        <f t="shared" si="15"/>
        <v>-0.9242574257425743</v>
      </c>
    </row>
    <row r="98" spans="2:9" ht="15" customHeight="1" x14ac:dyDescent="0.2">
      <c r="B98" s="126" t="s">
        <v>96</v>
      </c>
      <c r="C98" s="42">
        <v>341</v>
      </c>
      <c r="D98" s="42">
        <v>346</v>
      </c>
      <c r="E98" s="42">
        <v>19</v>
      </c>
      <c r="F98" s="42">
        <f t="shared" si="10"/>
        <v>-322</v>
      </c>
      <c r="G98" s="42">
        <f t="shared" si="11"/>
        <v>-327</v>
      </c>
      <c r="H98" s="92">
        <f t="shared" si="14"/>
        <v>-0.94428152492668627</v>
      </c>
      <c r="I98" s="92">
        <f t="shared" si="15"/>
        <v>-0.94508670520231219</v>
      </c>
    </row>
    <row r="99" spans="2:9" ht="15" customHeight="1" x14ac:dyDescent="0.2">
      <c r="B99" s="126" t="s">
        <v>112</v>
      </c>
      <c r="C99" s="42">
        <v>50</v>
      </c>
      <c r="D99" s="42">
        <v>71</v>
      </c>
      <c r="E99" s="42">
        <v>0</v>
      </c>
      <c r="F99" s="42">
        <f t="shared" si="10"/>
        <v>-50</v>
      </c>
      <c r="G99" s="42">
        <f t="shared" si="11"/>
        <v>-71</v>
      </c>
      <c r="H99" s="92">
        <f t="shared" si="14"/>
        <v>-1</v>
      </c>
      <c r="I99" s="92">
        <f t="shared" si="15"/>
        <v>-1</v>
      </c>
    </row>
    <row r="100" spans="2:9" ht="15" customHeight="1" x14ac:dyDescent="0.2">
      <c r="B100" s="125" t="s">
        <v>200</v>
      </c>
      <c r="C100" s="66">
        <v>247</v>
      </c>
      <c r="D100" s="66">
        <v>364</v>
      </c>
      <c r="E100" s="66">
        <v>16</v>
      </c>
      <c r="F100" s="66">
        <f t="shared" si="10"/>
        <v>-231</v>
      </c>
      <c r="G100" s="66">
        <f t="shared" si="11"/>
        <v>-348</v>
      </c>
      <c r="H100" s="86">
        <f t="shared" si="14"/>
        <v>-0.93522267206477738</v>
      </c>
      <c r="I100" s="86">
        <f t="shared" si="15"/>
        <v>-0.95604395604395609</v>
      </c>
    </row>
    <row r="101" spans="2:9" ht="15" customHeight="1" x14ac:dyDescent="0.2">
      <c r="B101" s="127" t="s">
        <v>67</v>
      </c>
      <c r="C101" s="42">
        <v>42</v>
      </c>
      <c r="D101" s="42">
        <v>61</v>
      </c>
      <c r="E101" s="42">
        <v>0</v>
      </c>
      <c r="F101" s="42">
        <f t="shared" si="10"/>
        <v>-42</v>
      </c>
      <c r="G101" s="42">
        <f t="shared" si="11"/>
        <v>-61</v>
      </c>
      <c r="H101" s="92">
        <f t="shared" si="14"/>
        <v>-1</v>
      </c>
      <c r="I101" s="92">
        <f t="shared" si="15"/>
        <v>-1</v>
      </c>
    </row>
    <row r="102" spans="2:9" s="21" customFormat="1" ht="15" customHeight="1" x14ac:dyDescent="0.2">
      <c r="B102" s="127" t="s">
        <v>71</v>
      </c>
      <c r="C102" s="42">
        <v>3</v>
      </c>
      <c r="D102" s="42">
        <v>7</v>
      </c>
      <c r="E102" s="42">
        <v>0</v>
      </c>
      <c r="F102" s="42">
        <f t="shared" si="10"/>
        <v>-3</v>
      </c>
      <c r="G102" s="42">
        <f t="shared" si="11"/>
        <v>-7</v>
      </c>
      <c r="H102" s="92">
        <f t="shared" si="14"/>
        <v>-1</v>
      </c>
      <c r="I102" s="92">
        <f t="shared" si="15"/>
        <v>-1</v>
      </c>
    </row>
    <row r="103" spans="2:9" ht="15" customHeight="1" x14ac:dyDescent="0.2">
      <c r="B103" s="127" t="s">
        <v>72</v>
      </c>
      <c r="C103" s="42">
        <v>108</v>
      </c>
      <c r="D103" s="42">
        <v>162</v>
      </c>
      <c r="E103" s="42">
        <v>4</v>
      </c>
      <c r="F103" s="42">
        <f t="shared" si="10"/>
        <v>-104</v>
      </c>
      <c r="G103" s="42">
        <f t="shared" si="11"/>
        <v>-158</v>
      </c>
      <c r="H103" s="92">
        <f t="shared" si="14"/>
        <v>-0.96296296296296302</v>
      </c>
      <c r="I103" s="92">
        <f t="shared" si="15"/>
        <v>-0.97530864197530864</v>
      </c>
    </row>
    <row r="104" spans="2:9" ht="15" customHeight="1" x14ac:dyDescent="0.2">
      <c r="B104" s="127" t="s">
        <v>231</v>
      </c>
      <c r="C104" s="42">
        <v>0</v>
      </c>
      <c r="D104" s="42">
        <v>0</v>
      </c>
      <c r="E104" s="42">
        <v>0</v>
      </c>
      <c r="F104" s="42">
        <f t="shared" si="10"/>
        <v>0</v>
      </c>
      <c r="G104" s="42">
        <f t="shared" si="11"/>
        <v>0</v>
      </c>
      <c r="H104" s="92"/>
      <c r="I104" s="92"/>
    </row>
    <row r="105" spans="2:9" ht="15" customHeight="1" x14ac:dyDescent="0.2">
      <c r="B105" s="127" t="s">
        <v>79</v>
      </c>
      <c r="C105" s="42">
        <v>4</v>
      </c>
      <c r="D105" s="42">
        <v>17</v>
      </c>
      <c r="E105" s="42">
        <v>0</v>
      </c>
      <c r="F105" s="42">
        <f t="shared" si="10"/>
        <v>-4</v>
      </c>
      <c r="G105" s="42">
        <f t="shared" si="11"/>
        <v>-17</v>
      </c>
      <c r="H105" s="92">
        <f t="shared" si="14"/>
        <v>-1</v>
      </c>
      <c r="I105" s="92">
        <f t="shared" si="15"/>
        <v>-1</v>
      </c>
    </row>
    <row r="106" spans="2:9" ht="12" x14ac:dyDescent="0.2">
      <c r="B106" s="127" t="s">
        <v>82</v>
      </c>
      <c r="C106" s="42">
        <v>6</v>
      </c>
      <c r="D106" s="42">
        <v>13</v>
      </c>
      <c r="E106" s="42">
        <v>0</v>
      </c>
      <c r="F106" s="42">
        <f t="shared" si="10"/>
        <v>-6</v>
      </c>
      <c r="G106" s="42">
        <f t="shared" si="11"/>
        <v>-13</v>
      </c>
      <c r="H106" s="92">
        <f t="shared" si="14"/>
        <v>-1</v>
      </c>
      <c r="I106" s="92">
        <f t="shared" si="15"/>
        <v>-1</v>
      </c>
    </row>
    <row r="107" spans="2:9" ht="15" customHeight="1" x14ac:dyDescent="0.2">
      <c r="B107" s="127" t="s">
        <v>99</v>
      </c>
      <c r="C107" s="42">
        <v>47</v>
      </c>
      <c r="D107" s="42">
        <v>63</v>
      </c>
      <c r="E107" s="42">
        <v>1</v>
      </c>
      <c r="F107" s="42">
        <f t="shared" si="10"/>
        <v>-46</v>
      </c>
      <c r="G107" s="42">
        <f t="shared" si="11"/>
        <v>-62</v>
      </c>
      <c r="H107" s="92">
        <f t="shared" si="14"/>
        <v>-0.97872340425531912</v>
      </c>
      <c r="I107" s="92">
        <f t="shared" si="15"/>
        <v>-0.98412698412698418</v>
      </c>
    </row>
    <row r="108" spans="2:9" ht="15" customHeight="1" x14ac:dyDescent="0.2">
      <c r="B108" s="130" t="s">
        <v>124</v>
      </c>
      <c r="C108" s="42">
        <v>1</v>
      </c>
      <c r="D108" s="42">
        <v>3</v>
      </c>
      <c r="E108" s="42">
        <v>0</v>
      </c>
      <c r="F108" s="42">
        <f t="shared" si="10"/>
        <v>-1</v>
      </c>
      <c r="G108" s="42">
        <f t="shared" si="11"/>
        <v>-3</v>
      </c>
      <c r="H108" s="92">
        <f t="shared" si="14"/>
        <v>-1</v>
      </c>
      <c r="I108" s="92">
        <f t="shared" si="15"/>
        <v>-1</v>
      </c>
    </row>
    <row r="109" spans="2:9" ht="15" customHeight="1" x14ac:dyDescent="0.2">
      <c r="B109" s="127" t="s">
        <v>125</v>
      </c>
      <c r="C109" s="42">
        <v>10</v>
      </c>
      <c r="D109" s="42">
        <v>8</v>
      </c>
      <c r="E109" s="42">
        <v>11</v>
      </c>
      <c r="F109" s="42">
        <f t="shared" si="10"/>
        <v>1</v>
      </c>
      <c r="G109" s="42">
        <f t="shared" si="11"/>
        <v>3</v>
      </c>
      <c r="H109" s="92">
        <f t="shared" si="14"/>
        <v>0.10000000000000009</v>
      </c>
      <c r="I109" s="92">
        <f t="shared" si="15"/>
        <v>0.375</v>
      </c>
    </row>
    <row r="110" spans="2:9" ht="15" customHeight="1" x14ac:dyDescent="0.2">
      <c r="B110" s="127" t="s">
        <v>245</v>
      </c>
      <c r="C110" s="42">
        <v>0</v>
      </c>
      <c r="D110" s="42">
        <v>0</v>
      </c>
      <c r="E110" s="42">
        <v>0</v>
      </c>
      <c r="F110" s="42">
        <f t="shared" si="10"/>
        <v>0</v>
      </c>
      <c r="G110" s="42">
        <f t="shared" si="11"/>
        <v>0</v>
      </c>
      <c r="H110" s="92"/>
      <c r="I110" s="92"/>
    </row>
    <row r="111" spans="2:9" s="21" customFormat="1" ht="15" customHeight="1" x14ac:dyDescent="0.2">
      <c r="B111" s="127" t="s">
        <v>246</v>
      </c>
      <c r="C111" s="42">
        <v>1</v>
      </c>
      <c r="D111" s="42">
        <v>0</v>
      </c>
      <c r="E111" s="42">
        <v>0</v>
      </c>
      <c r="F111" s="42">
        <f t="shared" si="10"/>
        <v>-1</v>
      </c>
      <c r="G111" s="42">
        <f t="shared" si="11"/>
        <v>0</v>
      </c>
      <c r="H111" s="92">
        <f t="shared" si="14"/>
        <v>-1</v>
      </c>
      <c r="I111" s="92"/>
    </row>
    <row r="112" spans="2:9" ht="15" customHeight="1" x14ac:dyDescent="0.2">
      <c r="B112" s="127" t="s">
        <v>148</v>
      </c>
      <c r="C112" s="42">
        <v>3</v>
      </c>
      <c r="D112" s="42">
        <v>4</v>
      </c>
      <c r="E112" s="42">
        <v>0</v>
      </c>
      <c r="F112" s="42">
        <f t="shared" si="10"/>
        <v>-3</v>
      </c>
      <c r="G112" s="42">
        <f t="shared" si="11"/>
        <v>-4</v>
      </c>
      <c r="H112" s="92">
        <f t="shared" si="14"/>
        <v>-1</v>
      </c>
      <c r="I112" s="92">
        <f t="shared" si="15"/>
        <v>-1</v>
      </c>
    </row>
    <row r="113" spans="2:9" ht="16.5" customHeight="1" x14ac:dyDescent="0.2">
      <c r="B113" s="129" t="s">
        <v>152</v>
      </c>
      <c r="C113" s="42">
        <v>22</v>
      </c>
      <c r="D113" s="42">
        <v>26</v>
      </c>
      <c r="E113" s="42">
        <v>0</v>
      </c>
      <c r="F113" s="42">
        <f t="shared" si="10"/>
        <v>-22</v>
      </c>
      <c r="G113" s="42">
        <f t="shared" si="11"/>
        <v>-26</v>
      </c>
      <c r="H113" s="92">
        <f t="shared" si="14"/>
        <v>-1</v>
      </c>
      <c r="I113" s="92">
        <f t="shared" si="15"/>
        <v>-1</v>
      </c>
    </row>
    <row r="114" spans="2:9" ht="33.75" customHeight="1" x14ac:dyDescent="0.2">
      <c r="B114" s="131" t="s">
        <v>201</v>
      </c>
      <c r="C114" s="67">
        <v>18944</v>
      </c>
      <c r="D114" s="67">
        <v>17277</v>
      </c>
      <c r="E114" s="67">
        <v>564</v>
      </c>
      <c r="F114" s="67">
        <f t="shared" si="10"/>
        <v>-18380</v>
      </c>
      <c r="G114" s="67">
        <f t="shared" si="11"/>
        <v>-16713</v>
      </c>
      <c r="H114" s="73">
        <f t="shared" si="14"/>
        <v>-0.97022804054054057</v>
      </c>
      <c r="I114" s="73">
        <f t="shared" si="15"/>
        <v>-0.96735544365341208</v>
      </c>
    </row>
    <row r="115" spans="2:9" ht="21.75" customHeight="1" x14ac:dyDescent="0.2">
      <c r="B115" s="125" t="s">
        <v>202</v>
      </c>
      <c r="C115" s="66">
        <v>2885</v>
      </c>
      <c r="D115" s="66">
        <v>1812</v>
      </c>
      <c r="E115" s="66">
        <v>20</v>
      </c>
      <c r="F115" s="66">
        <f t="shared" si="10"/>
        <v>-2865</v>
      </c>
      <c r="G115" s="66">
        <f t="shared" si="11"/>
        <v>-1792</v>
      </c>
      <c r="H115" s="86">
        <f t="shared" si="14"/>
        <v>-0.99306759098786823</v>
      </c>
      <c r="I115" s="86">
        <f t="shared" si="15"/>
        <v>-0.98896247240618096</v>
      </c>
    </row>
    <row r="116" spans="2:9" ht="12" x14ac:dyDescent="0.2">
      <c r="B116" s="132" t="s">
        <v>88</v>
      </c>
      <c r="C116" s="42">
        <v>268</v>
      </c>
      <c r="D116" s="42">
        <v>407</v>
      </c>
      <c r="E116" s="42">
        <v>2</v>
      </c>
      <c r="F116" s="42">
        <f t="shared" si="10"/>
        <v>-266</v>
      </c>
      <c r="G116" s="42">
        <f t="shared" si="11"/>
        <v>-405</v>
      </c>
      <c r="H116" s="92">
        <f t="shared" si="14"/>
        <v>-0.9925373134328358</v>
      </c>
      <c r="I116" s="92">
        <f t="shared" si="15"/>
        <v>-0.99508599508599505</v>
      </c>
    </row>
    <row r="117" spans="2:9" ht="15" customHeight="1" x14ac:dyDescent="0.2">
      <c r="B117" s="132" t="s">
        <v>101</v>
      </c>
      <c r="C117" s="42">
        <v>252</v>
      </c>
      <c r="D117" s="42">
        <v>443</v>
      </c>
      <c r="E117" s="42">
        <v>5</v>
      </c>
      <c r="F117" s="42">
        <f t="shared" si="10"/>
        <v>-247</v>
      </c>
      <c r="G117" s="42">
        <f t="shared" si="11"/>
        <v>-438</v>
      </c>
      <c r="H117" s="92">
        <f t="shared" si="14"/>
        <v>-0.98015873015873012</v>
      </c>
      <c r="I117" s="92">
        <f t="shared" si="15"/>
        <v>-0.98871331828442433</v>
      </c>
    </row>
    <row r="118" spans="2:9" ht="12" x14ac:dyDescent="0.2">
      <c r="B118" s="132" t="s">
        <v>115</v>
      </c>
      <c r="C118" s="42">
        <v>5</v>
      </c>
      <c r="D118" s="42">
        <v>4</v>
      </c>
      <c r="E118" s="42">
        <v>0</v>
      </c>
      <c r="F118" s="42">
        <f t="shared" si="10"/>
        <v>-5</v>
      </c>
      <c r="G118" s="42">
        <f t="shared" si="11"/>
        <v>-4</v>
      </c>
      <c r="H118" s="92">
        <f t="shared" si="14"/>
        <v>-1</v>
      </c>
      <c r="I118" s="92">
        <f t="shared" si="15"/>
        <v>-1</v>
      </c>
    </row>
    <row r="119" spans="2:9" ht="15" customHeight="1" x14ac:dyDescent="0.2">
      <c r="B119" s="128" t="s">
        <v>141</v>
      </c>
      <c r="C119" s="42">
        <v>1</v>
      </c>
      <c r="D119" s="42">
        <v>0</v>
      </c>
      <c r="E119" s="42">
        <v>0</v>
      </c>
      <c r="F119" s="42">
        <f t="shared" si="10"/>
        <v>-1</v>
      </c>
      <c r="G119" s="42">
        <f t="shared" si="11"/>
        <v>0</v>
      </c>
      <c r="H119" s="92">
        <f t="shared" si="14"/>
        <v>-1</v>
      </c>
      <c r="I119" s="92"/>
    </row>
    <row r="120" spans="2:9" ht="12" x14ac:dyDescent="0.2">
      <c r="B120" s="128" t="s">
        <v>153</v>
      </c>
      <c r="C120" s="42">
        <v>2351</v>
      </c>
      <c r="D120" s="42">
        <v>951</v>
      </c>
      <c r="E120" s="42">
        <v>13</v>
      </c>
      <c r="F120" s="42">
        <f t="shared" si="10"/>
        <v>-2338</v>
      </c>
      <c r="G120" s="42">
        <f t="shared" si="11"/>
        <v>-938</v>
      </c>
      <c r="H120" s="92">
        <f t="shared" si="14"/>
        <v>-0.99447043811144198</v>
      </c>
      <c r="I120" s="92">
        <f t="shared" si="15"/>
        <v>-0.98633017875920082</v>
      </c>
    </row>
    <row r="121" spans="2:9" ht="15" customHeight="1" x14ac:dyDescent="0.2">
      <c r="B121" s="128" t="s">
        <v>168</v>
      </c>
      <c r="C121" s="42">
        <v>5</v>
      </c>
      <c r="D121" s="42">
        <v>1</v>
      </c>
      <c r="E121" s="42">
        <v>0</v>
      </c>
      <c r="F121" s="42">
        <f t="shared" si="10"/>
        <v>-5</v>
      </c>
      <c r="G121" s="42">
        <f t="shared" si="11"/>
        <v>-1</v>
      </c>
      <c r="H121" s="92">
        <f t="shared" si="14"/>
        <v>-1</v>
      </c>
      <c r="I121" s="92">
        <f t="shared" si="15"/>
        <v>-1</v>
      </c>
    </row>
    <row r="122" spans="2:9" ht="15" customHeight="1" x14ac:dyDescent="0.2">
      <c r="B122" s="128" t="s">
        <v>163</v>
      </c>
      <c r="C122" s="42">
        <v>3</v>
      </c>
      <c r="D122" s="42">
        <v>6</v>
      </c>
      <c r="E122" s="42">
        <v>0</v>
      </c>
      <c r="F122" s="42">
        <f t="shared" si="10"/>
        <v>-3</v>
      </c>
      <c r="G122" s="42">
        <f t="shared" si="11"/>
        <v>-6</v>
      </c>
      <c r="H122" s="92">
        <f t="shared" si="14"/>
        <v>-1</v>
      </c>
      <c r="I122" s="92">
        <f t="shared" si="15"/>
        <v>-1</v>
      </c>
    </row>
    <row r="123" spans="2:9" ht="15" customHeight="1" x14ac:dyDescent="0.2">
      <c r="B123" s="125" t="s">
        <v>203</v>
      </c>
      <c r="C123" s="66">
        <v>311</v>
      </c>
      <c r="D123" s="66">
        <v>311</v>
      </c>
      <c r="E123" s="66">
        <v>6</v>
      </c>
      <c r="F123" s="66">
        <f t="shared" si="10"/>
        <v>-305</v>
      </c>
      <c r="G123" s="66">
        <f t="shared" si="11"/>
        <v>-305</v>
      </c>
      <c r="H123" s="86">
        <f t="shared" si="14"/>
        <v>-0.98070739549839225</v>
      </c>
      <c r="I123" s="86">
        <f t="shared" si="15"/>
        <v>-0.98070739549839225</v>
      </c>
    </row>
    <row r="124" spans="2:9" ht="17.25" customHeight="1" x14ac:dyDescent="0.2">
      <c r="B124" s="128" t="s">
        <v>60</v>
      </c>
      <c r="C124" s="42">
        <v>253</v>
      </c>
      <c r="D124" s="42">
        <v>247</v>
      </c>
      <c r="E124" s="42">
        <v>4</v>
      </c>
      <c r="F124" s="42">
        <f t="shared" si="10"/>
        <v>-249</v>
      </c>
      <c r="G124" s="42">
        <f t="shared" si="11"/>
        <v>-243</v>
      </c>
      <c r="H124" s="92">
        <f t="shared" si="14"/>
        <v>-0.98418972332015808</v>
      </c>
      <c r="I124" s="92">
        <f t="shared" si="15"/>
        <v>-0.98380566801619429</v>
      </c>
    </row>
    <row r="125" spans="2:9" ht="15" customHeight="1" x14ac:dyDescent="0.2">
      <c r="B125" s="128" t="s">
        <v>64</v>
      </c>
      <c r="C125" s="42">
        <v>0</v>
      </c>
      <c r="D125" s="42">
        <v>0</v>
      </c>
      <c r="E125" s="42">
        <v>0</v>
      </c>
      <c r="F125" s="42">
        <f t="shared" si="10"/>
        <v>0</v>
      </c>
      <c r="G125" s="42">
        <f t="shared" si="11"/>
        <v>0</v>
      </c>
      <c r="H125" s="92"/>
      <c r="I125" s="92"/>
    </row>
    <row r="126" spans="2:9" ht="15" customHeight="1" x14ac:dyDescent="0.2">
      <c r="B126" s="128" t="s">
        <v>68</v>
      </c>
      <c r="C126" s="42">
        <v>56</v>
      </c>
      <c r="D126" s="42">
        <v>62</v>
      </c>
      <c r="E126" s="42">
        <v>2</v>
      </c>
      <c r="F126" s="42">
        <f t="shared" si="10"/>
        <v>-54</v>
      </c>
      <c r="G126" s="42">
        <f t="shared" si="11"/>
        <v>-60</v>
      </c>
      <c r="H126" s="92">
        <f t="shared" si="14"/>
        <v>-0.9642857142857143</v>
      </c>
      <c r="I126" s="92">
        <f t="shared" si="15"/>
        <v>-0.967741935483871</v>
      </c>
    </row>
    <row r="127" spans="2:9" ht="15" customHeight="1" x14ac:dyDescent="0.2">
      <c r="B127" s="128" t="s">
        <v>165</v>
      </c>
      <c r="C127" s="42">
        <v>0</v>
      </c>
      <c r="D127" s="42">
        <v>0</v>
      </c>
      <c r="E127" s="42">
        <v>0</v>
      </c>
      <c r="F127" s="42">
        <f t="shared" si="10"/>
        <v>0</v>
      </c>
      <c r="G127" s="42">
        <f t="shared" si="11"/>
        <v>0</v>
      </c>
      <c r="H127" s="92"/>
      <c r="I127" s="92"/>
    </row>
    <row r="128" spans="2:9" ht="15" customHeight="1" x14ac:dyDescent="0.2">
      <c r="B128" s="128" t="s">
        <v>81</v>
      </c>
      <c r="C128" s="42">
        <v>0</v>
      </c>
      <c r="D128" s="42">
        <v>0</v>
      </c>
      <c r="E128" s="42">
        <v>0</v>
      </c>
      <c r="F128" s="42">
        <f t="shared" si="10"/>
        <v>0</v>
      </c>
      <c r="G128" s="42">
        <f t="shared" si="11"/>
        <v>0</v>
      </c>
      <c r="H128" s="92"/>
      <c r="I128" s="92"/>
    </row>
    <row r="129" spans="1:9" ht="15" customHeight="1" x14ac:dyDescent="0.2">
      <c r="B129" s="128" t="s">
        <v>111</v>
      </c>
      <c r="C129" s="42">
        <v>0</v>
      </c>
      <c r="D129" s="42">
        <v>0</v>
      </c>
      <c r="E129" s="42">
        <v>0</v>
      </c>
      <c r="F129" s="42">
        <f t="shared" si="10"/>
        <v>0</v>
      </c>
      <c r="G129" s="42">
        <f t="shared" si="11"/>
        <v>0</v>
      </c>
      <c r="H129" s="92"/>
      <c r="I129" s="92"/>
    </row>
    <row r="130" spans="1:9" ht="15" customHeight="1" x14ac:dyDescent="0.2">
      <c r="B130" s="128" t="s">
        <v>184</v>
      </c>
      <c r="C130" s="42">
        <v>0</v>
      </c>
      <c r="D130" s="42">
        <v>0</v>
      </c>
      <c r="E130" s="42">
        <v>0</v>
      </c>
      <c r="F130" s="42">
        <f t="shared" si="10"/>
        <v>0</v>
      </c>
      <c r="G130" s="42">
        <f t="shared" si="11"/>
        <v>0</v>
      </c>
      <c r="H130" s="92"/>
      <c r="I130" s="92"/>
    </row>
    <row r="131" spans="1:9" ht="15" customHeight="1" x14ac:dyDescent="0.2">
      <c r="B131" s="128" t="s">
        <v>192</v>
      </c>
      <c r="C131" s="42">
        <v>0</v>
      </c>
      <c r="D131" s="42">
        <v>0</v>
      </c>
      <c r="E131" s="42">
        <v>0</v>
      </c>
      <c r="F131" s="42">
        <f t="shared" si="10"/>
        <v>0</v>
      </c>
      <c r="G131" s="42">
        <f t="shared" si="11"/>
        <v>0</v>
      </c>
      <c r="H131" s="92"/>
      <c r="I131" s="92"/>
    </row>
    <row r="132" spans="1:9" ht="15" customHeight="1" x14ac:dyDescent="0.2">
      <c r="B132" s="128" t="s">
        <v>123</v>
      </c>
      <c r="C132" s="42">
        <v>0</v>
      </c>
      <c r="D132" s="42">
        <v>0</v>
      </c>
      <c r="E132" s="42">
        <v>0</v>
      </c>
      <c r="F132" s="42">
        <f t="shared" si="10"/>
        <v>0</v>
      </c>
      <c r="G132" s="42">
        <f t="shared" si="11"/>
        <v>0</v>
      </c>
      <c r="H132" s="92"/>
      <c r="I132" s="92"/>
    </row>
    <row r="133" spans="1:9" s="10" customFormat="1" ht="15" customHeight="1" x14ac:dyDescent="0.2">
      <c r="B133" s="128" t="s">
        <v>178</v>
      </c>
      <c r="C133" s="42">
        <v>0</v>
      </c>
      <c r="D133" s="42">
        <v>0</v>
      </c>
      <c r="E133" s="42">
        <v>0</v>
      </c>
      <c r="F133" s="42">
        <f t="shared" si="10"/>
        <v>0</v>
      </c>
      <c r="G133" s="42">
        <f t="shared" si="11"/>
        <v>0</v>
      </c>
      <c r="H133" s="92"/>
      <c r="I133" s="92"/>
    </row>
    <row r="134" spans="1:9" s="10" customFormat="1" ht="15" customHeight="1" x14ac:dyDescent="0.2">
      <c r="B134" s="128" t="s">
        <v>130</v>
      </c>
      <c r="C134" s="42">
        <v>0</v>
      </c>
      <c r="D134" s="42">
        <v>0</v>
      </c>
      <c r="E134" s="42">
        <v>0</v>
      </c>
      <c r="F134" s="42">
        <f t="shared" ref="F134:F197" si="16">E134-C134</f>
        <v>0</v>
      </c>
      <c r="G134" s="42">
        <f t="shared" ref="G134:G197" si="17">E134-D134</f>
        <v>0</v>
      </c>
      <c r="H134" s="92"/>
      <c r="I134" s="92"/>
    </row>
    <row r="135" spans="1:9" s="10" customFormat="1" ht="15" customHeight="1" x14ac:dyDescent="0.2">
      <c r="B135" s="128" t="s">
        <v>179</v>
      </c>
      <c r="C135" s="42">
        <v>0</v>
      </c>
      <c r="D135" s="42">
        <v>0</v>
      </c>
      <c r="E135" s="42">
        <v>0</v>
      </c>
      <c r="F135" s="42">
        <f t="shared" si="16"/>
        <v>0</v>
      </c>
      <c r="G135" s="42">
        <f t="shared" si="17"/>
        <v>0</v>
      </c>
      <c r="H135" s="92"/>
      <c r="I135" s="92"/>
    </row>
    <row r="136" spans="1:9" s="10" customFormat="1" ht="15" customHeight="1" x14ac:dyDescent="0.2">
      <c r="B136" s="128" t="s">
        <v>181</v>
      </c>
      <c r="C136" s="42">
        <v>0</v>
      </c>
      <c r="D136" s="42">
        <v>0</v>
      </c>
      <c r="E136" s="42">
        <v>0</v>
      </c>
      <c r="F136" s="42">
        <f t="shared" si="16"/>
        <v>0</v>
      </c>
      <c r="G136" s="42">
        <f t="shared" si="17"/>
        <v>0</v>
      </c>
      <c r="H136" s="92"/>
      <c r="I136" s="92"/>
    </row>
    <row r="137" spans="1:9" s="10" customFormat="1" ht="15" customHeight="1" x14ac:dyDescent="0.2">
      <c r="B137" s="128" t="s">
        <v>145</v>
      </c>
      <c r="C137" s="42">
        <v>0</v>
      </c>
      <c r="D137" s="42">
        <v>0</v>
      </c>
      <c r="E137" s="42">
        <v>0</v>
      </c>
      <c r="F137" s="42">
        <f t="shared" si="16"/>
        <v>0</v>
      </c>
      <c r="G137" s="42">
        <f t="shared" si="17"/>
        <v>0</v>
      </c>
      <c r="H137" s="92"/>
      <c r="I137" s="92"/>
    </row>
    <row r="138" spans="1:9" s="10" customFormat="1" ht="15" customHeight="1" x14ac:dyDescent="0.2">
      <c r="B138" s="128" t="s">
        <v>182</v>
      </c>
      <c r="C138" s="42">
        <v>2</v>
      </c>
      <c r="D138" s="42">
        <v>2</v>
      </c>
      <c r="E138" s="42">
        <v>0</v>
      </c>
      <c r="F138" s="42">
        <f t="shared" si="16"/>
        <v>-2</v>
      </c>
      <c r="G138" s="42">
        <f t="shared" si="17"/>
        <v>-2</v>
      </c>
      <c r="H138" s="92">
        <f t="shared" si="14"/>
        <v>-1</v>
      </c>
      <c r="I138" s="92">
        <f t="shared" si="15"/>
        <v>-1</v>
      </c>
    </row>
    <row r="139" spans="1:9" ht="15" customHeight="1" x14ac:dyDescent="0.2">
      <c r="B139" s="125" t="s">
        <v>204</v>
      </c>
      <c r="C139" s="66">
        <v>11901</v>
      </c>
      <c r="D139" s="66">
        <v>10973</v>
      </c>
      <c r="E139" s="66">
        <v>519</v>
      </c>
      <c r="F139" s="66">
        <f t="shared" si="16"/>
        <v>-11382</v>
      </c>
      <c r="G139" s="66">
        <f t="shared" si="17"/>
        <v>-10454</v>
      </c>
      <c r="H139" s="86">
        <f t="shared" ref="H139:H202" si="18">E139/C139-1</f>
        <v>-0.95639021930930168</v>
      </c>
      <c r="I139" s="86">
        <f t="shared" ref="I139:I202" si="19">E139/D139-1</f>
        <v>-0.9527020869406726</v>
      </c>
    </row>
    <row r="140" spans="1:9" ht="15" customHeight="1" x14ac:dyDescent="0.2">
      <c r="A140" s="11"/>
      <c r="B140" s="127" t="s">
        <v>62</v>
      </c>
      <c r="C140" s="42">
        <v>18</v>
      </c>
      <c r="D140" s="42">
        <v>11</v>
      </c>
      <c r="E140" s="42">
        <v>6</v>
      </c>
      <c r="F140" s="42">
        <f t="shared" si="16"/>
        <v>-12</v>
      </c>
      <c r="G140" s="42">
        <f t="shared" si="17"/>
        <v>-5</v>
      </c>
      <c r="H140" s="92">
        <f t="shared" si="18"/>
        <v>-0.66666666666666674</v>
      </c>
      <c r="I140" s="92">
        <f t="shared" si="19"/>
        <v>-0.45454545454545459</v>
      </c>
    </row>
    <row r="141" spans="1:9" ht="15" customHeight="1" x14ac:dyDescent="0.2">
      <c r="A141" s="11"/>
      <c r="B141" s="127" t="s">
        <v>69</v>
      </c>
      <c r="C141" s="42">
        <v>35</v>
      </c>
      <c r="D141" s="42">
        <v>72</v>
      </c>
      <c r="E141" s="42">
        <v>4</v>
      </c>
      <c r="F141" s="42">
        <f t="shared" si="16"/>
        <v>-31</v>
      </c>
      <c r="G141" s="42">
        <f t="shared" si="17"/>
        <v>-68</v>
      </c>
      <c r="H141" s="92">
        <f t="shared" si="18"/>
        <v>-0.88571428571428568</v>
      </c>
      <c r="I141" s="92">
        <f t="shared" si="19"/>
        <v>-0.94444444444444442</v>
      </c>
    </row>
    <row r="142" spans="1:9" s="10" customFormat="1" ht="15" customHeight="1" x14ac:dyDescent="0.2">
      <c r="A142" s="11"/>
      <c r="B142" s="127" t="s">
        <v>190</v>
      </c>
      <c r="C142" s="42">
        <v>7</v>
      </c>
      <c r="D142" s="42">
        <v>3</v>
      </c>
      <c r="E142" s="42">
        <v>0</v>
      </c>
      <c r="F142" s="42">
        <f t="shared" si="16"/>
        <v>-7</v>
      </c>
      <c r="G142" s="42">
        <f t="shared" si="17"/>
        <v>-3</v>
      </c>
      <c r="H142" s="92">
        <f t="shared" si="18"/>
        <v>-1</v>
      </c>
      <c r="I142" s="92">
        <f t="shared" si="19"/>
        <v>-1</v>
      </c>
    </row>
    <row r="143" spans="1:9" ht="15" customHeight="1" x14ac:dyDescent="0.2">
      <c r="A143" s="11"/>
      <c r="B143" s="127" t="s">
        <v>90</v>
      </c>
      <c r="C143" s="42">
        <v>3527</v>
      </c>
      <c r="D143" s="42">
        <v>3179</v>
      </c>
      <c r="E143" s="42">
        <v>150</v>
      </c>
      <c r="F143" s="42">
        <f t="shared" si="16"/>
        <v>-3377</v>
      </c>
      <c r="G143" s="42">
        <f t="shared" si="17"/>
        <v>-3029</v>
      </c>
      <c r="H143" s="92">
        <f t="shared" si="18"/>
        <v>-0.95747093847462428</v>
      </c>
      <c r="I143" s="92">
        <f t="shared" si="19"/>
        <v>-0.95281535073922619</v>
      </c>
    </row>
    <row r="144" spans="1:9" ht="12.75" x14ac:dyDescent="0.2">
      <c r="A144" s="11"/>
      <c r="B144" s="127" t="s">
        <v>93</v>
      </c>
      <c r="C144" s="42">
        <v>7549</v>
      </c>
      <c r="D144" s="42">
        <v>6889</v>
      </c>
      <c r="E144" s="42">
        <v>347</v>
      </c>
      <c r="F144" s="42">
        <f t="shared" si="16"/>
        <v>-7202</v>
      </c>
      <c r="G144" s="42">
        <f t="shared" si="17"/>
        <v>-6542</v>
      </c>
      <c r="H144" s="92">
        <f t="shared" si="18"/>
        <v>-0.95403364684064118</v>
      </c>
      <c r="I144" s="92">
        <f t="shared" si="19"/>
        <v>-0.94962984467992451</v>
      </c>
    </row>
    <row r="145" spans="1:9" ht="12.75" x14ac:dyDescent="0.2">
      <c r="A145" s="11"/>
      <c r="B145" s="130" t="s">
        <v>176</v>
      </c>
      <c r="C145" s="42">
        <v>7</v>
      </c>
      <c r="D145" s="42">
        <v>3</v>
      </c>
      <c r="E145" s="42">
        <v>0</v>
      </c>
      <c r="F145" s="42">
        <f t="shared" si="16"/>
        <v>-7</v>
      </c>
      <c r="G145" s="42">
        <f t="shared" si="17"/>
        <v>-3</v>
      </c>
      <c r="H145" s="92">
        <f t="shared" si="18"/>
        <v>-1</v>
      </c>
      <c r="I145" s="92">
        <f t="shared" si="19"/>
        <v>-1</v>
      </c>
    </row>
    <row r="146" spans="1:9" ht="15" customHeight="1" x14ac:dyDescent="0.2">
      <c r="A146" s="11"/>
      <c r="B146" s="127" t="s">
        <v>116</v>
      </c>
      <c r="C146" s="42">
        <v>74</v>
      </c>
      <c r="D146" s="42">
        <v>74</v>
      </c>
      <c r="E146" s="42">
        <v>1</v>
      </c>
      <c r="F146" s="42">
        <f t="shared" si="16"/>
        <v>-73</v>
      </c>
      <c r="G146" s="42">
        <f t="shared" si="17"/>
        <v>-73</v>
      </c>
      <c r="H146" s="92">
        <f t="shared" si="18"/>
        <v>-0.98648648648648651</v>
      </c>
      <c r="I146" s="92">
        <f t="shared" si="19"/>
        <v>-0.98648648648648651</v>
      </c>
    </row>
    <row r="147" spans="1:9" ht="15" customHeight="1" x14ac:dyDescent="0.2">
      <c r="A147" s="11"/>
      <c r="B147" s="127" t="s">
        <v>120</v>
      </c>
      <c r="C147" s="42">
        <v>490</v>
      </c>
      <c r="D147" s="42">
        <v>530</v>
      </c>
      <c r="E147" s="42">
        <v>11</v>
      </c>
      <c r="F147" s="42">
        <f t="shared" si="16"/>
        <v>-479</v>
      </c>
      <c r="G147" s="42">
        <f t="shared" si="17"/>
        <v>-519</v>
      </c>
      <c r="H147" s="92">
        <f t="shared" si="18"/>
        <v>-0.97755102040816322</v>
      </c>
      <c r="I147" s="92">
        <f t="shared" si="19"/>
        <v>-0.97924528301886793</v>
      </c>
    </row>
    <row r="148" spans="1:9" ht="15" customHeight="1" x14ac:dyDescent="0.2">
      <c r="A148" s="11"/>
      <c r="B148" s="127" t="s">
        <v>151</v>
      </c>
      <c r="C148" s="42">
        <v>194</v>
      </c>
      <c r="D148" s="42">
        <v>212</v>
      </c>
      <c r="E148" s="42">
        <v>0</v>
      </c>
      <c r="F148" s="42">
        <f t="shared" si="16"/>
        <v>-194</v>
      </c>
      <c r="G148" s="42">
        <f t="shared" si="17"/>
        <v>-212</v>
      </c>
      <c r="H148" s="92">
        <f t="shared" si="18"/>
        <v>-1</v>
      </c>
      <c r="I148" s="92">
        <f t="shared" si="19"/>
        <v>-1</v>
      </c>
    </row>
    <row r="149" spans="1:9" ht="15" customHeight="1" x14ac:dyDescent="0.2">
      <c r="A149" s="11"/>
      <c r="B149" s="125" t="s">
        <v>205</v>
      </c>
      <c r="C149" s="66">
        <v>3847</v>
      </c>
      <c r="D149" s="66">
        <v>4181</v>
      </c>
      <c r="E149" s="66">
        <v>19</v>
      </c>
      <c r="F149" s="66">
        <f t="shared" si="16"/>
        <v>-3828</v>
      </c>
      <c r="G149" s="66">
        <f t="shared" si="17"/>
        <v>-4162</v>
      </c>
      <c r="H149" s="86">
        <f t="shared" si="18"/>
        <v>-0.9950610865609566</v>
      </c>
      <c r="I149" s="86">
        <f t="shared" si="19"/>
        <v>-0.99545563262377423</v>
      </c>
    </row>
    <row r="150" spans="1:9" ht="15" customHeight="1" x14ac:dyDescent="0.2">
      <c r="B150" s="127" t="s">
        <v>225</v>
      </c>
      <c r="C150" s="42">
        <v>0</v>
      </c>
      <c r="D150" s="42">
        <v>1</v>
      </c>
      <c r="E150" s="42">
        <v>0</v>
      </c>
      <c r="F150" s="42">
        <f t="shared" si="16"/>
        <v>0</v>
      </c>
      <c r="G150" s="42">
        <f t="shared" si="17"/>
        <v>-1</v>
      </c>
      <c r="H150" s="92"/>
      <c r="I150" s="92">
        <f t="shared" si="19"/>
        <v>-1</v>
      </c>
    </row>
    <row r="151" spans="1:9" ht="12" x14ac:dyDescent="0.2">
      <c r="B151" s="130" t="s">
        <v>83</v>
      </c>
      <c r="C151" s="42">
        <v>42</v>
      </c>
      <c r="D151" s="42">
        <v>32</v>
      </c>
      <c r="E151" s="42">
        <v>0</v>
      </c>
      <c r="F151" s="42">
        <f t="shared" si="16"/>
        <v>-42</v>
      </c>
      <c r="G151" s="42">
        <f t="shared" si="17"/>
        <v>-32</v>
      </c>
      <c r="H151" s="92">
        <f t="shared" si="18"/>
        <v>-1</v>
      </c>
      <c r="I151" s="92">
        <f t="shared" si="19"/>
        <v>-1</v>
      </c>
    </row>
    <row r="152" spans="1:9" ht="15" customHeight="1" x14ac:dyDescent="0.2">
      <c r="B152" s="130" t="s">
        <v>91</v>
      </c>
      <c r="C152" s="42">
        <v>85</v>
      </c>
      <c r="D152" s="42">
        <v>88</v>
      </c>
      <c r="E152" s="42">
        <v>0</v>
      </c>
      <c r="F152" s="42">
        <f t="shared" si="16"/>
        <v>-85</v>
      </c>
      <c r="G152" s="42">
        <f t="shared" si="17"/>
        <v>-88</v>
      </c>
      <c r="H152" s="92">
        <f t="shared" si="18"/>
        <v>-1</v>
      </c>
      <c r="I152" s="92">
        <f t="shared" si="19"/>
        <v>-1</v>
      </c>
    </row>
    <row r="153" spans="1:9" ht="12" x14ac:dyDescent="0.2">
      <c r="B153" s="130" t="s">
        <v>174</v>
      </c>
      <c r="C153" s="42">
        <v>0</v>
      </c>
      <c r="D153" s="42">
        <v>6</v>
      </c>
      <c r="E153" s="42">
        <v>0</v>
      </c>
      <c r="F153" s="42">
        <f t="shared" si="16"/>
        <v>0</v>
      </c>
      <c r="G153" s="42">
        <f t="shared" si="17"/>
        <v>-6</v>
      </c>
      <c r="H153" s="92"/>
      <c r="I153" s="92">
        <f t="shared" si="19"/>
        <v>-1</v>
      </c>
    </row>
    <row r="154" spans="1:9" ht="12" x14ac:dyDescent="0.2">
      <c r="B154" s="130" t="s">
        <v>234</v>
      </c>
      <c r="C154" s="42">
        <v>0</v>
      </c>
      <c r="D154" s="42">
        <v>5</v>
      </c>
      <c r="E154" s="42">
        <v>0</v>
      </c>
      <c r="F154" s="42">
        <f t="shared" si="16"/>
        <v>0</v>
      </c>
      <c r="G154" s="42">
        <f t="shared" si="17"/>
        <v>-5</v>
      </c>
      <c r="H154" s="92"/>
      <c r="I154" s="92">
        <f t="shared" si="19"/>
        <v>-1</v>
      </c>
    </row>
    <row r="155" spans="1:9" ht="15" customHeight="1" x14ac:dyDescent="0.2">
      <c r="B155" s="130" t="s">
        <v>109</v>
      </c>
      <c r="C155" s="42">
        <v>170</v>
      </c>
      <c r="D155" s="42">
        <v>130</v>
      </c>
      <c r="E155" s="42">
        <v>0</v>
      </c>
      <c r="F155" s="42">
        <f t="shared" si="16"/>
        <v>-170</v>
      </c>
      <c r="G155" s="42">
        <f t="shared" si="17"/>
        <v>-130</v>
      </c>
      <c r="H155" s="92">
        <f t="shared" si="18"/>
        <v>-1</v>
      </c>
      <c r="I155" s="92">
        <f t="shared" si="19"/>
        <v>-1</v>
      </c>
    </row>
    <row r="156" spans="1:9" ht="15" customHeight="1" x14ac:dyDescent="0.2">
      <c r="B156" s="130" t="s">
        <v>113</v>
      </c>
      <c r="C156" s="42">
        <v>24</v>
      </c>
      <c r="D156" s="42">
        <v>29</v>
      </c>
      <c r="E156" s="42">
        <v>0</v>
      </c>
      <c r="F156" s="42">
        <f t="shared" si="16"/>
        <v>-24</v>
      </c>
      <c r="G156" s="42">
        <f t="shared" si="17"/>
        <v>-29</v>
      </c>
      <c r="H156" s="92">
        <f t="shared" si="18"/>
        <v>-1</v>
      </c>
      <c r="I156" s="92">
        <f t="shared" si="19"/>
        <v>-1</v>
      </c>
    </row>
    <row r="157" spans="1:9" ht="15" customHeight="1" x14ac:dyDescent="0.2">
      <c r="B157" s="130" t="s">
        <v>136</v>
      </c>
      <c r="C157" s="42">
        <v>28</v>
      </c>
      <c r="D157" s="42">
        <v>41</v>
      </c>
      <c r="E157" s="42">
        <v>0</v>
      </c>
      <c r="F157" s="42">
        <f t="shared" si="16"/>
        <v>-28</v>
      </c>
      <c r="G157" s="42">
        <f t="shared" si="17"/>
        <v>-41</v>
      </c>
      <c r="H157" s="92">
        <f t="shared" si="18"/>
        <v>-1</v>
      </c>
      <c r="I157" s="92">
        <f t="shared" si="19"/>
        <v>-1</v>
      </c>
    </row>
    <row r="158" spans="1:9" s="21" customFormat="1" ht="15" customHeight="1" x14ac:dyDescent="0.2">
      <c r="B158" s="130" t="s">
        <v>142</v>
      </c>
      <c r="C158" s="42">
        <v>246</v>
      </c>
      <c r="D158" s="42">
        <v>959</v>
      </c>
      <c r="E158" s="42">
        <v>0</v>
      </c>
      <c r="F158" s="42">
        <f t="shared" si="16"/>
        <v>-246</v>
      </c>
      <c r="G158" s="42">
        <f t="shared" si="17"/>
        <v>-959</v>
      </c>
      <c r="H158" s="92">
        <f t="shared" si="18"/>
        <v>-1</v>
      </c>
      <c r="I158" s="92">
        <f t="shared" si="19"/>
        <v>-1</v>
      </c>
    </row>
    <row r="159" spans="1:9" ht="15" customHeight="1" x14ac:dyDescent="0.2">
      <c r="B159" s="130" t="s">
        <v>149</v>
      </c>
      <c r="C159" s="42">
        <v>3252</v>
      </c>
      <c r="D159" s="42">
        <v>2890</v>
      </c>
      <c r="E159" s="42">
        <v>19</v>
      </c>
      <c r="F159" s="42">
        <f t="shared" si="16"/>
        <v>-3233</v>
      </c>
      <c r="G159" s="42">
        <f t="shared" si="17"/>
        <v>-2871</v>
      </c>
      <c r="H159" s="92">
        <f t="shared" si="18"/>
        <v>-0.99415744157441577</v>
      </c>
      <c r="I159" s="92">
        <f t="shared" si="19"/>
        <v>-0.99342560553633219</v>
      </c>
    </row>
    <row r="160" spans="1:9" ht="15" customHeight="1" x14ac:dyDescent="0.2">
      <c r="B160" s="131" t="s">
        <v>216</v>
      </c>
      <c r="C160" s="69">
        <v>4393</v>
      </c>
      <c r="D160" s="69">
        <v>5332</v>
      </c>
      <c r="E160" s="67">
        <v>197</v>
      </c>
      <c r="F160" s="69">
        <f t="shared" si="16"/>
        <v>-4196</v>
      </c>
      <c r="G160" s="69">
        <f t="shared" si="17"/>
        <v>-5135</v>
      </c>
      <c r="H160" s="73">
        <f t="shared" si="18"/>
        <v>-0.95515592988845888</v>
      </c>
      <c r="I160" s="145">
        <f t="shared" si="19"/>
        <v>-0.96305326331582897</v>
      </c>
    </row>
    <row r="161" spans="2:9" ht="15" customHeight="1" x14ac:dyDescent="0.2">
      <c r="B161" s="127" t="s">
        <v>66</v>
      </c>
      <c r="C161" s="42">
        <v>468</v>
      </c>
      <c r="D161" s="42">
        <v>382</v>
      </c>
      <c r="E161" s="42">
        <v>42</v>
      </c>
      <c r="F161" s="42">
        <f t="shared" si="16"/>
        <v>-426</v>
      </c>
      <c r="G161" s="42">
        <f t="shared" si="17"/>
        <v>-340</v>
      </c>
      <c r="H161" s="92">
        <f t="shared" si="18"/>
        <v>-0.91025641025641024</v>
      </c>
      <c r="I161" s="92">
        <f t="shared" si="19"/>
        <v>-0.89005235602094235</v>
      </c>
    </row>
    <row r="162" spans="2:9" ht="15" customHeight="1" x14ac:dyDescent="0.2">
      <c r="B162" s="127" t="s">
        <v>70</v>
      </c>
      <c r="C162" s="42">
        <v>196</v>
      </c>
      <c r="D162" s="42">
        <v>150</v>
      </c>
      <c r="E162" s="42">
        <v>4</v>
      </c>
      <c r="F162" s="42">
        <f t="shared" si="16"/>
        <v>-192</v>
      </c>
      <c r="G162" s="42">
        <f t="shared" si="17"/>
        <v>-146</v>
      </c>
      <c r="H162" s="92">
        <f t="shared" si="18"/>
        <v>-0.97959183673469385</v>
      </c>
      <c r="I162" s="92">
        <f t="shared" si="19"/>
        <v>-0.97333333333333338</v>
      </c>
    </row>
    <row r="163" spans="2:9" ht="15" customHeight="1" x14ac:dyDescent="0.2">
      <c r="B163" s="133" t="s">
        <v>77</v>
      </c>
      <c r="C163" s="42">
        <v>481</v>
      </c>
      <c r="D163" s="42">
        <v>611</v>
      </c>
      <c r="E163" s="42">
        <v>39</v>
      </c>
      <c r="F163" s="42">
        <f t="shared" si="16"/>
        <v>-442</v>
      </c>
      <c r="G163" s="42">
        <f t="shared" si="17"/>
        <v>-572</v>
      </c>
      <c r="H163" s="92">
        <f t="shared" si="18"/>
        <v>-0.91891891891891886</v>
      </c>
      <c r="I163" s="92">
        <f t="shared" si="19"/>
        <v>-0.93617021276595747</v>
      </c>
    </row>
    <row r="164" spans="2:9" ht="15" customHeight="1" x14ac:dyDescent="0.2">
      <c r="B164" s="134" t="s">
        <v>80</v>
      </c>
      <c r="C164" s="42">
        <v>109</v>
      </c>
      <c r="D164" s="42">
        <v>101</v>
      </c>
      <c r="E164" s="42">
        <v>6</v>
      </c>
      <c r="F164" s="42">
        <f t="shared" si="16"/>
        <v>-103</v>
      </c>
      <c r="G164" s="42">
        <f t="shared" si="17"/>
        <v>-95</v>
      </c>
      <c r="H164" s="92">
        <f t="shared" si="18"/>
        <v>-0.94495412844036697</v>
      </c>
      <c r="I164" s="92">
        <f t="shared" si="19"/>
        <v>-0.94059405940594054</v>
      </c>
    </row>
    <row r="165" spans="2:9" ht="15" customHeight="1" x14ac:dyDescent="0.2">
      <c r="B165" s="134" t="s">
        <v>89</v>
      </c>
      <c r="C165" s="42">
        <v>80</v>
      </c>
      <c r="D165" s="42">
        <v>108</v>
      </c>
      <c r="E165" s="42">
        <v>11</v>
      </c>
      <c r="F165" s="42">
        <f t="shared" si="16"/>
        <v>-69</v>
      </c>
      <c r="G165" s="42">
        <f t="shared" si="17"/>
        <v>-97</v>
      </c>
      <c r="H165" s="92">
        <f t="shared" si="18"/>
        <v>-0.86250000000000004</v>
      </c>
      <c r="I165" s="92">
        <f t="shared" si="19"/>
        <v>-0.89814814814814814</v>
      </c>
    </row>
    <row r="166" spans="2:9" ht="15" customHeight="1" x14ac:dyDescent="0.2">
      <c r="B166" s="134" t="s">
        <v>92</v>
      </c>
      <c r="C166" s="42">
        <v>531</v>
      </c>
      <c r="D166" s="42">
        <v>608</v>
      </c>
      <c r="E166" s="42">
        <v>39</v>
      </c>
      <c r="F166" s="42">
        <f t="shared" si="16"/>
        <v>-492</v>
      </c>
      <c r="G166" s="42">
        <f t="shared" si="17"/>
        <v>-569</v>
      </c>
      <c r="H166" s="92">
        <f t="shared" si="18"/>
        <v>-0.92655367231638419</v>
      </c>
      <c r="I166" s="92">
        <f t="shared" si="19"/>
        <v>-0.93585526315789469</v>
      </c>
    </row>
    <row r="167" spans="2:9" ht="12" x14ac:dyDescent="0.2">
      <c r="B167" s="126" t="s">
        <v>97</v>
      </c>
      <c r="C167" s="42">
        <v>133</v>
      </c>
      <c r="D167" s="42">
        <v>210</v>
      </c>
      <c r="E167" s="42">
        <v>2</v>
      </c>
      <c r="F167" s="42">
        <f t="shared" si="16"/>
        <v>-131</v>
      </c>
      <c r="G167" s="42">
        <f t="shared" si="17"/>
        <v>-208</v>
      </c>
      <c r="H167" s="92">
        <f t="shared" si="18"/>
        <v>-0.98496240601503759</v>
      </c>
      <c r="I167" s="92">
        <f t="shared" si="19"/>
        <v>-0.99047619047619051</v>
      </c>
    </row>
    <row r="168" spans="2:9" ht="15" customHeight="1" x14ac:dyDescent="0.2">
      <c r="B168" s="126" t="s">
        <v>105</v>
      </c>
      <c r="C168" s="42">
        <v>429</v>
      </c>
      <c r="D168" s="42">
        <v>526</v>
      </c>
      <c r="E168" s="42">
        <v>30</v>
      </c>
      <c r="F168" s="42">
        <f t="shared" si="16"/>
        <v>-399</v>
      </c>
      <c r="G168" s="42">
        <f t="shared" si="17"/>
        <v>-496</v>
      </c>
      <c r="H168" s="92">
        <f t="shared" si="18"/>
        <v>-0.93006993006993011</v>
      </c>
      <c r="I168" s="92">
        <f t="shared" si="19"/>
        <v>-0.94296577946768056</v>
      </c>
    </row>
    <row r="169" spans="2:9" ht="15" customHeight="1" x14ac:dyDescent="0.2">
      <c r="B169" s="126" t="s">
        <v>160</v>
      </c>
      <c r="C169" s="42">
        <v>1</v>
      </c>
      <c r="D169" s="42">
        <v>3</v>
      </c>
      <c r="E169" s="42">
        <v>0</v>
      </c>
      <c r="F169" s="42">
        <f t="shared" si="16"/>
        <v>-1</v>
      </c>
      <c r="G169" s="42">
        <f t="shared" si="17"/>
        <v>-3</v>
      </c>
      <c r="H169" s="92">
        <f t="shared" si="18"/>
        <v>-1</v>
      </c>
      <c r="I169" s="92">
        <f t="shared" si="19"/>
        <v>-1</v>
      </c>
    </row>
    <row r="170" spans="2:9" ht="15" customHeight="1" x14ac:dyDescent="0.2">
      <c r="B170" s="126" t="s">
        <v>119</v>
      </c>
      <c r="C170" s="42">
        <v>171</v>
      </c>
      <c r="D170" s="42">
        <v>151</v>
      </c>
      <c r="E170" s="42">
        <v>0</v>
      </c>
      <c r="F170" s="42">
        <f t="shared" si="16"/>
        <v>-171</v>
      </c>
      <c r="G170" s="42">
        <f t="shared" si="17"/>
        <v>-151</v>
      </c>
      <c r="H170" s="92">
        <f t="shared" si="18"/>
        <v>-1</v>
      </c>
      <c r="I170" s="92">
        <f t="shared" si="19"/>
        <v>-1</v>
      </c>
    </row>
    <row r="171" spans="2:9" ht="15" customHeight="1" x14ac:dyDescent="0.2">
      <c r="B171" s="127" t="s">
        <v>121</v>
      </c>
      <c r="C171" s="42">
        <v>22</v>
      </c>
      <c r="D171" s="42">
        <v>37</v>
      </c>
      <c r="E171" s="42">
        <v>3</v>
      </c>
      <c r="F171" s="42">
        <f t="shared" si="16"/>
        <v>-19</v>
      </c>
      <c r="G171" s="42">
        <f t="shared" si="17"/>
        <v>-34</v>
      </c>
      <c r="H171" s="92">
        <f t="shared" si="18"/>
        <v>-0.86363636363636365</v>
      </c>
      <c r="I171" s="92">
        <f t="shared" si="19"/>
        <v>-0.91891891891891886</v>
      </c>
    </row>
    <row r="172" spans="2:9" ht="12" x14ac:dyDescent="0.2">
      <c r="B172" s="126" t="s">
        <v>129</v>
      </c>
      <c r="C172" s="42">
        <v>975</v>
      </c>
      <c r="D172" s="42">
        <v>1148</v>
      </c>
      <c r="E172" s="42">
        <v>4</v>
      </c>
      <c r="F172" s="42">
        <f t="shared" si="16"/>
        <v>-971</v>
      </c>
      <c r="G172" s="42">
        <f t="shared" si="17"/>
        <v>-1144</v>
      </c>
      <c r="H172" s="92">
        <f t="shared" si="18"/>
        <v>-0.99589743589743585</v>
      </c>
      <c r="I172" s="92">
        <f t="shared" si="19"/>
        <v>-0.99651567944250874</v>
      </c>
    </row>
    <row r="173" spans="2:9" ht="15" customHeight="1" x14ac:dyDescent="0.2">
      <c r="B173" s="127" t="s">
        <v>137</v>
      </c>
      <c r="C173" s="42">
        <v>45</v>
      </c>
      <c r="D173" s="42">
        <v>105</v>
      </c>
      <c r="E173" s="42">
        <v>16</v>
      </c>
      <c r="F173" s="42">
        <f t="shared" si="16"/>
        <v>-29</v>
      </c>
      <c r="G173" s="42">
        <f t="shared" si="17"/>
        <v>-89</v>
      </c>
      <c r="H173" s="92">
        <f t="shared" si="18"/>
        <v>-0.64444444444444438</v>
      </c>
      <c r="I173" s="92">
        <f t="shared" si="19"/>
        <v>-0.84761904761904761</v>
      </c>
    </row>
    <row r="174" spans="2:9" ht="15" customHeight="1" x14ac:dyDescent="0.2">
      <c r="B174" s="126" t="s">
        <v>150</v>
      </c>
      <c r="C174" s="42">
        <v>752</v>
      </c>
      <c r="D174" s="42">
        <v>1192</v>
      </c>
      <c r="E174" s="42">
        <v>1</v>
      </c>
      <c r="F174" s="42">
        <f t="shared" si="16"/>
        <v>-751</v>
      </c>
      <c r="G174" s="42">
        <f t="shared" si="17"/>
        <v>-1191</v>
      </c>
      <c r="H174" s="92">
        <f t="shared" si="18"/>
        <v>-0.99867021276595747</v>
      </c>
      <c r="I174" s="92">
        <f t="shared" si="19"/>
        <v>-0.99916107382550334</v>
      </c>
    </row>
    <row r="175" spans="2:9" ht="15" customHeight="1" x14ac:dyDescent="0.2">
      <c r="B175" s="131" t="s">
        <v>207</v>
      </c>
      <c r="C175" s="67">
        <v>634</v>
      </c>
      <c r="D175" s="67">
        <v>864</v>
      </c>
      <c r="E175" s="67">
        <v>33</v>
      </c>
      <c r="F175" s="67">
        <f t="shared" si="16"/>
        <v>-601</v>
      </c>
      <c r="G175" s="67">
        <f t="shared" si="17"/>
        <v>-831</v>
      </c>
      <c r="H175" s="73">
        <f t="shared" si="18"/>
        <v>-0.94794952681388012</v>
      </c>
      <c r="I175" s="73">
        <f t="shared" si="19"/>
        <v>-0.96180555555555558</v>
      </c>
    </row>
    <row r="176" spans="2:9" ht="15" customHeight="1" x14ac:dyDescent="0.2">
      <c r="B176" s="125" t="s">
        <v>208</v>
      </c>
      <c r="C176" s="65">
        <v>157</v>
      </c>
      <c r="D176" s="65">
        <v>142</v>
      </c>
      <c r="E176" s="66">
        <v>2</v>
      </c>
      <c r="F176" s="65">
        <f t="shared" si="16"/>
        <v>-155</v>
      </c>
      <c r="G176" s="65">
        <f t="shared" si="17"/>
        <v>-140</v>
      </c>
      <c r="H176" s="86">
        <f t="shared" si="18"/>
        <v>-0.98726114649681529</v>
      </c>
      <c r="I176" s="86">
        <f t="shared" si="19"/>
        <v>-0.9859154929577465</v>
      </c>
    </row>
    <row r="177" spans="2:9" s="9" customFormat="1" ht="15" customHeight="1" x14ac:dyDescent="0.2">
      <c r="B177" s="130" t="s">
        <v>171</v>
      </c>
      <c r="C177" s="42">
        <v>0</v>
      </c>
      <c r="D177" s="42">
        <v>0</v>
      </c>
      <c r="E177" s="42">
        <v>0</v>
      </c>
      <c r="F177" s="42">
        <f t="shared" si="16"/>
        <v>0</v>
      </c>
      <c r="G177" s="42">
        <f t="shared" si="17"/>
        <v>0</v>
      </c>
      <c r="H177" s="92"/>
      <c r="I177" s="92"/>
    </row>
    <row r="178" spans="2:9" ht="15" customHeight="1" x14ac:dyDescent="0.2">
      <c r="B178" s="130" t="s">
        <v>78</v>
      </c>
      <c r="C178" s="42">
        <v>16</v>
      </c>
      <c r="D178" s="42">
        <v>18</v>
      </c>
      <c r="E178" s="42">
        <v>0</v>
      </c>
      <c r="F178" s="42">
        <f t="shared" si="16"/>
        <v>-16</v>
      </c>
      <c r="G178" s="42">
        <f t="shared" si="17"/>
        <v>-18</v>
      </c>
      <c r="H178" s="92">
        <f t="shared" si="18"/>
        <v>-1</v>
      </c>
      <c r="I178" s="92">
        <f t="shared" si="19"/>
        <v>-1</v>
      </c>
    </row>
    <row r="179" spans="2:9" ht="15" customHeight="1" x14ac:dyDescent="0.2">
      <c r="B179" s="130" t="s">
        <v>164</v>
      </c>
      <c r="C179" s="42">
        <v>12</v>
      </c>
      <c r="D179" s="42">
        <v>9</v>
      </c>
      <c r="E179" s="42">
        <v>0</v>
      </c>
      <c r="F179" s="42">
        <f t="shared" si="16"/>
        <v>-12</v>
      </c>
      <c r="G179" s="42">
        <f t="shared" si="17"/>
        <v>-9</v>
      </c>
      <c r="H179" s="92">
        <f t="shared" si="18"/>
        <v>-1</v>
      </c>
      <c r="I179" s="92">
        <f t="shared" si="19"/>
        <v>-1</v>
      </c>
    </row>
    <row r="180" spans="2:9" ht="15" customHeight="1" x14ac:dyDescent="0.2">
      <c r="B180" s="130" t="s">
        <v>85</v>
      </c>
      <c r="C180" s="42">
        <v>0</v>
      </c>
      <c r="D180" s="42">
        <v>5</v>
      </c>
      <c r="E180" s="42">
        <v>0</v>
      </c>
      <c r="F180" s="42">
        <f t="shared" si="16"/>
        <v>0</v>
      </c>
      <c r="G180" s="42">
        <f t="shared" si="17"/>
        <v>-5</v>
      </c>
      <c r="H180" s="92"/>
      <c r="I180" s="92">
        <f t="shared" si="19"/>
        <v>-1</v>
      </c>
    </row>
    <row r="181" spans="2:9" ht="15" customHeight="1" x14ac:dyDescent="0.2">
      <c r="B181" s="130" t="s">
        <v>86</v>
      </c>
      <c r="C181" s="42">
        <v>10</v>
      </c>
      <c r="D181" s="42">
        <v>11</v>
      </c>
      <c r="E181" s="42">
        <v>0</v>
      </c>
      <c r="F181" s="42">
        <f t="shared" si="16"/>
        <v>-10</v>
      </c>
      <c r="G181" s="42">
        <f t="shared" si="17"/>
        <v>-11</v>
      </c>
      <c r="H181" s="92">
        <f t="shared" si="18"/>
        <v>-1</v>
      </c>
      <c r="I181" s="92">
        <f t="shared" si="19"/>
        <v>-1</v>
      </c>
    </row>
    <row r="182" spans="2:9" ht="15" customHeight="1" x14ac:dyDescent="0.2">
      <c r="B182" s="130" t="s">
        <v>98</v>
      </c>
      <c r="C182" s="42">
        <v>25</v>
      </c>
      <c r="D182" s="42">
        <v>26</v>
      </c>
      <c r="E182" s="42">
        <v>1</v>
      </c>
      <c r="F182" s="42">
        <f t="shared" si="16"/>
        <v>-24</v>
      </c>
      <c r="G182" s="42">
        <f t="shared" si="17"/>
        <v>-25</v>
      </c>
      <c r="H182" s="92">
        <f t="shared" si="18"/>
        <v>-0.96</v>
      </c>
      <c r="I182" s="92">
        <f t="shared" si="19"/>
        <v>-0.96153846153846156</v>
      </c>
    </row>
    <row r="183" spans="2:9" ht="15" customHeight="1" x14ac:dyDescent="0.2">
      <c r="B183" s="130" t="s">
        <v>191</v>
      </c>
      <c r="C183" s="42">
        <v>44</v>
      </c>
      <c r="D183" s="42">
        <v>27</v>
      </c>
      <c r="E183" s="42">
        <v>0</v>
      </c>
      <c r="F183" s="42">
        <f t="shared" si="16"/>
        <v>-44</v>
      </c>
      <c r="G183" s="42">
        <f t="shared" si="17"/>
        <v>-27</v>
      </c>
      <c r="H183" s="92">
        <f t="shared" si="18"/>
        <v>-1</v>
      </c>
      <c r="I183" s="92">
        <f t="shared" si="19"/>
        <v>-1</v>
      </c>
    </row>
    <row r="184" spans="2:9" ht="15" customHeight="1" x14ac:dyDescent="0.2">
      <c r="B184" s="130" t="s">
        <v>107</v>
      </c>
      <c r="C184" s="42">
        <v>6</v>
      </c>
      <c r="D184" s="42">
        <v>1</v>
      </c>
      <c r="E184" s="42">
        <v>0</v>
      </c>
      <c r="F184" s="42">
        <f t="shared" si="16"/>
        <v>-6</v>
      </c>
      <c r="G184" s="42">
        <f t="shared" si="17"/>
        <v>-1</v>
      </c>
      <c r="H184" s="92">
        <f t="shared" si="18"/>
        <v>-1</v>
      </c>
      <c r="I184" s="92">
        <f t="shared" si="19"/>
        <v>-1</v>
      </c>
    </row>
    <row r="185" spans="2:9" ht="15" customHeight="1" x14ac:dyDescent="0.2">
      <c r="B185" s="130" t="s">
        <v>108</v>
      </c>
      <c r="C185" s="42">
        <v>16</v>
      </c>
      <c r="D185" s="42">
        <v>17</v>
      </c>
      <c r="E185" s="42">
        <v>0</v>
      </c>
      <c r="F185" s="42">
        <f t="shared" si="16"/>
        <v>-16</v>
      </c>
      <c r="G185" s="42">
        <f t="shared" si="17"/>
        <v>-17</v>
      </c>
      <c r="H185" s="92">
        <f t="shared" si="18"/>
        <v>-1</v>
      </c>
      <c r="I185" s="92">
        <f t="shared" si="19"/>
        <v>-1</v>
      </c>
    </row>
    <row r="186" spans="2:9" s="21" customFormat="1" ht="15" customHeight="1" x14ac:dyDescent="0.2">
      <c r="B186" s="130" t="s">
        <v>244</v>
      </c>
      <c r="C186" s="42">
        <v>0</v>
      </c>
      <c r="D186" s="42">
        <v>0</v>
      </c>
      <c r="E186" s="42">
        <v>0</v>
      </c>
      <c r="F186" s="42">
        <f t="shared" si="16"/>
        <v>0</v>
      </c>
      <c r="G186" s="42">
        <f t="shared" si="17"/>
        <v>0</v>
      </c>
      <c r="H186" s="92"/>
      <c r="I186" s="92"/>
    </row>
    <row r="187" spans="2:9" ht="15" customHeight="1" x14ac:dyDescent="0.2">
      <c r="B187" s="130" t="s">
        <v>185</v>
      </c>
      <c r="C187" s="42">
        <v>0</v>
      </c>
      <c r="D187" s="42">
        <v>3</v>
      </c>
      <c r="E187" s="42">
        <v>0</v>
      </c>
      <c r="F187" s="42">
        <f t="shared" si="16"/>
        <v>0</v>
      </c>
      <c r="G187" s="42">
        <f t="shared" si="17"/>
        <v>-3</v>
      </c>
      <c r="H187" s="92"/>
      <c r="I187" s="92">
        <f t="shared" si="19"/>
        <v>-1</v>
      </c>
    </row>
    <row r="188" spans="2:9" ht="12.75" customHeight="1" x14ac:dyDescent="0.2">
      <c r="B188" s="130" t="s">
        <v>114</v>
      </c>
      <c r="C188" s="42">
        <v>1</v>
      </c>
      <c r="D188" s="42">
        <v>0</v>
      </c>
      <c r="E188" s="42">
        <v>0</v>
      </c>
      <c r="F188" s="42">
        <f t="shared" si="16"/>
        <v>-1</v>
      </c>
      <c r="G188" s="42">
        <f t="shared" si="17"/>
        <v>0</v>
      </c>
      <c r="H188" s="92">
        <f t="shared" si="18"/>
        <v>-1</v>
      </c>
      <c r="I188" s="92"/>
    </row>
    <row r="189" spans="2:9" ht="12" x14ac:dyDescent="0.2">
      <c r="B189" s="130" t="s">
        <v>177</v>
      </c>
      <c r="C189" s="42">
        <v>0</v>
      </c>
      <c r="D189" s="42">
        <v>0</v>
      </c>
      <c r="E189" s="42">
        <v>0</v>
      </c>
      <c r="F189" s="42">
        <f t="shared" si="16"/>
        <v>0</v>
      </c>
      <c r="G189" s="42">
        <f t="shared" si="17"/>
        <v>0</v>
      </c>
      <c r="H189" s="92"/>
      <c r="I189" s="92"/>
    </row>
    <row r="190" spans="2:9" ht="15" customHeight="1" x14ac:dyDescent="0.2">
      <c r="B190" s="130" t="s">
        <v>126</v>
      </c>
      <c r="C190" s="42">
        <v>0</v>
      </c>
      <c r="D190" s="42">
        <v>1</v>
      </c>
      <c r="E190" s="42">
        <v>1</v>
      </c>
      <c r="F190" s="42">
        <f t="shared" si="16"/>
        <v>1</v>
      </c>
      <c r="G190" s="42">
        <f t="shared" si="17"/>
        <v>0</v>
      </c>
      <c r="H190" s="92"/>
      <c r="I190" s="92">
        <f t="shared" si="19"/>
        <v>0</v>
      </c>
    </row>
    <row r="191" spans="2:9" ht="15" customHeight="1" x14ac:dyDescent="0.2">
      <c r="B191" s="130" t="s">
        <v>131</v>
      </c>
      <c r="C191" s="42">
        <v>1</v>
      </c>
      <c r="D191" s="42">
        <v>4</v>
      </c>
      <c r="E191" s="42">
        <v>0</v>
      </c>
      <c r="F191" s="42">
        <f t="shared" si="16"/>
        <v>-1</v>
      </c>
      <c r="G191" s="42">
        <f t="shared" si="17"/>
        <v>-4</v>
      </c>
      <c r="H191" s="92">
        <f t="shared" si="18"/>
        <v>-1</v>
      </c>
      <c r="I191" s="92">
        <f t="shared" si="19"/>
        <v>-1</v>
      </c>
    </row>
    <row r="192" spans="2:9" ht="15" customHeight="1" x14ac:dyDescent="0.2">
      <c r="B192" s="130" t="s">
        <v>138</v>
      </c>
      <c r="C192" s="42">
        <v>13</v>
      </c>
      <c r="D192" s="42">
        <v>11</v>
      </c>
      <c r="E192" s="42">
        <v>0</v>
      </c>
      <c r="F192" s="42">
        <f t="shared" si="16"/>
        <v>-13</v>
      </c>
      <c r="G192" s="42">
        <f t="shared" si="17"/>
        <v>-11</v>
      </c>
      <c r="H192" s="92">
        <f t="shared" si="18"/>
        <v>-1</v>
      </c>
      <c r="I192" s="92">
        <f t="shared" si="19"/>
        <v>-1</v>
      </c>
    </row>
    <row r="193" spans="1:9" ht="12" x14ac:dyDescent="0.2">
      <c r="B193" s="130" t="s">
        <v>180</v>
      </c>
      <c r="C193" s="42">
        <v>7</v>
      </c>
      <c r="D193" s="42">
        <v>2</v>
      </c>
      <c r="E193" s="42">
        <v>0</v>
      </c>
      <c r="F193" s="42">
        <f t="shared" si="16"/>
        <v>-7</v>
      </c>
      <c r="G193" s="42">
        <f t="shared" si="17"/>
        <v>-2</v>
      </c>
      <c r="H193" s="92">
        <f t="shared" si="18"/>
        <v>-1</v>
      </c>
      <c r="I193" s="92">
        <f t="shared" si="19"/>
        <v>-1</v>
      </c>
    </row>
    <row r="194" spans="1:9" ht="15" customHeight="1" x14ac:dyDescent="0.2">
      <c r="B194" s="130" t="s">
        <v>147</v>
      </c>
      <c r="C194" s="42">
        <v>6</v>
      </c>
      <c r="D194" s="42">
        <v>7</v>
      </c>
      <c r="E194" s="42">
        <v>0</v>
      </c>
      <c r="F194" s="42">
        <f t="shared" si="16"/>
        <v>-6</v>
      </c>
      <c r="G194" s="42">
        <f t="shared" si="17"/>
        <v>-7</v>
      </c>
      <c r="H194" s="92">
        <f t="shared" si="18"/>
        <v>-1</v>
      </c>
      <c r="I194" s="92">
        <f t="shared" si="19"/>
        <v>-1</v>
      </c>
    </row>
    <row r="195" spans="1:9" ht="15" customHeight="1" x14ac:dyDescent="0.2">
      <c r="B195" s="130" t="s">
        <v>183</v>
      </c>
      <c r="C195" s="42">
        <v>0</v>
      </c>
      <c r="D195" s="42">
        <v>0</v>
      </c>
      <c r="E195" s="42">
        <v>0</v>
      </c>
      <c r="F195" s="42">
        <f t="shared" si="16"/>
        <v>0</v>
      </c>
      <c r="G195" s="42">
        <f t="shared" si="17"/>
        <v>0</v>
      </c>
      <c r="H195" s="92"/>
      <c r="I195" s="92"/>
    </row>
    <row r="196" spans="1:9" ht="15" customHeight="1" x14ac:dyDescent="0.2">
      <c r="A196" s="11"/>
      <c r="B196" s="125" t="s">
        <v>209</v>
      </c>
      <c r="C196" s="70">
        <v>73</v>
      </c>
      <c r="D196" s="70">
        <v>138</v>
      </c>
      <c r="E196" s="66">
        <v>10</v>
      </c>
      <c r="F196" s="70">
        <f t="shared" si="16"/>
        <v>-63</v>
      </c>
      <c r="G196" s="70">
        <f t="shared" si="17"/>
        <v>-128</v>
      </c>
      <c r="H196" s="86">
        <f t="shared" si="18"/>
        <v>-0.86301369863013699</v>
      </c>
      <c r="I196" s="144">
        <f t="shared" si="19"/>
        <v>-0.92753623188405798</v>
      </c>
    </row>
    <row r="197" spans="1:9" ht="15" customHeight="1" x14ac:dyDescent="0.2">
      <c r="A197" s="11"/>
      <c r="B197" s="127" t="s">
        <v>169</v>
      </c>
      <c r="C197" s="42">
        <v>0</v>
      </c>
      <c r="D197" s="42">
        <v>0</v>
      </c>
      <c r="E197" s="42">
        <v>0</v>
      </c>
      <c r="F197" s="42">
        <f t="shared" si="16"/>
        <v>0</v>
      </c>
      <c r="G197" s="42">
        <f t="shared" si="17"/>
        <v>0</v>
      </c>
      <c r="H197" s="92"/>
      <c r="I197" s="92"/>
    </row>
    <row r="198" spans="1:9" ht="15" customHeight="1" x14ac:dyDescent="0.2">
      <c r="A198" s="11"/>
      <c r="B198" s="129" t="s">
        <v>186</v>
      </c>
      <c r="C198" s="42">
        <v>0</v>
      </c>
      <c r="D198" s="42">
        <v>5</v>
      </c>
      <c r="E198" s="42">
        <v>0</v>
      </c>
      <c r="F198" s="42">
        <f t="shared" ref="F198:F235" si="20">E198-C198</f>
        <v>0</v>
      </c>
      <c r="G198" s="42">
        <f t="shared" ref="G198:G235" si="21">E198-D198</f>
        <v>-5</v>
      </c>
      <c r="H198" s="92"/>
      <c r="I198" s="92">
        <f t="shared" si="19"/>
        <v>-1</v>
      </c>
    </row>
    <row r="199" spans="1:9" ht="15" customHeight="1" x14ac:dyDescent="0.2">
      <c r="A199" s="11"/>
      <c r="B199" s="130" t="s">
        <v>173</v>
      </c>
      <c r="C199" s="42">
        <v>0</v>
      </c>
      <c r="D199" s="42">
        <v>2</v>
      </c>
      <c r="E199" s="42">
        <v>0</v>
      </c>
      <c r="F199" s="42">
        <f t="shared" si="20"/>
        <v>0</v>
      </c>
      <c r="G199" s="42">
        <f t="shared" si="21"/>
        <v>-2</v>
      </c>
      <c r="H199" s="92"/>
      <c r="I199" s="92">
        <f t="shared" si="19"/>
        <v>-1</v>
      </c>
    </row>
    <row r="200" spans="1:9" ht="15" customHeight="1" x14ac:dyDescent="0.2">
      <c r="A200" s="11"/>
      <c r="B200" s="130" t="s">
        <v>73</v>
      </c>
      <c r="C200" s="42">
        <v>11</v>
      </c>
      <c r="D200" s="42">
        <v>9</v>
      </c>
      <c r="E200" s="42">
        <v>0</v>
      </c>
      <c r="F200" s="42">
        <f t="shared" si="20"/>
        <v>-11</v>
      </c>
      <c r="G200" s="42">
        <f t="shared" si="21"/>
        <v>-9</v>
      </c>
      <c r="H200" s="92">
        <f t="shared" si="18"/>
        <v>-1</v>
      </c>
      <c r="I200" s="92">
        <f t="shared" si="19"/>
        <v>-1</v>
      </c>
    </row>
    <row r="201" spans="1:9" ht="15" customHeight="1" x14ac:dyDescent="0.2">
      <c r="A201" s="11"/>
      <c r="B201" s="130" t="s">
        <v>74</v>
      </c>
      <c r="C201" s="42">
        <v>0</v>
      </c>
      <c r="D201" s="42">
        <v>4</v>
      </c>
      <c r="E201" s="42">
        <v>0</v>
      </c>
      <c r="F201" s="42">
        <f t="shared" si="20"/>
        <v>0</v>
      </c>
      <c r="G201" s="42">
        <f t="shared" si="21"/>
        <v>-4</v>
      </c>
      <c r="H201" s="92"/>
      <c r="I201" s="92">
        <f t="shared" si="19"/>
        <v>-1</v>
      </c>
    </row>
    <row r="202" spans="1:9" ht="15" customHeight="1" x14ac:dyDescent="0.2">
      <c r="A202" s="11"/>
      <c r="B202" s="130" t="s">
        <v>159</v>
      </c>
      <c r="C202" s="42">
        <v>0</v>
      </c>
      <c r="D202" s="42">
        <v>0</v>
      </c>
      <c r="E202" s="42">
        <v>0</v>
      </c>
      <c r="F202" s="42">
        <f t="shared" si="20"/>
        <v>0</v>
      </c>
      <c r="G202" s="42">
        <f t="shared" si="21"/>
        <v>0</v>
      </c>
      <c r="H202" s="92"/>
      <c r="I202" s="92"/>
    </row>
    <row r="203" spans="1:9" ht="15" customHeight="1" x14ac:dyDescent="0.2">
      <c r="A203" s="11"/>
      <c r="B203" s="130" t="s">
        <v>94</v>
      </c>
      <c r="C203" s="42">
        <v>0</v>
      </c>
      <c r="D203" s="42">
        <v>7</v>
      </c>
      <c r="E203" s="42">
        <v>0</v>
      </c>
      <c r="F203" s="42">
        <f t="shared" si="20"/>
        <v>0</v>
      </c>
      <c r="G203" s="42">
        <f t="shared" si="21"/>
        <v>-7</v>
      </c>
      <c r="H203" s="92"/>
      <c r="I203" s="92">
        <f t="shared" ref="I203:I212" si="22">E203/D203-1</f>
        <v>-1</v>
      </c>
    </row>
    <row r="204" spans="1:9" ht="15" customHeight="1" x14ac:dyDescent="0.2">
      <c r="A204" s="11"/>
      <c r="B204" s="130" t="s">
        <v>103</v>
      </c>
      <c r="C204" s="42">
        <v>0</v>
      </c>
      <c r="D204" s="42">
        <v>2</v>
      </c>
      <c r="E204" s="42">
        <v>0</v>
      </c>
      <c r="F204" s="42">
        <f t="shared" si="20"/>
        <v>0</v>
      </c>
      <c r="G204" s="42">
        <f t="shared" si="21"/>
        <v>-2</v>
      </c>
      <c r="H204" s="92"/>
      <c r="I204" s="92">
        <f t="shared" si="22"/>
        <v>-1</v>
      </c>
    </row>
    <row r="205" spans="1:9" ht="15" customHeight="1" x14ac:dyDescent="0.2">
      <c r="A205" s="11"/>
      <c r="B205" s="126" t="s">
        <v>106</v>
      </c>
      <c r="C205" s="42">
        <v>2</v>
      </c>
      <c r="D205" s="42">
        <v>7</v>
      </c>
      <c r="E205" s="42">
        <v>0</v>
      </c>
      <c r="F205" s="42">
        <f t="shared" si="20"/>
        <v>-2</v>
      </c>
      <c r="G205" s="42">
        <f t="shared" si="21"/>
        <v>-7</v>
      </c>
      <c r="H205" s="92">
        <f t="shared" ref="H203:H205" si="23">E205/C205-1</f>
        <v>-1</v>
      </c>
      <c r="I205" s="92">
        <f t="shared" si="22"/>
        <v>-1</v>
      </c>
    </row>
    <row r="206" spans="1:9" ht="15" customHeight="1" x14ac:dyDescent="0.2">
      <c r="A206" s="11"/>
      <c r="B206" s="130" t="s">
        <v>175</v>
      </c>
      <c r="C206" s="42">
        <v>2</v>
      </c>
      <c r="D206" s="42">
        <v>3</v>
      </c>
      <c r="E206" s="42">
        <v>0</v>
      </c>
      <c r="F206" s="42">
        <f t="shared" si="20"/>
        <v>-2</v>
      </c>
      <c r="G206" s="42">
        <f t="shared" si="21"/>
        <v>-3</v>
      </c>
      <c r="H206" s="92">
        <f t="shared" ref="H203:H212" si="24">E206/C206-1</f>
        <v>-1</v>
      </c>
      <c r="I206" s="92">
        <f t="shared" si="22"/>
        <v>-1</v>
      </c>
    </row>
    <row r="207" spans="1:9" ht="15" customHeight="1" x14ac:dyDescent="0.2">
      <c r="A207" s="11"/>
      <c r="B207" s="130" t="s">
        <v>161</v>
      </c>
      <c r="C207" s="42">
        <v>1</v>
      </c>
      <c r="D207" s="42">
        <v>2</v>
      </c>
      <c r="E207" s="42">
        <v>0</v>
      </c>
      <c r="F207" s="42">
        <f t="shared" si="20"/>
        <v>-1</v>
      </c>
      <c r="G207" s="42">
        <f t="shared" si="21"/>
        <v>-2</v>
      </c>
      <c r="H207" s="92">
        <f t="shared" si="24"/>
        <v>-1</v>
      </c>
      <c r="I207" s="92">
        <f t="shared" si="22"/>
        <v>-1</v>
      </c>
    </row>
    <row r="208" spans="1:9" ht="15" customHeight="1" x14ac:dyDescent="0.2">
      <c r="A208" s="11"/>
      <c r="B208" s="130" t="s">
        <v>166</v>
      </c>
      <c r="C208" s="42">
        <v>1</v>
      </c>
      <c r="D208" s="42">
        <v>1</v>
      </c>
      <c r="E208" s="42">
        <v>0</v>
      </c>
      <c r="F208" s="42">
        <f t="shared" si="20"/>
        <v>-1</v>
      </c>
      <c r="G208" s="42">
        <f t="shared" si="21"/>
        <v>-1</v>
      </c>
      <c r="H208" s="92">
        <f t="shared" si="24"/>
        <v>-1</v>
      </c>
      <c r="I208" s="92">
        <f t="shared" si="22"/>
        <v>-1</v>
      </c>
    </row>
    <row r="209" spans="1:9" ht="15" customHeight="1" x14ac:dyDescent="0.2">
      <c r="A209" s="11"/>
      <c r="B209" s="130" t="s">
        <v>117</v>
      </c>
      <c r="C209" s="42">
        <v>51</v>
      </c>
      <c r="D209" s="42">
        <v>93</v>
      </c>
      <c r="E209" s="42">
        <v>8</v>
      </c>
      <c r="F209" s="42">
        <f t="shared" si="20"/>
        <v>-43</v>
      </c>
      <c r="G209" s="42">
        <f t="shared" si="21"/>
        <v>-85</v>
      </c>
      <c r="H209" s="92">
        <f t="shared" si="24"/>
        <v>-0.84313725490196079</v>
      </c>
      <c r="I209" s="92">
        <f t="shared" si="22"/>
        <v>-0.91397849462365588</v>
      </c>
    </row>
    <row r="210" spans="1:9" ht="15" customHeight="1" x14ac:dyDescent="0.2">
      <c r="A210" s="11"/>
      <c r="B210" s="130" t="s">
        <v>132</v>
      </c>
      <c r="C210" s="42">
        <v>3</v>
      </c>
      <c r="D210" s="42">
        <v>0</v>
      </c>
      <c r="E210" s="42">
        <v>1</v>
      </c>
      <c r="F210" s="42">
        <f t="shared" si="20"/>
        <v>-2</v>
      </c>
      <c r="G210" s="42">
        <f t="shared" si="21"/>
        <v>1</v>
      </c>
      <c r="H210" s="92">
        <f t="shared" si="24"/>
        <v>-0.66666666666666674</v>
      </c>
      <c r="I210" s="92"/>
    </row>
    <row r="211" spans="1:9" ht="15" customHeight="1" x14ac:dyDescent="0.2">
      <c r="A211" s="11"/>
      <c r="B211" s="130" t="s">
        <v>135</v>
      </c>
      <c r="C211" s="42">
        <v>2</v>
      </c>
      <c r="D211" s="42">
        <v>2</v>
      </c>
      <c r="E211" s="42">
        <v>0</v>
      </c>
      <c r="F211" s="42">
        <f t="shared" si="20"/>
        <v>-2</v>
      </c>
      <c r="G211" s="42">
        <f t="shared" si="21"/>
        <v>-2</v>
      </c>
      <c r="H211" s="92">
        <f t="shared" si="24"/>
        <v>-1</v>
      </c>
      <c r="I211" s="92">
        <f t="shared" si="22"/>
        <v>-1</v>
      </c>
    </row>
    <row r="212" spans="1:9" ht="15" customHeight="1" x14ac:dyDescent="0.2">
      <c r="B212" s="130" t="s">
        <v>195</v>
      </c>
      <c r="C212" s="42">
        <v>0</v>
      </c>
      <c r="D212" s="42">
        <v>1</v>
      </c>
      <c r="E212" s="42">
        <v>1</v>
      </c>
      <c r="F212" s="42">
        <f t="shared" si="20"/>
        <v>1</v>
      </c>
      <c r="G212" s="42">
        <f t="shared" si="21"/>
        <v>0</v>
      </c>
      <c r="H212" s="92"/>
      <c r="I212" s="92">
        <f t="shared" si="22"/>
        <v>0</v>
      </c>
    </row>
    <row r="213" spans="1:9" ht="13.5" customHeight="1" x14ac:dyDescent="0.2">
      <c r="B213" s="125" t="s">
        <v>128</v>
      </c>
      <c r="C213" s="70">
        <v>250</v>
      </c>
      <c r="D213" s="70">
        <v>276</v>
      </c>
      <c r="E213" s="66">
        <v>3</v>
      </c>
      <c r="F213" s="70">
        <f t="shared" si="20"/>
        <v>-247</v>
      </c>
      <c r="G213" s="70">
        <f t="shared" si="21"/>
        <v>-273</v>
      </c>
      <c r="H213" s="86">
        <f t="shared" ref="H213:H235" si="25">E213/C213-1</f>
        <v>-0.98799999999999999</v>
      </c>
      <c r="I213" s="144">
        <f t="shared" ref="I198:I235" si="26">E213/D213-1</f>
        <v>-0.98913043478260865</v>
      </c>
    </row>
    <row r="214" spans="1:9" ht="15" customHeight="1" x14ac:dyDescent="0.2">
      <c r="A214" s="11"/>
      <c r="B214" s="130" t="s">
        <v>170</v>
      </c>
      <c r="C214" s="42">
        <v>2</v>
      </c>
      <c r="D214" s="42">
        <v>3</v>
      </c>
      <c r="E214" s="42">
        <v>0</v>
      </c>
      <c r="F214" s="42">
        <f t="shared" si="20"/>
        <v>-2</v>
      </c>
      <c r="G214" s="42">
        <f t="shared" si="21"/>
        <v>-3</v>
      </c>
      <c r="H214" s="92">
        <f t="shared" si="25"/>
        <v>-1</v>
      </c>
      <c r="I214" s="92">
        <f t="shared" si="26"/>
        <v>-1</v>
      </c>
    </row>
    <row r="215" spans="1:9" ht="15" customHeight="1" x14ac:dyDescent="0.2">
      <c r="A215" s="11"/>
      <c r="B215" s="129" t="s">
        <v>197</v>
      </c>
      <c r="C215" s="42">
        <v>0</v>
      </c>
      <c r="D215" s="42">
        <v>0</v>
      </c>
      <c r="E215" s="42">
        <v>0</v>
      </c>
      <c r="F215" s="42">
        <f t="shared" si="20"/>
        <v>0</v>
      </c>
      <c r="G215" s="42">
        <f t="shared" si="21"/>
        <v>0</v>
      </c>
      <c r="H215" s="92"/>
      <c r="I215" s="92"/>
    </row>
    <row r="216" spans="1:9" ht="15" customHeight="1" x14ac:dyDescent="0.2">
      <c r="A216" s="11"/>
      <c r="B216" s="130" t="s">
        <v>162</v>
      </c>
      <c r="C216" s="42">
        <v>1</v>
      </c>
      <c r="D216" s="42">
        <v>2</v>
      </c>
      <c r="E216" s="42">
        <v>0</v>
      </c>
      <c r="F216" s="42">
        <f t="shared" si="20"/>
        <v>-1</v>
      </c>
      <c r="G216" s="42">
        <f t="shared" si="21"/>
        <v>-2</v>
      </c>
      <c r="H216" s="92">
        <f t="shared" si="25"/>
        <v>-1</v>
      </c>
      <c r="I216" s="92">
        <f t="shared" si="26"/>
        <v>-1</v>
      </c>
    </row>
    <row r="217" spans="1:9" ht="15" customHeight="1" x14ac:dyDescent="0.2">
      <c r="B217" s="130" t="s">
        <v>128</v>
      </c>
      <c r="C217" s="42">
        <v>247</v>
      </c>
      <c r="D217" s="42">
        <v>271</v>
      </c>
      <c r="E217" s="42">
        <v>3</v>
      </c>
      <c r="F217" s="42">
        <f t="shared" si="20"/>
        <v>-244</v>
      </c>
      <c r="G217" s="42">
        <f t="shared" si="21"/>
        <v>-268</v>
      </c>
      <c r="H217" s="92">
        <f t="shared" si="25"/>
        <v>-0.98785425101214575</v>
      </c>
      <c r="I217" s="92">
        <f t="shared" si="26"/>
        <v>-0.98892988929889303</v>
      </c>
    </row>
    <row r="218" spans="1:9" ht="12" x14ac:dyDescent="0.2">
      <c r="B218" s="129" t="s">
        <v>187</v>
      </c>
      <c r="C218" s="42">
        <v>0</v>
      </c>
      <c r="D218" s="42">
        <v>0</v>
      </c>
      <c r="E218" s="42">
        <v>0</v>
      </c>
      <c r="F218" s="42">
        <f t="shared" si="20"/>
        <v>0</v>
      </c>
      <c r="G218" s="42">
        <f t="shared" si="21"/>
        <v>0</v>
      </c>
      <c r="H218" s="92"/>
      <c r="I218" s="92"/>
    </row>
    <row r="219" spans="1:9" ht="15" customHeight="1" x14ac:dyDescent="0.2">
      <c r="B219" s="125" t="s">
        <v>210</v>
      </c>
      <c r="C219" s="70">
        <v>137</v>
      </c>
      <c r="D219" s="70">
        <v>280</v>
      </c>
      <c r="E219" s="66">
        <v>14</v>
      </c>
      <c r="F219" s="70">
        <f t="shared" si="20"/>
        <v>-123</v>
      </c>
      <c r="G219" s="70">
        <f t="shared" si="21"/>
        <v>-266</v>
      </c>
      <c r="H219" s="86">
        <f t="shared" si="25"/>
        <v>-0.8978102189781022</v>
      </c>
      <c r="I219" s="144">
        <f t="shared" si="26"/>
        <v>-0.95</v>
      </c>
    </row>
    <row r="220" spans="1:9" ht="15" customHeight="1" x14ac:dyDescent="0.2">
      <c r="B220" s="126" t="s">
        <v>63</v>
      </c>
      <c r="C220" s="42">
        <v>25</v>
      </c>
      <c r="D220" s="42">
        <v>35</v>
      </c>
      <c r="E220" s="42">
        <v>2</v>
      </c>
      <c r="F220" s="42">
        <f t="shared" si="20"/>
        <v>-23</v>
      </c>
      <c r="G220" s="42">
        <f t="shared" si="21"/>
        <v>-33</v>
      </c>
      <c r="H220" s="92">
        <f t="shared" si="25"/>
        <v>-0.92</v>
      </c>
      <c r="I220" s="92">
        <f t="shared" si="26"/>
        <v>-0.94285714285714284</v>
      </c>
    </row>
    <row r="221" spans="1:9" ht="15" customHeight="1" x14ac:dyDescent="0.2">
      <c r="B221" s="126" t="s">
        <v>110</v>
      </c>
      <c r="C221" s="42">
        <v>49</v>
      </c>
      <c r="D221" s="42">
        <v>103</v>
      </c>
      <c r="E221" s="42">
        <v>1</v>
      </c>
      <c r="F221" s="42">
        <f t="shared" si="20"/>
        <v>-48</v>
      </c>
      <c r="G221" s="42">
        <f t="shared" si="21"/>
        <v>-102</v>
      </c>
      <c r="H221" s="92">
        <f t="shared" si="25"/>
        <v>-0.97959183673469385</v>
      </c>
      <c r="I221" s="92">
        <f t="shared" si="26"/>
        <v>-0.99029126213592233</v>
      </c>
    </row>
    <row r="222" spans="1:9" ht="15" customHeight="1" x14ac:dyDescent="0.2">
      <c r="B222" s="126" t="s">
        <v>139</v>
      </c>
      <c r="C222" s="42">
        <v>28</v>
      </c>
      <c r="D222" s="42">
        <v>73</v>
      </c>
      <c r="E222" s="42">
        <v>7</v>
      </c>
      <c r="F222" s="42">
        <f t="shared" si="20"/>
        <v>-21</v>
      </c>
      <c r="G222" s="42">
        <f t="shared" si="21"/>
        <v>-66</v>
      </c>
      <c r="H222" s="92">
        <f t="shared" si="25"/>
        <v>-0.75</v>
      </c>
      <c r="I222" s="92">
        <f t="shared" si="26"/>
        <v>-0.90410958904109595</v>
      </c>
    </row>
    <row r="223" spans="1:9" ht="12" x14ac:dyDescent="0.2">
      <c r="B223" s="126" t="s">
        <v>146</v>
      </c>
      <c r="C223" s="42">
        <v>35</v>
      </c>
      <c r="D223" s="42">
        <v>69</v>
      </c>
      <c r="E223" s="42">
        <v>4</v>
      </c>
      <c r="F223" s="42">
        <f t="shared" si="20"/>
        <v>-31</v>
      </c>
      <c r="G223" s="42">
        <f t="shared" si="21"/>
        <v>-65</v>
      </c>
      <c r="H223" s="92">
        <f t="shared" si="25"/>
        <v>-0.88571428571428568</v>
      </c>
      <c r="I223" s="92">
        <f t="shared" si="26"/>
        <v>-0.94202898550724634</v>
      </c>
    </row>
    <row r="224" spans="1:9" x14ac:dyDescent="0.2">
      <c r="B224" s="125" t="s">
        <v>211</v>
      </c>
      <c r="C224" s="70">
        <v>17</v>
      </c>
      <c r="D224" s="70">
        <v>28</v>
      </c>
      <c r="E224" s="66">
        <v>4</v>
      </c>
      <c r="F224" s="70">
        <f t="shared" si="20"/>
        <v>-13</v>
      </c>
      <c r="G224" s="70">
        <f t="shared" si="21"/>
        <v>-24</v>
      </c>
      <c r="H224" s="86">
        <f t="shared" si="25"/>
        <v>-0.76470588235294112</v>
      </c>
      <c r="I224" s="144">
        <f t="shared" si="26"/>
        <v>-0.85714285714285721</v>
      </c>
    </row>
    <row r="225" spans="1:9" ht="12" x14ac:dyDescent="0.2">
      <c r="B225" s="130" t="s">
        <v>156</v>
      </c>
      <c r="C225" s="42">
        <v>1</v>
      </c>
      <c r="D225" s="42">
        <v>1</v>
      </c>
      <c r="E225" s="42">
        <v>0</v>
      </c>
      <c r="F225" s="42">
        <f t="shared" si="20"/>
        <v>-1</v>
      </c>
      <c r="G225" s="42">
        <f t="shared" si="21"/>
        <v>-1</v>
      </c>
      <c r="H225" s="92">
        <f t="shared" si="25"/>
        <v>-1</v>
      </c>
      <c r="I225" s="92">
        <f t="shared" si="26"/>
        <v>-1</v>
      </c>
    </row>
    <row r="226" spans="1:9" ht="13.5" customHeight="1" x14ac:dyDescent="0.2">
      <c r="B226" s="130" t="s">
        <v>172</v>
      </c>
      <c r="C226" s="42">
        <v>1</v>
      </c>
      <c r="D226" s="42">
        <v>0</v>
      </c>
      <c r="E226" s="42">
        <v>0</v>
      </c>
      <c r="F226" s="42">
        <f t="shared" si="20"/>
        <v>-1</v>
      </c>
      <c r="G226" s="42">
        <f t="shared" si="21"/>
        <v>0</v>
      </c>
      <c r="H226" s="92">
        <f t="shared" si="25"/>
        <v>-1</v>
      </c>
      <c r="I226" s="92"/>
    </row>
    <row r="227" spans="1:9" ht="15.75" customHeight="1" x14ac:dyDescent="0.2">
      <c r="B227" s="130" t="s">
        <v>95</v>
      </c>
      <c r="C227" s="42">
        <v>10</v>
      </c>
      <c r="D227" s="42">
        <v>22</v>
      </c>
      <c r="E227" s="42">
        <v>3</v>
      </c>
      <c r="F227" s="42">
        <f t="shared" si="20"/>
        <v>-7</v>
      </c>
      <c r="G227" s="42">
        <f t="shared" si="21"/>
        <v>-19</v>
      </c>
      <c r="H227" s="92">
        <f t="shared" si="25"/>
        <v>-0.7</v>
      </c>
      <c r="I227" s="92">
        <f t="shared" ref="I226:I231" si="27">E227/D227-1</f>
        <v>-0.86363636363636365</v>
      </c>
    </row>
    <row r="228" spans="1:9" ht="15" customHeight="1" x14ac:dyDescent="0.2">
      <c r="B228" s="130" t="s">
        <v>100</v>
      </c>
      <c r="C228" s="42">
        <v>5</v>
      </c>
      <c r="D228" s="42">
        <v>3</v>
      </c>
      <c r="E228" s="42">
        <v>1</v>
      </c>
      <c r="F228" s="42">
        <f t="shared" si="20"/>
        <v>-4</v>
      </c>
      <c r="G228" s="42">
        <f t="shared" si="21"/>
        <v>-2</v>
      </c>
      <c r="H228" s="92">
        <f t="shared" si="25"/>
        <v>-0.8</v>
      </c>
      <c r="I228" s="92">
        <f t="shared" si="27"/>
        <v>-0.66666666666666674</v>
      </c>
    </row>
    <row r="229" spans="1:9" ht="15.75" customHeight="1" x14ac:dyDescent="0.2">
      <c r="B229" s="130" t="s">
        <v>194</v>
      </c>
      <c r="C229" s="42">
        <v>0</v>
      </c>
      <c r="D229" s="42">
        <v>0</v>
      </c>
      <c r="E229" s="42">
        <v>0</v>
      </c>
      <c r="F229" s="42">
        <f t="shared" si="20"/>
        <v>0</v>
      </c>
      <c r="G229" s="42">
        <f t="shared" si="21"/>
        <v>0</v>
      </c>
      <c r="H229" s="92"/>
      <c r="I229" s="92"/>
    </row>
    <row r="230" spans="1:9" s="21" customFormat="1" ht="15.75" customHeight="1" x14ac:dyDescent="0.2">
      <c r="B230" s="130" t="s">
        <v>196</v>
      </c>
      <c r="C230" s="42">
        <v>0</v>
      </c>
      <c r="D230" s="42">
        <v>2</v>
      </c>
      <c r="E230" s="42">
        <v>0</v>
      </c>
      <c r="F230" s="42">
        <f t="shared" si="20"/>
        <v>0</v>
      </c>
      <c r="G230" s="42">
        <f t="shared" si="21"/>
        <v>-2</v>
      </c>
      <c r="H230" s="92"/>
      <c r="I230" s="92">
        <f t="shared" si="27"/>
        <v>-1</v>
      </c>
    </row>
    <row r="231" spans="1:9" s="9" customFormat="1" ht="12" x14ac:dyDescent="0.2">
      <c r="B231" s="126" t="s">
        <v>243</v>
      </c>
      <c r="C231" s="42">
        <v>0</v>
      </c>
      <c r="D231" s="42">
        <v>0</v>
      </c>
      <c r="E231" s="42">
        <v>0</v>
      </c>
      <c r="F231" s="42">
        <f t="shared" si="20"/>
        <v>0</v>
      </c>
      <c r="G231" s="42">
        <f t="shared" si="21"/>
        <v>0</v>
      </c>
      <c r="H231" s="92"/>
      <c r="I231" s="92"/>
    </row>
    <row r="232" spans="1:9" x14ac:dyDescent="0.2">
      <c r="B232" s="131" t="s">
        <v>140</v>
      </c>
      <c r="C232" s="67">
        <v>35103</v>
      </c>
      <c r="D232" s="67">
        <v>37263</v>
      </c>
      <c r="E232" s="67">
        <v>5768</v>
      </c>
      <c r="F232" s="67">
        <f>E232-C232</f>
        <v>-29335</v>
      </c>
      <c r="G232" s="67">
        <f>E232-D232</f>
        <v>-31495</v>
      </c>
      <c r="H232" s="73">
        <f>E232/C232-1</f>
        <v>-0.83568355980970288</v>
      </c>
      <c r="I232" s="73">
        <f>E232/D232-1</f>
        <v>-0.8452083836513431</v>
      </c>
    </row>
    <row r="233" spans="1:9" ht="12" x14ac:dyDescent="0.2">
      <c r="B233" s="126" t="s">
        <v>276</v>
      </c>
      <c r="C233" s="42">
        <v>5</v>
      </c>
      <c r="D233" s="42">
        <v>5</v>
      </c>
      <c r="E233" s="42">
        <v>2</v>
      </c>
      <c r="F233" s="42">
        <f t="shared" si="20"/>
        <v>-3</v>
      </c>
      <c r="G233" s="42">
        <f t="shared" si="21"/>
        <v>-3</v>
      </c>
      <c r="H233" s="92">
        <f t="shared" si="25"/>
        <v>-0.6</v>
      </c>
      <c r="I233" s="92">
        <f t="shared" si="26"/>
        <v>-0.6</v>
      </c>
    </row>
    <row r="234" spans="1:9" s="21" customFormat="1" ht="12" x14ac:dyDescent="0.2">
      <c r="B234" s="130" t="s">
        <v>282</v>
      </c>
      <c r="C234" s="42">
        <v>34810</v>
      </c>
      <c r="D234" s="42">
        <v>36891</v>
      </c>
      <c r="E234" s="42">
        <v>5760</v>
      </c>
      <c r="F234" s="42">
        <f t="shared" si="20"/>
        <v>-29050</v>
      </c>
      <c r="G234" s="42">
        <f t="shared" si="21"/>
        <v>-31131</v>
      </c>
      <c r="H234" s="92">
        <f t="shared" si="25"/>
        <v>-0.83453030738293599</v>
      </c>
      <c r="I234" s="92">
        <f t="shared" si="26"/>
        <v>-0.84386435716028296</v>
      </c>
    </row>
    <row r="235" spans="1:9" ht="15" customHeight="1" thickBot="1" x14ac:dyDescent="0.25">
      <c r="B235" s="135" t="s">
        <v>140</v>
      </c>
      <c r="C235" s="136">
        <v>288</v>
      </c>
      <c r="D235" s="136">
        <v>367</v>
      </c>
      <c r="E235" s="136">
        <v>6</v>
      </c>
      <c r="F235" s="136">
        <f t="shared" si="20"/>
        <v>-282</v>
      </c>
      <c r="G235" s="136">
        <f t="shared" si="21"/>
        <v>-361</v>
      </c>
      <c r="H235" s="139">
        <f t="shared" si="25"/>
        <v>-0.97916666666666663</v>
      </c>
      <c r="I235" s="139">
        <f t="shared" si="26"/>
        <v>-0.98365122615803813</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6" t="s">
        <v>212</v>
      </c>
      <c r="C239" s="147"/>
      <c r="D239" s="147"/>
      <c r="E239" s="147"/>
      <c r="F239" s="147"/>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49" t="s">
        <v>270</v>
      </c>
      <c r="C2" s="150"/>
      <c r="D2" s="150"/>
      <c r="E2" s="150"/>
      <c r="F2" s="150"/>
      <c r="G2" s="150"/>
      <c r="H2" s="150"/>
      <c r="I2" s="150"/>
      <c r="J2" s="151"/>
    </row>
    <row r="3" spans="1:10" ht="15" customHeight="1" thickBot="1" x14ac:dyDescent="0.25">
      <c r="B3" s="7"/>
      <c r="C3" s="7"/>
      <c r="D3" s="7"/>
      <c r="E3" s="7"/>
      <c r="F3" s="7"/>
      <c r="G3" s="7"/>
    </row>
    <row r="4" spans="1:10" ht="38.25" customHeight="1" thickBot="1" x14ac:dyDescent="0.25">
      <c r="A4" s="7"/>
      <c r="B4" s="46"/>
      <c r="C4" s="47" t="s">
        <v>0</v>
      </c>
      <c r="D4" s="48" t="s">
        <v>297</v>
      </c>
      <c r="E4" s="48" t="s">
        <v>298</v>
      </c>
      <c r="F4" s="98" t="s">
        <v>299</v>
      </c>
      <c r="G4" s="47" t="s">
        <v>283</v>
      </c>
      <c r="H4" s="47" t="s">
        <v>284</v>
      </c>
      <c r="I4" s="47" t="s">
        <v>285</v>
      </c>
      <c r="J4" s="96" t="s">
        <v>286</v>
      </c>
    </row>
    <row r="5" spans="1:10" ht="15" customHeight="1" x14ac:dyDescent="0.2">
      <c r="A5"/>
      <c r="B5" s="41">
        <v>1</v>
      </c>
      <c r="C5" s="88" t="s">
        <v>55</v>
      </c>
      <c r="D5" s="18">
        <v>61594</v>
      </c>
      <c r="E5" s="18">
        <v>63925</v>
      </c>
      <c r="F5" s="97">
        <v>15983</v>
      </c>
      <c r="G5" s="18">
        <f>F5-D5</f>
        <v>-45611</v>
      </c>
      <c r="H5" s="18">
        <f>F5-E5</f>
        <v>-47942</v>
      </c>
      <c r="I5" s="36">
        <f>F5/E5-1</f>
        <v>-0.74997262416894794</v>
      </c>
      <c r="J5" s="101">
        <f>F5/E5-1</f>
        <v>-0.74997262416894794</v>
      </c>
    </row>
    <row r="6" spans="1:10" ht="15" customHeight="1" x14ac:dyDescent="0.2">
      <c r="A6"/>
      <c r="B6" s="14">
        <v>2</v>
      </c>
      <c r="C6" s="88" t="s">
        <v>3</v>
      </c>
      <c r="D6" s="18">
        <v>70078</v>
      </c>
      <c r="E6" s="18">
        <v>57342</v>
      </c>
      <c r="F6" s="18">
        <v>5785</v>
      </c>
      <c r="G6" s="18">
        <f t="shared" ref="G6:G19" si="0">F6-D6</f>
        <v>-64293</v>
      </c>
      <c r="H6" s="18">
        <f t="shared" ref="H6:H19" si="1">F6-E6</f>
        <v>-51557</v>
      </c>
      <c r="I6" s="36">
        <f t="shared" ref="I6:I19" si="2">F6/E6-1</f>
        <v>-0.89911408740539223</v>
      </c>
      <c r="J6" s="101">
        <f t="shared" ref="J6:J19" si="3">F6/E6-1</f>
        <v>-0.89911408740539223</v>
      </c>
    </row>
    <row r="7" spans="1:10" ht="15" customHeight="1" x14ac:dyDescent="0.2">
      <c r="A7"/>
      <c r="B7" s="14">
        <v>3</v>
      </c>
      <c r="C7" s="88" t="s">
        <v>282</v>
      </c>
      <c r="D7" s="18">
        <v>34810</v>
      </c>
      <c r="E7" s="18">
        <v>36891</v>
      </c>
      <c r="F7" s="18">
        <v>5760</v>
      </c>
      <c r="G7" s="18">
        <f t="shared" si="0"/>
        <v>-29050</v>
      </c>
      <c r="H7" s="18">
        <f t="shared" si="1"/>
        <v>-31131</v>
      </c>
      <c r="I7" s="36">
        <f t="shared" si="2"/>
        <v>-0.84386435716028296</v>
      </c>
      <c r="J7" s="101">
        <f t="shared" si="3"/>
        <v>-0.84386435716028296</v>
      </c>
    </row>
    <row r="8" spans="1:10" ht="12.75" x14ac:dyDescent="0.2">
      <c r="A8"/>
      <c r="B8" s="14">
        <v>4</v>
      </c>
      <c r="C8" s="88" t="s">
        <v>4</v>
      </c>
      <c r="D8" s="18">
        <v>83511</v>
      </c>
      <c r="E8" s="18">
        <v>94219</v>
      </c>
      <c r="F8" s="18">
        <v>3950</v>
      </c>
      <c r="G8" s="18">
        <f t="shared" si="0"/>
        <v>-79561</v>
      </c>
      <c r="H8" s="18">
        <f t="shared" si="1"/>
        <v>-90269</v>
      </c>
      <c r="I8" s="36">
        <f t="shared" si="2"/>
        <v>-0.95807639648053999</v>
      </c>
      <c r="J8" s="101">
        <f t="shared" si="3"/>
        <v>-0.95807639648053999</v>
      </c>
    </row>
    <row r="9" spans="1:10" ht="15" customHeight="1" x14ac:dyDescent="0.2">
      <c r="A9"/>
      <c r="B9" s="14">
        <v>5</v>
      </c>
      <c r="C9" s="88" t="s">
        <v>16</v>
      </c>
      <c r="D9" s="18">
        <v>69675</v>
      </c>
      <c r="E9" s="18">
        <v>52258</v>
      </c>
      <c r="F9" s="18">
        <v>2925</v>
      </c>
      <c r="G9" s="18">
        <f t="shared" si="0"/>
        <v>-66750</v>
      </c>
      <c r="H9" s="18">
        <f t="shared" si="1"/>
        <v>-49333</v>
      </c>
      <c r="I9" s="36">
        <f t="shared" si="2"/>
        <v>-0.94402770867618357</v>
      </c>
      <c r="J9" s="101">
        <f t="shared" si="3"/>
        <v>-0.94402770867618357</v>
      </c>
    </row>
    <row r="10" spans="1:10" ht="15" customHeight="1" x14ac:dyDescent="0.2">
      <c r="A10"/>
      <c r="B10" s="14">
        <v>6</v>
      </c>
      <c r="C10" s="88" t="s">
        <v>21</v>
      </c>
      <c r="D10" s="18">
        <v>1757</v>
      </c>
      <c r="E10" s="18">
        <v>1104</v>
      </c>
      <c r="F10" s="18">
        <v>1256</v>
      </c>
      <c r="G10" s="18">
        <f t="shared" si="0"/>
        <v>-501</v>
      </c>
      <c r="H10" s="18">
        <f t="shared" si="1"/>
        <v>152</v>
      </c>
      <c r="I10" s="36">
        <f t="shared" si="2"/>
        <v>0.1376811594202898</v>
      </c>
      <c r="J10" s="101">
        <f t="shared" si="3"/>
        <v>0.1376811594202898</v>
      </c>
    </row>
    <row r="11" spans="1:10" ht="12.75" x14ac:dyDescent="0.2">
      <c r="A11"/>
      <c r="B11" s="14">
        <v>7</v>
      </c>
      <c r="C11" s="88" t="s">
        <v>20</v>
      </c>
      <c r="D11" s="18">
        <v>10122</v>
      </c>
      <c r="E11" s="18">
        <v>11604</v>
      </c>
      <c r="F11" s="18">
        <v>1074</v>
      </c>
      <c r="G11" s="18">
        <f t="shared" si="0"/>
        <v>-9048</v>
      </c>
      <c r="H11" s="18">
        <f t="shared" si="1"/>
        <v>-10530</v>
      </c>
      <c r="I11" s="36">
        <f t="shared" si="2"/>
        <v>-0.90744570837642191</v>
      </c>
      <c r="J11" s="101">
        <f t="shared" si="3"/>
        <v>-0.90744570837642191</v>
      </c>
    </row>
    <row r="12" spans="1:10" ht="15" customHeight="1" x14ac:dyDescent="0.2">
      <c r="A12"/>
      <c r="B12" s="14">
        <v>8</v>
      </c>
      <c r="C12" s="88" t="s">
        <v>10</v>
      </c>
      <c r="D12" s="18">
        <v>2768</v>
      </c>
      <c r="E12" s="18">
        <v>2702</v>
      </c>
      <c r="F12" s="18">
        <v>443</v>
      </c>
      <c r="G12" s="18">
        <f t="shared" si="0"/>
        <v>-2325</v>
      </c>
      <c r="H12" s="18">
        <f t="shared" si="1"/>
        <v>-2259</v>
      </c>
      <c r="I12" s="36">
        <f t="shared" si="2"/>
        <v>-0.83604737231680237</v>
      </c>
      <c r="J12" s="101">
        <f t="shared" si="3"/>
        <v>-0.83604737231680237</v>
      </c>
    </row>
    <row r="13" spans="1:10" ht="12.75" x14ac:dyDescent="0.2">
      <c r="A13"/>
      <c r="B13" s="14">
        <v>9</v>
      </c>
      <c r="C13" s="88" t="s">
        <v>5</v>
      </c>
      <c r="D13" s="18">
        <v>1944</v>
      </c>
      <c r="E13" s="18">
        <v>2961</v>
      </c>
      <c r="F13" s="18">
        <v>408</v>
      </c>
      <c r="G13" s="18">
        <f t="shared" si="0"/>
        <v>-1536</v>
      </c>
      <c r="H13" s="18">
        <f t="shared" si="1"/>
        <v>-2553</v>
      </c>
      <c r="I13" s="36">
        <f t="shared" si="2"/>
        <v>-0.86220871327254311</v>
      </c>
      <c r="J13" s="101">
        <f t="shared" si="3"/>
        <v>-0.86220871327254311</v>
      </c>
    </row>
    <row r="14" spans="1:10" ht="15" customHeight="1" x14ac:dyDescent="0.2">
      <c r="A14"/>
      <c r="B14" s="14">
        <v>10</v>
      </c>
      <c r="C14" s="88" t="s">
        <v>93</v>
      </c>
      <c r="D14" s="18">
        <v>7549</v>
      </c>
      <c r="E14" s="18">
        <v>6889</v>
      </c>
      <c r="F14" s="18">
        <v>347</v>
      </c>
      <c r="G14" s="18">
        <f t="shared" si="0"/>
        <v>-7202</v>
      </c>
      <c r="H14" s="18">
        <f t="shared" si="1"/>
        <v>-6542</v>
      </c>
      <c r="I14" s="36">
        <f t="shared" si="2"/>
        <v>-0.94962984467992451</v>
      </c>
      <c r="J14" s="101">
        <f t="shared" si="3"/>
        <v>-0.94962984467992451</v>
      </c>
    </row>
    <row r="15" spans="1:10" ht="12.75" x14ac:dyDescent="0.2">
      <c r="A15"/>
      <c r="B15" s="14">
        <v>11</v>
      </c>
      <c r="C15" s="88" t="s">
        <v>18</v>
      </c>
      <c r="D15" s="18">
        <v>440</v>
      </c>
      <c r="E15" s="18">
        <v>600</v>
      </c>
      <c r="F15" s="18">
        <v>343</v>
      </c>
      <c r="G15" s="18">
        <f t="shared" si="0"/>
        <v>-97</v>
      </c>
      <c r="H15" s="18">
        <f t="shared" si="1"/>
        <v>-257</v>
      </c>
      <c r="I15" s="36">
        <f t="shared" si="2"/>
        <v>-0.42833333333333334</v>
      </c>
      <c r="J15" s="101">
        <f t="shared" si="3"/>
        <v>-0.42833333333333334</v>
      </c>
    </row>
    <row r="16" spans="1:10" ht="12.75" x14ac:dyDescent="0.2">
      <c r="A16"/>
      <c r="B16" s="14">
        <v>12</v>
      </c>
      <c r="C16" s="88" t="s">
        <v>6</v>
      </c>
      <c r="D16" s="18">
        <v>602</v>
      </c>
      <c r="E16" s="18">
        <v>602</v>
      </c>
      <c r="F16" s="18">
        <v>204</v>
      </c>
      <c r="G16" s="18">
        <f t="shared" si="0"/>
        <v>-398</v>
      </c>
      <c r="H16" s="18">
        <f t="shared" si="1"/>
        <v>-398</v>
      </c>
      <c r="I16" s="36">
        <f t="shared" si="2"/>
        <v>-0.66112956810631229</v>
      </c>
      <c r="J16" s="101">
        <f t="shared" si="3"/>
        <v>-0.66112956810631229</v>
      </c>
    </row>
    <row r="17" spans="1:10" ht="15" customHeight="1" x14ac:dyDescent="0.2">
      <c r="A17"/>
      <c r="B17" s="14">
        <v>13</v>
      </c>
      <c r="C17" s="88" t="s">
        <v>11</v>
      </c>
      <c r="D17" s="18">
        <v>650</v>
      </c>
      <c r="E17" s="18">
        <v>572</v>
      </c>
      <c r="F17" s="18">
        <v>180</v>
      </c>
      <c r="G17" s="18">
        <f t="shared" si="0"/>
        <v>-470</v>
      </c>
      <c r="H17" s="18">
        <f t="shared" si="1"/>
        <v>-392</v>
      </c>
      <c r="I17" s="36">
        <f t="shared" si="2"/>
        <v>-0.68531468531468531</v>
      </c>
      <c r="J17" s="101">
        <f t="shared" si="3"/>
        <v>-0.68531468531468531</v>
      </c>
    </row>
    <row r="18" spans="1:10" ht="15" customHeight="1" x14ac:dyDescent="0.2">
      <c r="A18"/>
      <c r="B18" s="14">
        <v>14</v>
      </c>
      <c r="C18" s="88" t="s">
        <v>47</v>
      </c>
      <c r="D18" s="18">
        <v>1925</v>
      </c>
      <c r="E18" s="18">
        <v>2656</v>
      </c>
      <c r="F18" s="18">
        <v>166</v>
      </c>
      <c r="G18" s="18">
        <f t="shared" si="0"/>
        <v>-1759</v>
      </c>
      <c r="H18" s="18">
        <f t="shared" si="1"/>
        <v>-2490</v>
      </c>
      <c r="I18" s="36">
        <f t="shared" si="2"/>
        <v>-0.9375</v>
      </c>
      <c r="J18" s="101">
        <f t="shared" si="3"/>
        <v>-0.9375</v>
      </c>
    </row>
    <row r="19" spans="1:10" ht="15" customHeight="1" thickBot="1" x14ac:dyDescent="0.25">
      <c r="A19"/>
      <c r="B19" s="15">
        <v>15</v>
      </c>
      <c r="C19" s="89" t="s">
        <v>46</v>
      </c>
      <c r="D19" s="20">
        <v>920</v>
      </c>
      <c r="E19" s="20">
        <v>1402</v>
      </c>
      <c r="F19" s="20">
        <v>160</v>
      </c>
      <c r="G19" s="20">
        <f t="shared" si="0"/>
        <v>-760</v>
      </c>
      <c r="H19" s="20">
        <f t="shared" si="1"/>
        <v>-1242</v>
      </c>
      <c r="I19" s="102">
        <f t="shared" si="2"/>
        <v>-0.88587731811697579</v>
      </c>
      <c r="J19" s="103">
        <f t="shared" si="3"/>
        <v>-0.88587731811697579</v>
      </c>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8"/>
      <c r="C24" s="148"/>
      <c r="D24" s="148"/>
      <c r="E24" s="148"/>
      <c r="F24" s="148"/>
      <c r="G24" s="148"/>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49" t="s">
        <v>272</v>
      </c>
      <c r="C2" s="150"/>
      <c r="D2" s="150"/>
      <c r="E2" s="150"/>
      <c r="F2" s="150"/>
      <c r="G2" s="150"/>
      <c r="H2" s="150"/>
      <c r="I2" s="150"/>
      <c r="J2" s="151"/>
    </row>
    <row r="3" spans="2:10" ht="13.5" thickBot="1" x14ac:dyDescent="0.25"/>
    <row r="4" spans="2:10" ht="36.75" customHeight="1" x14ac:dyDescent="0.2">
      <c r="B4" s="50" t="s">
        <v>228</v>
      </c>
      <c r="C4" s="48" t="s">
        <v>297</v>
      </c>
      <c r="D4" s="48" t="s">
        <v>298</v>
      </c>
      <c r="E4" s="98" t="s">
        <v>299</v>
      </c>
      <c r="F4" s="47" t="s">
        <v>283</v>
      </c>
      <c r="G4" s="47" t="s">
        <v>284</v>
      </c>
      <c r="H4" s="47" t="s">
        <v>285</v>
      </c>
      <c r="I4" s="47" t="s">
        <v>286</v>
      </c>
      <c r="J4" s="49" t="s">
        <v>227</v>
      </c>
    </row>
    <row r="5" spans="2:10" ht="24" customHeight="1" x14ac:dyDescent="0.2">
      <c r="B5" s="51" t="s">
        <v>269</v>
      </c>
      <c r="C5" s="91">
        <v>469545</v>
      </c>
      <c r="D5" s="91">
        <v>466409</v>
      </c>
      <c r="E5" s="91">
        <v>42075</v>
      </c>
      <c r="F5" s="52">
        <f>E5-C5</f>
        <v>-427470</v>
      </c>
      <c r="G5" s="52">
        <f>E5-D5</f>
        <v>-424334</v>
      </c>
      <c r="H5" s="53">
        <f>E5/C5-1</f>
        <v>-0.91039197521004378</v>
      </c>
      <c r="I5" s="99">
        <f>E5/D5-1</f>
        <v>-0.90978947661816134</v>
      </c>
      <c r="J5" s="54">
        <f>D5/D5</f>
        <v>1</v>
      </c>
    </row>
    <row r="6" spans="2:10" ht="24" x14ac:dyDescent="0.2">
      <c r="B6" s="51" t="s">
        <v>270</v>
      </c>
      <c r="C6" s="93">
        <v>389218</v>
      </c>
      <c r="D6" s="93">
        <v>386859</v>
      </c>
      <c r="E6" s="93">
        <v>40516</v>
      </c>
      <c r="F6" s="52">
        <f t="shared" ref="F6:F9" si="0">E6-C6</f>
        <v>-348702</v>
      </c>
      <c r="G6" s="52">
        <f t="shared" ref="G6:G9" si="1">E6-D6</f>
        <v>-346343</v>
      </c>
      <c r="H6" s="53">
        <f t="shared" ref="H6:H9" si="2">E6/C6-1</f>
        <v>-0.89590409487742084</v>
      </c>
      <c r="I6" s="99">
        <f t="shared" ref="I6:I8" si="3">E6/D6-1</f>
        <v>-0.89526933585621638</v>
      </c>
      <c r="J6" s="54">
        <f>E6/E5</f>
        <v>0.96294711824123591</v>
      </c>
    </row>
    <row r="7" spans="2:10" x14ac:dyDescent="0.2">
      <c r="B7" s="33" t="s">
        <v>247</v>
      </c>
      <c r="C7" s="94">
        <v>247705</v>
      </c>
      <c r="D7" s="94">
        <v>257547</v>
      </c>
      <c r="E7" s="94">
        <v>35869</v>
      </c>
      <c r="F7" s="52">
        <f t="shared" si="0"/>
        <v>-211836</v>
      </c>
      <c r="G7" s="52">
        <f t="shared" si="1"/>
        <v>-221678</v>
      </c>
      <c r="H7" s="53">
        <f t="shared" si="2"/>
        <v>-0.85519468722876002</v>
      </c>
      <c r="I7" s="99">
        <f t="shared" si="3"/>
        <v>-0.8607283330809522</v>
      </c>
      <c r="J7" s="35">
        <f>E7/E6</f>
        <v>0.88530457103366567</v>
      </c>
    </row>
    <row r="8" spans="2:10" x14ac:dyDescent="0.2">
      <c r="B8" s="33" t="s">
        <v>229</v>
      </c>
      <c r="C8" s="94">
        <v>141513</v>
      </c>
      <c r="D8" s="94">
        <v>129312</v>
      </c>
      <c r="E8" s="94">
        <v>4647</v>
      </c>
      <c r="F8" s="52">
        <f t="shared" si="0"/>
        <v>-136866</v>
      </c>
      <c r="G8" s="52">
        <f t="shared" si="1"/>
        <v>-124665</v>
      </c>
      <c r="H8" s="53">
        <f t="shared" si="2"/>
        <v>-0.96716202751690661</v>
      </c>
      <c r="I8" s="99">
        <f t="shared" si="3"/>
        <v>-0.9640636599851522</v>
      </c>
      <c r="J8" s="35">
        <f>E8/E6</f>
        <v>0.11469542896633429</v>
      </c>
    </row>
    <row r="9" spans="2:10" ht="15.75" customHeight="1" thickBot="1" x14ac:dyDescent="0.25">
      <c r="B9" s="55" t="s">
        <v>248</v>
      </c>
      <c r="C9" s="95">
        <f>C5-C6</f>
        <v>80327</v>
      </c>
      <c r="D9" s="95">
        <f t="shared" ref="D9:E9" si="4">D5-D6</f>
        <v>79550</v>
      </c>
      <c r="E9" s="95">
        <f t="shared" si="4"/>
        <v>1559</v>
      </c>
      <c r="F9" s="56">
        <f t="shared" si="0"/>
        <v>-78768</v>
      </c>
      <c r="G9" s="56">
        <f t="shared" si="1"/>
        <v>-77991</v>
      </c>
      <c r="H9" s="57">
        <f t="shared" si="2"/>
        <v>-0.98059183089123214</v>
      </c>
      <c r="I9" s="100">
        <f>E9/D9-1</f>
        <v>-0.98040226272784414</v>
      </c>
      <c r="J9" s="58">
        <f>E9/E5</f>
        <v>3.705288175876411E-2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49" t="s">
        <v>270</v>
      </c>
      <c r="C2" s="150"/>
      <c r="D2" s="150"/>
      <c r="E2" s="150"/>
      <c r="F2" s="150"/>
      <c r="G2" s="150"/>
      <c r="H2" s="150"/>
      <c r="I2" s="150"/>
      <c r="J2" s="151"/>
    </row>
    <row r="3" spans="1:10" ht="15" customHeight="1" thickBot="1" x14ac:dyDescent="0.25">
      <c r="B3" s="2"/>
      <c r="C3" s="2"/>
      <c r="D3" s="2"/>
      <c r="E3" s="2"/>
      <c r="F3" s="2"/>
    </row>
    <row r="4" spans="1:10" ht="34.5" customHeight="1" x14ac:dyDescent="0.2">
      <c r="A4" s="2"/>
      <c r="B4" s="110" t="s">
        <v>213</v>
      </c>
      <c r="C4" s="48" t="s">
        <v>297</v>
      </c>
      <c r="D4" s="48" t="s">
        <v>298</v>
      </c>
      <c r="E4" s="48" t="s">
        <v>299</v>
      </c>
      <c r="F4" s="48" t="s">
        <v>283</v>
      </c>
      <c r="G4" s="48" t="s">
        <v>284</v>
      </c>
      <c r="H4" s="48" t="s">
        <v>285</v>
      </c>
      <c r="I4" s="48" t="s">
        <v>286</v>
      </c>
      <c r="J4" s="111" t="s">
        <v>227</v>
      </c>
    </row>
    <row r="5" spans="1:10" ht="19.5" customHeight="1" x14ac:dyDescent="0.2">
      <c r="A5" s="2"/>
      <c r="B5" s="59" t="s">
        <v>223</v>
      </c>
      <c r="C5" s="60">
        <f>'2021 თებერვალი'!C4</f>
        <v>389218</v>
      </c>
      <c r="D5" s="60">
        <f>'2021 თებერვალი'!D4</f>
        <v>386859</v>
      </c>
      <c r="E5" s="60">
        <f>'2021 თებერვალი'!E4</f>
        <v>40516</v>
      </c>
      <c r="F5" s="107">
        <f>E5-C5</f>
        <v>-348702</v>
      </c>
      <c r="G5" s="107">
        <f>E5-D5</f>
        <v>-346343</v>
      </c>
      <c r="H5" s="61">
        <f>E5/C5-1</f>
        <v>-0.89590409487742084</v>
      </c>
      <c r="I5" s="61">
        <f>E5/D5-1</f>
        <v>-0.89526933585621638</v>
      </c>
      <c r="J5" s="104">
        <f>E5/E5</f>
        <v>1</v>
      </c>
    </row>
    <row r="6" spans="1:10" ht="15" customHeight="1" x14ac:dyDescent="0.2">
      <c r="A6" s="2"/>
      <c r="B6" s="37" t="s">
        <v>1</v>
      </c>
      <c r="C6" s="26">
        <f>'2021 თებერვალი'!C6</f>
        <v>327882</v>
      </c>
      <c r="D6" s="26">
        <f>'2021 თებერვალი'!D6</f>
        <v>323244</v>
      </c>
      <c r="E6" s="26">
        <f>'2021 თებერვალი'!E6</f>
        <v>33762</v>
      </c>
      <c r="F6" s="108">
        <f>E6-C6</f>
        <v>-294120</v>
      </c>
      <c r="G6" s="108">
        <f>E6-D6</f>
        <v>-289482</v>
      </c>
      <c r="H6" s="30">
        <f>E6/C6-1</f>
        <v>-0.89703002909583329</v>
      </c>
      <c r="I6" s="30">
        <f>E6/D6-1</f>
        <v>-0.8955525856628429</v>
      </c>
      <c r="J6" s="105">
        <f>E6/E$5</f>
        <v>0.83330042452364494</v>
      </c>
    </row>
    <row r="7" spans="1:10" ht="15" customHeight="1" x14ac:dyDescent="0.2">
      <c r="A7" s="2"/>
      <c r="B7" s="37" t="s">
        <v>56</v>
      </c>
      <c r="C7" s="26">
        <f>'2021 თებერვალი'!C66</f>
        <v>2262</v>
      </c>
      <c r="D7" s="26">
        <f>'2021 თებერვალი'!D66</f>
        <v>2879</v>
      </c>
      <c r="E7" s="26">
        <f>'2021 თებერვალი'!E66</f>
        <v>192</v>
      </c>
      <c r="F7" s="108">
        <f t="shared" ref="F7:F10" si="0">E7-C7</f>
        <v>-2070</v>
      </c>
      <c r="G7" s="108">
        <f t="shared" ref="G7:G10" si="1">E7-D7</f>
        <v>-2687</v>
      </c>
      <c r="H7" s="30">
        <f t="shared" ref="H7:H10" si="2">E7/C7-1</f>
        <v>-0.91511936339522548</v>
      </c>
      <c r="I7" s="30">
        <f t="shared" ref="I7:I9" si="3">E7/D7-1</f>
        <v>-0.93331017714484199</v>
      </c>
      <c r="J7" s="105">
        <f>E7/E$5</f>
        <v>4.7388685951229147E-3</v>
      </c>
    </row>
    <row r="8" spans="1:10" ht="24" x14ac:dyDescent="0.2">
      <c r="A8" s="2"/>
      <c r="B8" s="38" t="s">
        <v>201</v>
      </c>
      <c r="C8" s="26">
        <f>'2021 თებერვალი'!C114</f>
        <v>18944</v>
      </c>
      <c r="D8" s="26">
        <f>'2021 თებერვალი'!D114</f>
        <v>17277</v>
      </c>
      <c r="E8" s="26">
        <f>'2021 თებერვალი'!E114</f>
        <v>564</v>
      </c>
      <c r="F8" s="108">
        <f>E8-C8</f>
        <v>-18380</v>
      </c>
      <c r="G8" s="108">
        <f t="shared" si="1"/>
        <v>-16713</v>
      </c>
      <c r="H8" s="30">
        <f t="shared" si="2"/>
        <v>-0.97022804054054057</v>
      </c>
      <c r="I8" s="30">
        <f t="shared" si="3"/>
        <v>-0.96735544365341208</v>
      </c>
      <c r="J8" s="105">
        <f t="shared" ref="J8:J10" si="4">E8/E$5</f>
        <v>1.3920426498173561E-2</v>
      </c>
    </row>
    <row r="9" spans="1:10" ht="15" customHeight="1" x14ac:dyDescent="0.2">
      <c r="A9" s="2"/>
      <c r="B9" s="37" t="s">
        <v>207</v>
      </c>
      <c r="C9" s="26">
        <f>'2021 თებერვალი'!C175</f>
        <v>634</v>
      </c>
      <c r="D9" s="26">
        <f>'2021 თებერვალი'!D175</f>
        <v>864</v>
      </c>
      <c r="E9" s="26">
        <f>'2021 თებერვალი'!E175</f>
        <v>33</v>
      </c>
      <c r="F9" s="108">
        <f t="shared" si="0"/>
        <v>-601</v>
      </c>
      <c r="G9" s="108">
        <f t="shared" si="1"/>
        <v>-831</v>
      </c>
      <c r="H9" s="30">
        <f t="shared" si="2"/>
        <v>-0.94794952681388012</v>
      </c>
      <c r="I9" s="30">
        <f t="shared" si="3"/>
        <v>-0.96180555555555558</v>
      </c>
      <c r="J9" s="105">
        <f>E9/E$5</f>
        <v>8.1449303978675094E-4</v>
      </c>
    </row>
    <row r="10" spans="1:10" ht="15" customHeight="1" thickBot="1" x14ac:dyDescent="0.25">
      <c r="A10" s="2"/>
      <c r="B10" s="39" t="s">
        <v>206</v>
      </c>
      <c r="C10" s="27">
        <f>'2021 თებერვალი'!C160</f>
        <v>4393</v>
      </c>
      <c r="D10" s="27">
        <f>'2021 თებერვალი'!D160</f>
        <v>5332</v>
      </c>
      <c r="E10" s="27">
        <f>'2021 თებერვალი'!E160</f>
        <v>197</v>
      </c>
      <c r="F10" s="109">
        <f t="shared" si="0"/>
        <v>-4196</v>
      </c>
      <c r="G10" s="109">
        <f t="shared" si="1"/>
        <v>-5135</v>
      </c>
      <c r="H10" s="31">
        <f t="shared" si="2"/>
        <v>-0.95515592988845888</v>
      </c>
      <c r="I10" s="31">
        <f>E10/D10-1</f>
        <v>-0.96305326331582897</v>
      </c>
      <c r="J10" s="106">
        <f t="shared" si="4"/>
        <v>4.86227663145424E-3</v>
      </c>
    </row>
    <row r="11" spans="1:10" ht="15" customHeight="1" x14ac:dyDescent="0.2">
      <c r="B11" s="2"/>
      <c r="C11" s="2"/>
      <c r="E11" s="2"/>
      <c r="F11" s="2"/>
    </row>
    <row r="14" spans="1:10" ht="15" customHeight="1" x14ac:dyDescent="0.2">
      <c r="B14" s="1" t="s">
        <v>212</v>
      </c>
    </row>
    <row r="15" spans="1:10" ht="15" customHeight="1" x14ac:dyDescent="0.2">
      <c r="B15" s="152"/>
      <c r="C15" s="152"/>
      <c r="D15" s="152"/>
      <c r="E15" s="152"/>
      <c r="F15" s="152"/>
      <c r="G15" s="152"/>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49" t="s">
        <v>270</v>
      </c>
      <c r="C2" s="150"/>
      <c r="D2" s="150"/>
      <c r="E2" s="150"/>
      <c r="F2" s="150"/>
      <c r="G2" s="150"/>
      <c r="H2" s="150"/>
      <c r="I2" s="150"/>
    </row>
    <row r="3" spans="1:9" ht="15" customHeight="1" thickBot="1" x14ac:dyDescent="0.25">
      <c r="B3" s="2"/>
      <c r="C3" s="2"/>
      <c r="D3" s="2"/>
      <c r="E3" s="2"/>
      <c r="F3" s="2"/>
    </row>
    <row r="4" spans="1:9" ht="34.5" customHeight="1" x14ac:dyDescent="0.2">
      <c r="A4" s="2"/>
      <c r="B4" s="110" t="s">
        <v>287</v>
      </c>
      <c r="C4" s="48" t="s">
        <v>297</v>
      </c>
      <c r="D4" s="48" t="s">
        <v>298</v>
      </c>
      <c r="E4" s="48" t="s">
        <v>299</v>
      </c>
      <c r="F4" s="48" t="s">
        <v>283</v>
      </c>
      <c r="G4" s="48" t="s">
        <v>284</v>
      </c>
      <c r="H4" s="48" t="s">
        <v>285</v>
      </c>
      <c r="I4" s="111" t="s">
        <v>286</v>
      </c>
    </row>
    <row r="5" spans="1:9" ht="19.5" customHeight="1" x14ac:dyDescent="0.2">
      <c r="A5" s="2"/>
      <c r="B5" s="59" t="s">
        <v>223</v>
      </c>
      <c r="C5" s="60">
        <f>SUM(C6:C33)</f>
        <v>16498</v>
      </c>
      <c r="D5" s="60">
        <f>SUM(D6:D33)</f>
        <v>23445</v>
      </c>
      <c r="E5" s="60">
        <f>SUM(E6:E33)</f>
        <v>1133</v>
      </c>
      <c r="F5" s="107">
        <f>E5-C5</f>
        <v>-15365</v>
      </c>
      <c r="G5" s="107">
        <f>E5-D5</f>
        <v>-22312</v>
      </c>
      <c r="H5" s="61">
        <f>E5/C5-1</f>
        <v>-0.9313250090920111</v>
      </c>
      <c r="I5" s="104">
        <f>E5/D5-1</f>
        <v>-0.95167413094476438</v>
      </c>
    </row>
    <row r="6" spans="1:9" ht="15" customHeight="1" x14ac:dyDescent="0.2">
      <c r="B6" s="33" t="s">
        <v>61</v>
      </c>
      <c r="C6" s="17">
        <v>474</v>
      </c>
      <c r="D6" s="17">
        <v>546</v>
      </c>
      <c r="E6" s="17">
        <v>18</v>
      </c>
      <c r="F6" s="17">
        <f>E6-C6</f>
        <v>-456</v>
      </c>
      <c r="G6" s="17">
        <f>E6-D6</f>
        <v>-528</v>
      </c>
      <c r="H6" s="36">
        <f>E6/C6-1</f>
        <v>-0.96202531645569622</v>
      </c>
      <c r="I6" s="101">
        <f>E6/D6-1</f>
        <v>-0.96703296703296704</v>
      </c>
    </row>
    <row r="7" spans="1:9" ht="15" customHeight="1" x14ac:dyDescent="0.2">
      <c r="B7" s="33" t="s">
        <v>45</v>
      </c>
      <c r="C7" s="17">
        <v>205</v>
      </c>
      <c r="D7" s="17">
        <v>368</v>
      </c>
      <c r="E7" s="17">
        <v>34</v>
      </c>
      <c r="F7" s="17">
        <f>E7-C7</f>
        <v>-171</v>
      </c>
      <c r="G7" s="17">
        <f t="shared" ref="G7:G33" si="0">E7-D7</f>
        <v>-334</v>
      </c>
      <c r="H7" s="36">
        <f t="shared" ref="H7:H33" si="1">E7/C7-1</f>
        <v>-0.8341463414634146</v>
      </c>
      <c r="I7" s="101">
        <f t="shared" ref="I7:I33" si="2">E7/D7-1</f>
        <v>-0.90760869565217395</v>
      </c>
    </row>
    <row r="8" spans="1:9" ht="15" customHeight="1" x14ac:dyDescent="0.2">
      <c r="B8" s="33" t="s">
        <v>6</v>
      </c>
      <c r="C8" s="17">
        <v>602</v>
      </c>
      <c r="D8" s="17">
        <v>602</v>
      </c>
      <c r="E8" s="17">
        <v>204</v>
      </c>
      <c r="F8" s="17">
        <f t="shared" ref="F8:F33" si="3">E8-C8</f>
        <v>-398</v>
      </c>
      <c r="G8" s="17">
        <f t="shared" si="0"/>
        <v>-398</v>
      </c>
      <c r="H8" s="36">
        <f t="shared" si="1"/>
        <v>-0.66112956810631229</v>
      </c>
      <c r="I8" s="101">
        <f t="shared" si="2"/>
        <v>-0.66112956810631229</v>
      </c>
    </row>
    <row r="9" spans="1:9" ht="15" customHeight="1" x14ac:dyDescent="0.2">
      <c r="B9" s="33" t="s">
        <v>29</v>
      </c>
      <c r="C9" s="17">
        <v>1723</v>
      </c>
      <c r="D9" s="17">
        <v>2262</v>
      </c>
      <c r="E9" s="17">
        <v>46</v>
      </c>
      <c r="F9" s="17">
        <f t="shared" si="3"/>
        <v>-1677</v>
      </c>
      <c r="G9" s="17">
        <f t="shared" si="0"/>
        <v>-2216</v>
      </c>
      <c r="H9" s="36">
        <f t="shared" si="1"/>
        <v>-0.97330237957051657</v>
      </c>
      <c r="I9" s="101">
        <f t="shared" si="2"/>
        <v>-0.97966401414677273</v>
      </c>
    </row>
    <row r="10" spans="1:9" ht="15" customHeight="1" x14ac:dyDescent="0.2">
      <c r="B10" s="33" t="s">
        <v>47</v>
      </c>
      <c r="C10" s="17">
        <v>1925</v>
      </c>
      <c r="D10" s="17">
        <v>2656</v>
      </c>
      <c r="E10" s="17">
        <v>166</v>
      </c>
      <c r="F10" s="17">
        <f>E10-C10</f>
        <v>-1759</v>
      </c>
      <c r="G10" s="17">
        <f>E10-D10</f>
        <v>-2490</v>
      </c>
      <c r="H10" s="36">
        <f>E10/C10-1</f>
        <v>-0.91376623376623378</v>
      </c>
      <c r="I10" s="101">
        <f>E10/D10-1</f>
        <v>-0.9375</v>
      </c>
    </row>
    <row r="11" spans="1:9" ht="15" customHeight="1" x14ac:dyDescent="0.2">
      <c r="B11" s="33" t="s">
        <v>23</v>
      </c>
      <c r="C11" s="17">
        <v>182</v>
      </c>
      <c r="D11" s="17">
        <v>213</v>
      </c>
      <c r="E11" s="17">
        <v>2</v>
      </c>
      <c r="F11" s="17">
        <f t="shared" si="3"/>
        <v>-180</v>
      </c>
      <c r="G11" s="17">
        <f t="shared" si="0"/>
        <v>-211</v>
      </c>
      <c r="H11" s="36">
        <f>E11/C11-1</f>
        <v>-0.98901098901098905</v>
      </c>
      <c r="I11" s="101">
        <f t="shared" si="2"/>
        <v>-0.99061032863849763</v>
      </c>
    </row>
    <row r="12" spans="1:9" ht="15" customHeight="1" x14ac:dyDescent="0.2">
      <c r="B12" s="33" t="s">
        <v>43</v>
      </c>
      <c r="C12" s="17">
        <v>425</v>
      </c>
      <c r="D12" s="17">
        <v>599</v>
      </c>
      <c r="E12" s="17">
        <v>36</v>
      </c>
      <c r="F12" s="17">
        <f t="shared" si="3"/>
        <v>-389</v>
      </c>
      <c r="G12" s="17">
        <f t="shared" si="0"/>
        <v>-563</v>
      </c>
      <c r="H12" s="36">
        <f t="shared" si="1"/>
        <v>-0.91529411764705881</v>
      </c>
      <c r="I12" s="101">
        <f t="shared" si="2"/>
        <v>-0.93989983305509184</v>
      </c>
    </row>
    <row r="13" spans="1:9" ht="15" customHeight="1" x14ac:dyDescent="0.2">
      <c r="B13" s="33" t="s">
        <v>8</v>
      </c>
      <c r="C13" s="17">
        <v>392</v>
      </c>
      <c r="D13" s="17">
        <v>1025</v>
      </c>
      <c r="E13" s="17">
        <v>9</v>
      </c>
      <c r="F13" s="17">
        <f t="shared" si="3"/>
        <v>-383</v>
      </c>
      <c r="G13" s="17">
        <f t="shared" si="0"/>
        <v>-1016</v>
      </c>
      <c r="H13" s="36">
        <f t="shared" si="1"/>
        <v>-0.97704081632653061</v>
      </c>
      <c r="I13" s="101">
        <f t="shared" si="2"/>
        <v>-0.99121951219512194</v>
      </c>
    </row>
    <row r="14" spans="1:9" ht="15" customHeight="1" x14ac:dyDescent="0.2">
      <c r="B14" s="33" t="s">
        <v>26</v>
      </c>
      <c r="C14" s="17">
        <v>204</v>
      </c>
      <c r="D14" s="17">
        <v>333</v>
      </c>
      <c r="E14" s="17">
        <v>16</v>
      </c>
      <c r="F14" s="17">
        <f>E14-C14</f>
        <v>-188</v>
      </c>
      <c r="G14" s="17">
        <f>E14-D14</f>
        <v>-317</v>
      </c>
      <c r="H14" s="36">
        <f>E14/C14-1</f>
        <v>-0.92156862745098045</v>
      </c>
      <c r="I14" s="101">
        <f>E14/D14-1</f>
        <v>-0.95195195195195192</v>
      </c>
    </row>
    <row r="15" spans="1:9" ht="15" customHeight="1" x14ac:dyDescent="0.2">
      <c r="B15" s="33" t="s">
        <v>36</v>
      </c>
      <c r="C15" s="17">
        <v>743</v>
      </c>
      <c r="D15" s="17">
        <v>1346</v>
      </c>
      <c r="E15" s="17">
        <v>51</v>
      </c>
      <c r="F15" s="17">
        <f t="shared" si="3"/>
        <v>-692</v>
      </c>
      <c r="G15" s="17">
        <f t="shared" si="0"/>
        <v>-1295</v>
      </c>
      <c r="H15" s="36">
        <f t="shared" si="1"/>
        <v>-0.93135935397039027</v>
      </c>
      <c r="I15" s="101">
        <f t="shared" si="2"/>
        <v>-0.96210995542347699</v>
      </c>
    </row>
    <row r="16" spans="1:9" ht="15" customHeight="1" x14ac:dyDescent="0.2">
      <c r="B16" s="33" t="s">
        <v>53</v>
      </c>
      <c r="C16" s="17">
        <v>97</v>
      </c>
      <c r="D16" s="17">
        <v>124</v>
      </c>
      <c r="E16" s="17">
        <v>3</v>
      </c>
      <c r="F16" s="17">
        <f t="shared" si="3"/>
        <v>-94</v>
      </c>
      <c r="G16" s="17">
        <f t="shared" si="0"/>
        <v>-121</v>
      </c>
      <c r="H16" s="36">
        <f t="shared" si="1"/>
        <v>-0.96907216494845361</v>
      </c>
      <c r="I16" s="101">
        <f t="shared" si="2"/>
        <v>-0.97580645161290325</v>
      </c>
    </row>
    <row r="17" spans="2:9" ht="15" customHeight="1" x14ac:dyDescent="0.2">
      <c r="B17" s="33" t="s">
        <v>12</v>
      </c>
      <c r="C17" s="17">
        <v>992</v>
      </c>
      <c r="D17" s="17">
        <v>1089</v>
      </c>
      <c r="E17" s="17">
        <v>16</v>
      </c>
      <c r="F17" s="17">
        <f t="shared" si="3"/>
        <v>-976</v>
      </c>
      <c r="G17" s="17">
        <f t="shared" si="0"/>
        <v>-1073</v>
      </c>
      <c r="H17" s="36">
        <f t="shared" si="1"/>
        <v>-0.9838709677419355</v>
      </c>
      <c r="I17" s="101">
        <f t="shared" si="2"/>
        <v>-0.98530762167125807</v>
      </c>
    </row>
    <row r="18" spans="2:9" ht="15" customHeight="1" x14ac:dyDescent="0.2">
      <c r="B18" s="33" t="s">
        <v>275</v>
      </c>
      <c r="C18" s="17">
        <v>1198</v>
      </c>
      <c r="D18" s="17">
        <v>1595</v>
      </c>
      <c r="E18" s="17">
        <v>36</v>
      </c>
      <c r="F18" s="17">
        <f>E18-C18</f>
        <v>-1162</v>
      </c>
      <c r="G18" s="17">
        <f>E18-D18</f>
        <v>-1559</v>
      </c>
      <c r="H18" s="36">
        <f>E18/C18-1</f>
        <v>-0.96994991652754592</v>
      </c>
      <c r="I18" s="101">
        <f>E18/D18-1</f>
        <v>-0.97742946708463951</v>
      </c>
    </row>
    <row r="19" spans="2:9" ht="15" customHeight="1" x14ac:dyDescent="0.2">
      <c r="B19" s="33" t="s">
        <v>49</v>
      </c>
      <c r="C19" s="17">
        <v>14</v>
      </c>
      <c r="D19" s="17">
        <v>20</v>
      </c>
      <c r="E19" s="17">
        <v>2</v>
      </c>
      <c r="F19" s="17">
        <f t="shared" si="3"/>
        <v>-12</v>
      </c>
      <c r="G19" s="17">
        <f t="shared" si="0"/>
        <v>-18</v>
      </c>
      <c r="H19" s="36">
        <f t="shared" si="1"/>
        <v>-0.85714285714285721</v>
      </c>
      <c r="I19" s="101">
        <f t="shared" si="2"/>
        <v>-0.9</v>
      </c>
    </row>
    <row r="20" spans="2:9" ht="15" customHeight="1" x14ac:dyDescent="0.2">
      <c r="B20" s="33" t="s">
        <v>38</v>
      </c>
      <c r="C20" s="17">
        <v>11</v>
      </c>
      <c r="D20" s="17">
        <v>32</v>
      </c>
      <c r="E20" s="17"/>
      <c r="F20" s="17">
        <f t="shared" si="3"/>
        <v>-11</v>
      </c>
      <c r="G20" s="17">
        <f t="shared" si="0"/>
        <v>-32</v>
      </c>
      <c r="H20" s="36">
        <f t="shared" si="1"/>
        <v>-1</v>
      </c>
      <c r="I20" s="101">
        <f t="shared" si="2"/>
        <v>-1</v>
      </c>
    </row>
    <row r="21" spans="2:9" ht="15" customHeight="1" x14ac:dyDescent="0.2">
      <c r="B21" s="33" t="s">
        <v>50</v>
      </c>
      <c r="C21" s="17">
        <v>412</v>
      </c>
      <c r="D21" s="17">
        <v>742</v>
      </c>
      <c r="E21" s="17">
        <v>42</v>
      </c>
      <c r="F21" s="17">
        <f t="shared" si="3"/>
        <v>-370</v>
      </c>
      <c r="G21" s="17">
        <f t="shared" si="0"/>
        <v>-700</v>
      </c>
      <c r="H21" s="36">
        <f t="shared" si="1"/>
        <v>-0.89805825242718451</v>
      </c>
      <c r="I21" s="101">
        <f t="shared" si="2"/>
        <v>-0.94339622641509435</v>
      </c>
    </row>
    <row r="22" spans="2:9" ht="15" customHeight="1" x14ac:dyDescent="0.2">
      <c r="B22" s="33" t="s">
        <v>14</v>
      </c>
      <c r="C22" s="17">
        <v>2269</v>
      </c>
      <c r="D22" s="17">
        <v>4194</v>
      </c>
      <c r="E22" s="17">
        <v>20</v>
      </c>
      <c r="F22" s="17">
        <f>E22-C22</f>
        <v>-2249</v>
      </c>
      <c r="G22" s="17">
        <f>E22-D22</f>
        <v>-4174</v>
      </c>
      <c r="H22" s="36">
        <f>E22/C22-1</f>
        <v>-0.99118554429263994</v>
      </c>
      <c r="I22" s="101">
        <f>E22/D22-1</f>
        <v>-0.99523128278493089</v>
      </c>
    </row>
    <row r="23" spans="2:9" ht="15" customHeight="1" x14ac:dyDescent="0.2">
      <c r="B23" s="33" t="s">
        <v>40</v>
      </c>
      <c r="C23" s="17">
        <v>116</v>
      </c>
      <c r="D23" s="17">
        <v>183</v>
      </c>
      <c r="E23" s="17">
        <v>9</v>
      </c>
      <c r="F23" s="17">
        <f t="shared" si="3"/>
        <v>-107</v>
      </c>
      <c r="G23" s="17">
        <f t="shared" si="0"/>
        <v>-174</v>
      </c>
      <c r="H23" s="36">
        <f t="shared" si="1"/>
        <v>-0.92241379310344829</v>
      </c>
      <c r="I23" s="101">
        <f t="shared" si="2"/>
        <v>-0.95081967213114749</v>
      </c>
    </row>
    <row r="24" spans="2:9" ht="15" customHeight="1" x14ac:dyDescent="0.2">
      <c r="B24" s="33" t="s">
        <v>15</v>
      </c>
      <c r="C24" s="17">
        <v>305</v>
      </c>
      <c r="D24" s="17">
        <v>365</v>
      </c>
      <c r="E24" s="17">
        <v>43</v>
      </c>
      <c r="F24" s="17">
        <f t="shared" si="3"/>
        <v>-262</v>
      </c>
      <c r="G24" s="17">
        <f t="shared" si="0"/>
        <v>-322</v>
      </c>
      <c r="H24" s="36">
        <f t="shared" si="1"/>
        <v>-0.85901639344262293</v>
      </c>
      <c r="I24" s="101">
        <f t="shared" si="2"/>
        <v>-0.88219178082191785</v>
      </c>
    </row>
    <row r="25" spans="2:9" ht="15" customHeight="1" x14ac:dyDescent="0.2">
      <c r="B25" s="33" t="s">
        <v>34</v>
      </c>
      <c r="C25" s="17">
        <v>995</v>
      </c>
      <c r="D25" s="17">
        <v>1065</v>
      </c>
      <c r="E25" s="17">
        <v>35</v>
      </c>
      <c r="F25" s="17">
        <f t="shared" si="3"/>
        <v>-960</v>
      </c>
      <c r="G25" s="17">
        <f t="shared" si="0"/>
        <v>-1030</v>
      </c>
      <c r="H25" s="36">
        <f t="shared" si="1"/>
        <v>-0.96482412060301503</v>
      </c>
      <c r="I25" s="101">
        <f t="shared" si="2"/>
        <v>-0.96713615023474175</v>
      </c>
    </row>
    <row r="26" spans="2:9" ht="15" customHeight="1" x14ac:dyDescent="0.2">
      <c r="B26" s="33" t="s">
        <v>46</v>
      </c>
      <c r="C26" s="17">
        <v>920</v>
      </c>
      <c r="D26" s="17">
        <v>1402</v>
      </c>
      <c r="E26" s="17">
        <v>160</v>
      </c>
      <c r="F26" s="17">
        <f>E26-C26</f>
        <v>-760</v>
      </c>
      <c r="G26" s="17">
        <f>E26-D26</f>
        <v>-1242</v>
      </c>
      <c r="H26" s="36">
        <f>E26/C26-1</f>
        <v>-0.82608695652173914</v>
      </c>
      <c r="I26" s="101">
        <f>E26/D26-1</f>
        <v>-0.88587731811697579</v>
      </c>
    </row>
    <row r="27" spans="2:9" ht="15" customHeight="1" x14ac:dyDescent="0.2">
      <c r="B27" s="33" t="s">
        <v>17</v>
      </c>
      <c r="C27" s="17">
        <v>438</v>
      </c>
      <c r="D27" s="17">
        <v>525</v>
      </c>
      <c r="E27" s="17">
        <v>8</v>
      </c>
      <c r="F27" s="17">
        <f t="shared" si="3"/>
        <v>-430</v>
      </c>
      <c r="G27" s="17">
        <f t="shared" si="0"/>
        <v>-517</v>
      </c>
      <c r="H27" s="36">
        <f t="shared" si="1"/>
        <v>-0.9817351598173516</v>
      </c>
      <c r="I27" s="101">
        <f t="shared" si="2"/>
        <v>-0.98476190476190473</v>
      </c>
    </row>
    <row r="28" spans="2:9" ht="15" customHeight="1" x14ac:dyDescent="0.2">
      <c r="B28" s="33" t="s">
        <v>42</v>
      </c>
      <c r="C28" s="17">
        <v>103</v>
      </c>
      <c r="D28" s="17">
        <v>143</v>
      </c>
      <c r="E28" s="17">
        <v>6</v>
      </c>
      <c r="F28" s="17">
        <f t="shared" si="3"/>
        <v>-97</v>
      </c>
      <c r="G28" s="17">
        <f t="shared" si="0"/>
        <v>-137</v>
      </c>
      <c r="H28" s="36">
        <f t="shared" si="1"/>
        <v>-0.94174757281553401</v>
      </c>
      <c r="I28" s="101">
        <f t="shared" si="2"/>
        <v>-0.95804195804195802</v>
      </c>
    </row>
    <row r="29" spans="2:9" ht="15" customHeight="1" x14ac:dyDescent="0.2">
      <c r="B29" s="33" t="s">
        <v>9</v>
      </c>
      <c r="C29" s="17">
        <v>352</v>
      </c>
      <c r="D29" s="17">
        <v>356</v>
      </c>
      <c r="E29" s="17">
        <v>9</v>
      </c>
      <c r="F29" s="17">
        <f t="shared" si="3"/>
        <v>-343</v>
      </c>
      <c r="G29" s="17">
        <f t="shared" si="0"/>
        <v>-347</v>
      </c>
      <c r="H29" s="36">
        <f t="shared" si="1"/>
        <v>-0.97443181818181823</v>
      </c>
      <c r="I29" s="101">
        <f t="shared" si="2"/>
        <v>-0.9747191011235955</v>
      </c>
    </row>
    <row r="30" spans="2:9" ht="15" customHeight="1" x14ac:dyDescent="0.2">
      <c r="B30" s="33" t="s">
        <v>24</v>
      </c>
      <c r="C30" s="17">
        <v>285</v>
      </c>
      <c r="D30" s="17">
        <v>227</v>
      </c>
      <c r="E30" s="17">
        <v>32</v>
      </c>
      <c r="F30" s="17">
        <f>E30-C30</f>
        <v>-253</v>
      </c>
      <c r="G30" s="17">
        <f>E30-D30</f>
        <v>-195</v>
      </c>
      <c r="H30" s="36">
        <f>E30/C30-1</f>
        <v>-0.88771929824561402</v>
      </c>
      <c r="I30" s="101">
        <f>E30/D30-1</f>
        <v>-0.8590308370044053</v>
      </c>
    </row>
    <row r="31" spans="2:9" ht="15" customHeight="1" x14ac:dyDescent="0.2">
      <c r="B31" s="33" t="s">
        <v>28</v>
      </c>
      <c r="C31" s="17">
        <v>328</v>
      </c>
      <c r="D31" s="17">
        <v>461</v>
      </c>
      <c r="E31" s="17">
        <v>37</v>
      </c>
      <c r="F31" s="17">
        <f t="shared" si="3"/>
        <v>-291</v>
      </c>
      <c r="G31" s="17">
        <f t="shared" si="0"/>
        <v>-424</v>
      </c>
      <c r="H31" s="36">
        <f t="shared" si="1"/>
        <v>-0.88719512195121952</v>
      </c>
      <c r="I31" s="101">
        <f t="shared" si="2"/>
        <v>-0.91973969631236441</v>
      </c>
    </row>
    <row r="32" spans="2:9" ht="15" customHeight="1" x14ac:dyDescent="0.2">
      <c r="B32" s="33" t="s">
        <v>7</v>
      </c>
      <c r="C32" s="17">
        <v>711</v>
      </c>
      <c r="D32" s="17">
        <v>905</v>
      </c>
      <c r="E32" s="17">
        <v>89</v>
      </c>
      <c r="F32" s="17">
        <f t="shared" si="3"/>
        <v>-622</v>
      </c>
      <c r="G32" s="17">
        <f t="shared" si="0"/>
        <v>-816</v>
      </c>
      <c r="H32" s="36">
        <f t="shared" si="1"/>
        <v>-0.87482419127988753</v>
      </c>
      <c r="I32" s="101">
        <f t="shared" si="2"/>
        <v>-0.90165745856353596</v>
      </c>
    </row>
    <row r="33" spans="2:9" ht="15" customHeight="1" thickBot="1" x14ac:dyDescent="0.25">
      <c r="B33" s="34" t="s">
        <v>33</v>
      </c>
      <c r="C33" s="19">
        <v>77</v>
      </c>
      <c r="D33" s="19">
        <v>67</v>
      </c>
      <c r="E33" s="19">
        <v>4</v>
      </c>
      <c r="F33" s="19">
        <f t="shared" si="3"/>
        <v>-73</v>
      </c>
      <c r="G33" s="19">
        <f t="shared" si="0"/>
        <v>-63</v>
      </c>
      <c r="H33" s="102">
        <f t="shared" si="1"/>
        <v>-0.94805194805194803</v>
      </c>
      <c r="I33" s="103">
        <f t="shared" si="2"/>
        <v>-0.94029850746268662</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4" t="s">
        <v>270</v>
      </c>
      <c r="C2" s="155"/>
      <c r="D2" s="155"/>
      <c r="E2" s="155"/>
      <c r="F2" s="155"/>
      <c r="G2" s="155"/>
      <c r="H2" s="155"/>
      <c r="I2" s="155"/>
      <c r="J2" s="156"/>
    </row>
    <row r="3" spans="1:10" ht="13.5" thickBot="1" x14ac:dyDescent="0.25"/>
    <row r="4" spans="1:10" ht="32.25" customHeight="1" x14ac:dyDescent="0.2">
      <c r="B4" s="50" t="s">
        <v>217</v>
      </c>
      <c r="C4" s="47" t="s">
        <v>297</v>
      </c>
      <c r="D4" s="47" t="s">
        <v>298</v>
      </c>
      <c r="E4" s="48" t="s">
        <v>299</v>
      </c>
      <c r="F4" s="48" t="s">
        <v>283</v>
      </c>
      <c r="G4" s="48" t="s">
        <v>284</v>
      </c>
      <c r="H4" s="48" t="s">
        <v>285</v>
      </c>
      <c r="I4" s="48" t="s">
        <v>286</v>
      </c>
      <c r="J4" s="49" t="s">
        <v>226</v>
      </c>
    </row>
    <row r="5" spans="1:10" ht="17.25" customHeight="1" x14ac:dyDescent="0.2">
      <c r="B5" s="22" t="s">
        <v>219</v>
      </c>
      <c r="C5" s="17">
        <v>282712</v>
      </c>
      <c r="D5" s="17">
        <v>289533</v>
      </c>
      <c r="E5" s="17">
        <v>34836</v>
      </c>
      <c r="F5" s="17">
        <f>E5-C5</f>
        <v>-247876</v>
      </c>
      <c r="G5" s="17">
        <f>E5-D5</f>
        <v>-254697</v>
      </c>
      <c r="H5" s="112">
        <f>E5/C5-1</f>
        <v>-0.87677919578935448</v>
      </c>
      <c r="I5" s="112">
        <f>E5/D5-1</f>
        <v>-0.87968210877516551</v>
      </c>
      <c r="J5" s="32">
        <f>E5/'2021 თებერვალი'!E4</f>
        <v>0.85980847072761379</v>
      </c>
    </row>
    <row r="6" spans="1:10" ht="16.5" customHeight="1" x14ac:dyDescent="0.2">
      <c r="B6" s="23" t="s">
        <v>218</v>
      </c>
      <c r="C6" s="17">
        <v>101273</v>
      </c>
      <c r="D6" s="17">
        <v>90794</v>
      </c>
      <c r="E6" s="17">
        <v>4846</v>
      </c>
      <c r="F6" s="17">
        <f t="shared" ref="F6:F8" si="0">E6-C6</f>
        <v>-96427</v>
      </c>
      <c r="G6" s="17">
        <f t="shared" ref="G6:G8" si="1">E6-D6</f>
        <v>-85948</v>
      </c>
      <c r="H6" s="112">
        <f t="shared" ref="H6:H8" si="2">E6/C6-1</f>
        <v>-0.95214914142960116</v>
      </c>
      <c r="I6" s="112">
        <f t="shared" ref="I6:I8" si="3">E6/D6-1</f>
        <v>-0.94662642905918892</v>
      </c>
      <c r="J6" s="32">
        <f>E6/'2021 თებერვალი'!E4</f>
        <v>0.11960706881232105</v>
      </c>
    </row>
    <row r="7" spans="1:10" x14ac:dyDescent="0.2">
      <c r="B7" s="23" t="s">
        <v>221</v>
      </c>
      <c r="C7" s="17">
        <v>2890</v>
      </c>
      <c r="D7" s="17">
        <v>3125</v>
      </c>
      <c r="E7" s="17">
        <v>509</v>
      </c>
      <c r="F7" s="17">
        <f t="shared" si="0"/>
        <v>-2381</v>
      </c>
      <c r="G7" s="17">
        <f t="shared" si="1"/>
        <v>-2616</v>
      </c>
      <c r="H7" s="112">
        <f t="shared" si="2"/>
        <v>-0.82387543252595152</v>
      </c>
      <c r="I7" s="112">
        <f t="shared" si="3"/>
        <v>-0.83711999999999998</v>
      </c>
      <c r="J7" s="32">
        <f>E7/'2021 თებერვალი'!E4</f>
        <v>1.2562938098528976E-2</v>
      </c>
    </row>
    <row r="8" spans="1:10" ht="17.25" customHeight="1" thickBot="1" x14ac:dyDescent="0.25">
      <c r="B8" s="24" t="s">
        <v>220</v>
      </c>
      <c r="C8" s="19">
        <v>2343</v>
      </c>
      <c r="D8" s="19">
        <v>3407</v>
      </c>
      <c r="E8" s="19">
        <v>325</v>
      </c>
      <c r="F8" s="19">
        <f t="shared" si="0"/>
        <v>-2018</v>
      </c>
      <c r="G8" s="19">
        <f t="shared" si="1"/>
        <v>-3082</v>
      </c>
      <c r="H8" s="113">
        <f t="shared" si="2"/>
        <v>-0.86128894579598803</v>
      </c>
      <c r="I8" s="113">
        <f t="shared" si="3"/>
        <v>-0.90460815967126507</v>
      </c>
      <c r="J8" s="114">
        <f>E8/'2021 თებერვალი'!E4</f>
        <v>8.0215223615361826E-3</v>
      </c>
    </row>
    <row r="12" spans="1:10" x14ac:dyDescent="0.2">
      <c r="B12" s="40" t="s">
        <v>212</v>
      </c>
    </row>
    <row r="13" spans="1:10" x14ac:dyDescent="0.2">
      <c r="B13" s="153"/>
      <c r="C13" s="153"/>
      <c r="D13" s="153"/>
      <c r="E13" s="153"/>
      <c r="F13" s="153"/>
      <c r="G13" s="153"/>
      <c r="H13" s="153"/>
      <c r="I13" s="153"/>
      <c r="J13" s="153"/>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4" t="s">
        <v>270</v>
      </c>
      <c r="C2" s="155"/>
      <c r="D2" s="155"/>
      <c r="E2" s="155"/>
      <c r="F2" s="155"/>
      <c r="G2" s="155"/>
      <c r="H2" s="155"/>
      <c r="I2" s="155"/>
      <c r="J2" s="156"/>
    </row>
    <row r="3" spans="2:10" ht="13.5" thickBot="1" x14ac:dyDescent="0.25"/>
    <row r="4" spans="2:10" ht="29.25" customHeight="1" x14ac:dyDescent="0.2">
      <c r="B4" s="50" t="s">
        <v>222</v>
      </c>
      <c r="C4" s="47" t="s">
        <v>297</v>
      </c>
      <c r="D4" s="47" t="s">
        <v>298</v>
      </c>
      <c r="E4" s="48" t="s">
        <v>299</v>
      </c>
      <c r="F4" s="48" t="s">
        <v>283</v>
      </c>
      <c r="G4" s="48" t="s">
        <v>284</v>
      </c>
      <c r="H4" s="48" t="s">
        <v>285</v>
      </c>
      <c r="I4" s="48" t="s">
        <v>286</v>
      </c>
      <c r="J4" s="49" t="s">
        <v>226</v>
      </c>
    </row>
    <row r="5" spans="2:10" x14ac:dyDescent="0.2">
      <c r="B5" s="33" t="s">
        <v>235</v>
      </c>
      <c r="C5" s="16">
        <v>65278</v>
      </c>
      <c r="D5" s="16">
        <v>67396</v>
      </c>
      <c r="E5" s="17">
        <v>11547</v>
      </c>
      <c r="F5" s="17">
        <f t="shared" ref="F5:F25" si="0">E5-C5</f>
        <v>-53731</v>
      </c>
      <c r="G5" s="17">
        <f t="shared" ref="G5:G25" si="1">E5-D5</f>
        <v>-55849</v>
      </c>
      <c r="H5" s="112">
        <f t="shared" ref="H5:H25" si="2">E5/C5-1</f>
        <v>-0.82311038941144032</v>
      </c>
      <c r="I5" s="112">
        <f t="shared" ref="I5:I25" si="3">E5/D5-1</f>
        <v>-0.82866935723188317</v>
      </c>
      <c r="J5" s="28">
        <f>E5/'2021 თებერვალი'!$E$4</f>
        <v>0.284998519103564</v>
      </c>
    </row>
    <row r="6" spans="2:10" x14ac:dyDescent="0.2">
      <c r="B6" s="33" t="s">
        <v>237</v>
      </c>
      <c r="C6" s="16">
        <v>51939</v>
      </c>
      <c r="D6" s="16">
        <v>55772</v>
      </c>
      <c r="E6" s="17">
        <v>7878</v>
      </c>
      <c r="F6" s="17">
        <f t="shared" si="0"/>
        <v>-44061</v>
      </c>
      <c r="G6" s="17">
        <f t="shared" si="1"/>
        <v>-47894</v>
      </c>
      <c r="H6" s="112">
        <f t="shared" si="2"/>
        <v>-0.84832207012071859</v>
      </c>
      <c r="I6" s="112">
        <f t="shared" si="3"/>
        <v>-0.85874632432044751</v>
      </c>
      <c r="J6" s="28">
        <f>E6/'2021 თებერვალი'!$E$4</f>
        <v>0.19444170204363709</v>
      </c>
    </row>
    <row r="7" spans="2:10" x14ac:dyDescent="0.2">
      <c r="B7" s="33" t="s">
        <v>236</v>
      </c>
      <c r="C7" s="16">
        <v>71694</v>
      </c>
      <c r="D7" s="16">
        <v>82086</v>
      </c>
      <c r="E7" s="17">
        <v>7452</v>
      </c>
      <c r="F7" s="17">
        <f t="shared" si="0"/>
        <v>-64242</v>
      </c>
      <c r="G7" s="17">
        <f t="shared" si="1"/>
        <v>-74634</v>
      </c>
      <c r="H7" s="112">
        <f t="shared" si="2"/>
        <v>-0.8960582475520964</v>
      </c>
      <c r="I7" s="112">
        <f t="shared" si="3"/>
        <v>-0.90921716248812223</v>
      </c>
      <c r="J7" s="28">
        <f>E7/'2021 თებერვალი'!$E$4</f>
        <v>0.18392733734820813</v>
      </c>
    </row>
    <row r="8" spans="2:10" x14ac:dyDescent="0.2">
      <c r="B8" s="33" t="s">
        <v>249</v>
      </c>
      <c r="C8" s="16">
        <v>86482</v>
      </c>
      <c r="D8" s="16">
        <v>66383</v>
      </c>
      <c r="E8" s="17">
        <v>4822</v>
      </c>
      <c r="F8" s="17">
        <f t="shared" si="0"/>
        <v>-81660</v>
      </c>
      <c r="G8" s="17">
        <f t="shared" si="1"/>
        <v>-61561</v>
      </c>
      <c r="H8" s="112">
        <f t="shared" si="2"/>
        <v>-0.94424273259175318</v>
      </c>
      <c r="I8" s="112">
        <f t="shared" si="3"/>
        <v>-0.92736092071765364</v>
      </c>
      <c r="J8" s="28">
        <f>E8/'2021 თებერვალი'!$E$4</f>
        <v>0.1190147102379307</v>
      </c>
    </row>
    <row r="9" spans="2:10" x14ac:dyDescent="0.2">
      <c r="B9" s="33" t="s">
        <v>277</v>
      </c>
      <c r="C9" s="16">
        <v>55075</v>
      </c>
      <c r="D9" s="16">
        <v>41231</v>
      </c>
      <c r="E9" s="17">
        <v>3654</v>
      </c>
      <c r="F9" s="17">
        <f t="shared" si="0"/>
        <v>-51421</v>
      </c>
      <c r="G9" s="17">
        <f t="shared" si="1"/>
        <v>-37577</v>
      </c>
      <c r="H9" s="112">
        <f t="shared" si="2"/>
        <v>-0.93365410803449844</v>
      </c>
      <c r="I9" s="112">
        <f t="shared" si="3"/>
        <v>-0.91137736169387107</v>
      </c>
      <c r="J9" s="28">
        <f>E9/'2021 თებერვალი'!$E$4</f>
        <v>9.0186592950932967E-2</v>
      </c>
    </row>
    <row r="10" spans="2:10" x14ac:dyDescent="0.2">
      <c r="B10" s="33" t="s">
        <v>239</v>
      </c>
      <c r="C10" s="16">
        <v>3652</v>
      </c>
      <c r="D10" s="16">
        <v>3994</v>
      </c>
      <c r="E10" s="17">
        <v>1583</v>
      </c>
      <c r="F10" s="17">
        <f t="shared" si="0"/>
        <v>-2069</v>
      </c>
      <c r="G10" s="17">
        <f t="shared" si="1"/>
        <v>-2411</v>
      </c>
      <c r="H10" s="112">
        <f t="shared" si="2"/>
        <v>-0.56653888280394304</v>
      </c>
      <c r="I10" s="112">
        <f t="shared" si="3"/>
        <v>-0.60365548322483731</v>
      </c>
      <c r="J10" s="28">
        <f>E10/'2021 თებერვალი'!$E$4</f>
        <v>3.907098430249778E-2</v>
      </c>
    </row>
    <row r="11" spans="2:10" x14ac:dyDescent="0.2">
      <c r="B11" s="33" t="s">
        <v>279</v>
      </c>
      <c r="C11" s="16">
        <v>5240</v>
      </c>
      <c r="D11" s="16">
        <v>5627</v>
      </c>
      <c r="E11" s="17">
        <v>1041</v>
      </c>
      <c r="F11" s="17">
        <f t="shared" si="0"/>
        <v>-4199</v>
      </c>
      <c r="G11" s="17">
        <f t="shared" si="1"/>
        <v>-4586</v>
      </c>
      <c r="H11" s="112">
        <f t="shared" si="2"/>
        <v>-0.80133587786259541</v>
      </c>
      <c r="I11" s="112">
        <f t="shared" si="3"/>
        <v>-0.81499911142704817</v>
      </c>
      <c r="J11" s="28">
        <f>E11/'2021 თებერვალი'!$E$4</f>
        <v>2.5693553164182051E-2</v>
      </c>
    </row>
    <row r="12" spans="2:10" x14ac:dyDescent="0.2">
      <c r="B12" s="33" t="s">
        <v>281</v>
      </c>
      <c r="C12" s="16">
        <v>2725</v>
      </c>
      <c r="D12" s="16">
        <v>3594</v>
      </c>
      <c r="E12" s="17">
        <v>798</v>
      </c>
      <c r="F12" s="17">
        <f t="shared" si="0"/>
        <v>-1927</v>
      </c>
      <c r="G12" s="17">
        <f t="shared" si="1"/>
        <v>-2796</v>
      </c>
      <c r="H12" s="112">
        <f t="shared" si="2"/>
        <v>-0.70715596330275221</v>
      </c>
      <c r="I12" s="112">
        <f t="shared" si="3"/>
        <v>-0.77796327212020033</v>
      </c>
      <c r="J12" s="28">
        <f>E12/'2021 თებერვალი'!$E$4</f>
        <v>1.9695922598479614E-2</v>
      </c>
    </row>
    <row r="13" spans="2:10" x14ac:dyDescent="0.2">
      <c r="B13" s="33" t="s">
        <v>238</v>
      </c>
      <c r="C13" s="16">
        <v>10064</v>
      </c>
      <c r="D13" s="16">
        <v>11232</v>
      </c>
      <c r="E13" s="17">
        <v>496</v>
      </c>
      <c r="F13" s="17">
        <f t="shared" si="0"/>
        <v>-9568</v>
      </c>
      <c r="G13" s="17">
        <f t="shared" si="1"/>
        <v>-10736</v>
      </c>
      <c r="H13" s="112">
        <f t="shared" si="2"/>
        <v>-0.9507154213036566</v>
      </c>
      <c r="I13" s="112">
        <f t="shared" si="3"/>
        <v>-0.95584045584045585</v>
      </c>
      <c r="J13" s="28">
        <f>E13/'2021 თებერვალი'!$E$4</f>
        <v>1.2242077204067529E-2</v>
      </c>
    </row>
    <row r="14" spans="2:10" x14ac:dyDescent="0.2">
      <c r="B14" s="33" t="s">
        <v>278</v>
      </c>
      <c r="C14" s="16">
        <v>12590</v>
      </c>
      <c r="D14" s="16">
        <v>13318</v>
      </c>
      <c r="E14" s="17">
        <v>387</v>
      </c>
      <c r="F14" s="17">
        <f t="shared" si="0"/>
        <v>-12203</v>
      </c>
      <c r="G14" s="17">
        <f t="shared" si="1"/>
        <v>-12931</v>
      </c>
      <c r="H14" s="112">
        <f t="shared" si="2"/>
        <v>-0.96926131850675135</v>
      </c>
      <c r="I14" s="112">
        <f t="shared" si="3"/>
        <v>-0.97094158282024323</v>
      </c>
      <c r="J14" s="28">
        <f>E14/'2021 თებერვალი'!$E$4</f>
        <v>9.551782012044624E-3</v>
      </c>
    </row>
    <row r="15" spans="2:10" x14ac:dyDescent="0.2">
      <c r="B15" s="33" t="s">
        <v>253</v>
      </c>
      <c r="C15" s="16">
        <v>1607</v>
      </c>
      <c r="D15" s="16">
        <v>1491</v>
      </c>
      <c r="E15" s="17">
        <v>268</v>
      </c>
      <c r="F15" s="17">
        <f t="shared" si="0"/>
        <v>-1339</v>
      </c>
      <c r="G15" s="17">
        <f t="shared" si="1"/>
        <v>-1223</v>
      </c>
      <c r="H15" s="112">
        <f t="shared" si="2"/>
        <v>-0.83322962041070314</v>
      </c>
      <c r="I15" s="112">
        <f t="shared" si="3"/>
        <v>-0.82025486250838364</v>
      </c>
      <c r="J15" s="28">
        <f>E15/'2021 თებერვალი'!$E$4</f>
        <v>6.6146707473590683E-3</v>
      </c>
    </row>
    <row r="16" spans="2:10" x14ac:dyDescent="0.2">
      <c r="B16" s="33" t="s">
        <v>254</v>
      </c>
      <c r="C16" s="16">
        <v>1093</v>
      </c>
      <c r="D16" s="16">
        <v>1481</v>
      </c>
      <c r="E16" s="17">
        <v>240</v>
      </c>
      <c r="F16" s="17">
        <f t="shared" si="0"/>
        <v>-853</v>
      </c>
      <c r="G16" s="17">
        <f t="shared" si="1"/>
        <v>-1241</v>
      </c>
      <c r="H16" s="112">
        <f t="shared" si="2"/>
        <v>-0.78042086001829825</v>
      </c>
      <c r="I16" s="112">
        <f t="shared" si="3"/>
        <v>-0.83794733288318701</v>
      </c>
      <c r="J16" s="28">
        <f>E16/'2021 თებერვალი'!$E$4</f>
        <v>5.923585743903643E-3</v>
      </c>
    </row>
    <row r="17" spans="2:10" x14ac:dyDescent="0.2">
      <c r="B17" s="33" t="s">
        <v>252</v>
      </c>
      <c r="C17" s="16">
        <v>1851</v>
      </c>
      <c r="D17" s="16">
        <v>2690</v>
      </c>
      <c r="E17" s="17">
        <v>141</v>
      </c>
      <c r="F17" s="17">
        <f t="shared" si="0"/>
        <v>-1710</v>
      </c>
      <c r="G17" s="17">
        <f t="shared" si="1"/>
        <v>-2549</v>
      </c>
      <c r="H17" s="112">
        <f t="shared" si="2"/>
        <v>-0.92382495948136145</v>
      </c>
      <c r="I17" s="112">
        <f t="shared" si="3"/>
        <v>-0.94758364312267662</v>
      </c>
      <c r="J17" s="28">
        <f>E17/'2021 თებერვალი'!$E$4</f>
        <v>3.4801066245433903E-3</v>
      </c>
    </row>
    <row r="18" spans="2:10" x14ac:dyDescent="0.2">
      <c r="B18" s="33" t="s">
        <v>257</v>
      </c>
      <c r="C18" s="16">
        <v>57</v>
      </c>
      <c r="D18" s="16">
        <v>102</v>
      </c>
      <c r="E18" s="17">
        <v>115</v>
      </c>
      <c r="F18" s="17">
        <f t="shared" si="0"/>
        <v>58</v>
      </c>
      <c r="G18" s="17">
        <f t="shared" si="1"/>
        <v>13</v>
      </c>
      <c r="H18" s="112">
        <f t="shared" si="2"/>
        <v>1.0175438596491229</v>
      </c>
      <c r="I18" s="112">
        <f t="shared" si="3"/>
        <v>0.12745098039215685</v>
      </c>
      <c r="J18" s="28">
        <f>E18/'2021 თებერვალი'!$E$4</f>
        <v>2.8383848356204958E-3</v>
      </c>
    </row>
    <row r="19" spans="2:10" x14ac:dyDescent="0.2">
      <c r="B19" s="33" t="s">
        <v>255</v>
      </c>
      <c r="C19" s="16">
        <v>435</v>
      </c>
      <c r="D19" s="16">
        <v>615</v>
      </c>
      <c r="E19" s="17">
        <v>69</v>
      </c>
      <c r="F19" s="17">
        <f t="shared" si="0"/>
        <v>-366</v>
      </c>
      <c r="G19" s="17">
        <f t="shared" si="1"/>
        <v>-546</v>
      </c>
      <c r="H19" s="112">
        <f t="shared" si="2"/>
        <v>-0.8413793103448276</v>
      </c>
      <c r="I19" s="112">
        <f t="shared" si="3"/>
        <v>-0.8878048780487805</v>
      </c>
      <c r="J19" s="28">
        <f>E19/'2021 თებერვალი'!$E$4</f>
        <v>1.7030309013722975E-3</v>
      </c>
    </row>
    <row r="20" spans="2:10" x14ac:dyDescent="0.2">
      <c r="B20" s="33" t="s">
        <v>251</v>
      </c>
      <c r="C20" s="16">
        <v>9263</v>
      </c>
      <c r="D20" s="16">
        <v>16826</v>
      </c>
      <c r="E20" s="17">
        <v>15</v>
      </c>
      <c r="F20" s="17">
        <f t="shared" si="0"/>
        <v>-9248</v>
      </c>
      <c r="G20" s="17">
        <f t="shared" si="1"/>
        <v>-16811</v>
      </c>
      <c r="H20" s="112">
        <f t="shared" si="2"/>
        <v>-0.99838065421569688</v>
      </c>
      <c r="I20" s="112">
        <f t="shared" si="3"/>
        <v>-0.9991085225246642</v>
      </c>
      <c r="J20" s="28">
        <f>E20/'2021 თებერვალი'!$E$4</f>
        <v>3.7022410899397769E-4</v>
      </c>
    </row>
    <row r="21" spans="2:10" x14ac:dyDescent="0.2">
      <c r="B21" s="33" t="s">
        <v>250</v>
      </c>
      <c r="C21" s="16">
        <v>5528</v>
      </c>
      <c r="D21" s="16">
        <v>7585</v>
      </c>
      <c r="E21" s="17">
        <v>9</v>
      </c>
      <c r="F21" s="17">
        <f t="shared" si="0"/>
        <v>-5519</v>
      </c>
      <c r="G21" s="17">
        <f t="shared" si="1"/>
        <v>-7576</v>
      </c>
      <c r="H21" s="112">
        <f t="shared" si="2"/>
        <v>-0.99837192474674386</v>
      </c>
      <c r="I21" s="112">
        <f t="shared" si="3"/>
        <v>-0.99881344759393542</v>
      </c>
      <c r="J21" s="28">
        <f>E21/'2021 თებერვალი'!$E$4</f>
        <v>2.221344653963866E-4</v>
      </c>
    </row>
    <row r="22" spans="2:10" x14ac:dyDescent="0.2">
      <c r="B22" s="33" t="s">
        <v>256</v>
      </c>
      <c r="C22" s="16">
        <v>190</v>
      </c>
      <c r="D22" s="16">
        <v>153</v>
      </c>
      <c r="E22" s="17">
        <v>1</v>
      </c>
      <c r="F22" s="17">
        <f t="shared" si="0"/>
        <v>-189</v>
      </c>
      <c r="G22" s="17">
        <f t="shared" si="1"/>
        <v>-152</v>
      </c>
      <c r="H22" s="112">
        <f t="shared" si="2"/>
        <v>-0.99473684210526314</v>
      </c>
      <c r="I22" s="112">
        <f t="shared" si="3"/>
        <v>-0.99346405228758172</v>
      </c>
      <c r="J22" s="28">
        <f>E22/'2021 თებერვალი'!$E$4</f>
        <v>2.468160726626518E-5</v>
      </c>
    </row>
    <row r="23" spans="2:10" x14ac:dyDescent="0.2">
      <c r="B23" s="33" t="s">
        <v>241</v>
      </c>
      <c r="C23" s="16">
        <v>10</v>
      </c>
      <c r="D23" s="16">
        <v>6</v>
      </c>
      <c r="E23" s="17"/>
      <c r="F23" s="17">
        <f t="shared" si="0"/>
        <v>-10</v>
      </c>
      <c r="G23" s="17">
        <f t="shared" si="1"/>
        <v>-6</v>
      </c>
      <c r="H23" s="112">
        <f t="shared" si="2"/>
        <v>-1</v>
      </c>
      <c r="I23" s="112">
        <f t="shared" si="3"/>
        <v>-1</v>
      </c>
      <c r="J23" s="28">
        <f>E23/'2021 თებერვალი'!$E$4</f>
        <v>0</v>
      </c>
    </row>
    <row r="24" spans="2:10" x14ac:dyDescent="0.2">
      <c r="B24" s="33" t="s">
        <v>280</v>
      </c>
      <c r="C24" s="16">
        <v>4416</v>
      </c>
      <c r="D24" s="16">
        <v>5259</v>
      </c>
      <c r="E24" s="17"/>
      <c r="F24" s="17">
        <f t="shared" si="0"/>
        <v>-4416</v>
      </c>
      <c r="G24" s="17">
        <f t="shared" si="1"/>
        <v>-5259</v>
      </c>
      <c r="H24" s="112">
        <f t="shared" si="2"/>
        <v>-1</v>
      </c>
      <c r="I24" s="112">
        <f t="shared" si="3"/>
        <v>-1</v>
      </c>
      <c r="J24" s="28">
        <f>E24/'2021 თებერვალი'!$E$4</f>
        <v>0</v>
      </c>
    </row>
    <row r="25" spans="2:10" ht="13.5" thickBot="1" x14ac:dyDescent="0.25">
      <c r="B25" s="34" t="s">
        <v>240</v>
      </c>
      <c r="C25" s="90">
        <v>29</v>
      </c>
      <c r="D25" s="90">
        <v>18</v>
      </c>
      <c r="E25" s="19"/>
      <c r="F25" s="19">
        <f t="shared" si="0"/>
        <v>-29</v>
      </c>
      <c r="G25" s="19">
        <f t="shared" si="1"/>
        <v>-18</v>
      </c>
      <c r="H25" s="113">
        <f t="shared" si="2"/>
        <v>-1</v>
      </c>
      <c r="I25" s="113">
        <f t="shared" si="3"/>
        <v>-1</v>
      </c>
      <c r="J25" s="28">
        <f>E25/'2021 თებერვალი'!$E$4</f>
        <v>0</v>
      </c>
    </row>
    <row r="26" spans="2:10" x14ac:dyDescent="0.2">
      <c r="B26" s="43"/>
      <c r="C26" s="43"/>
      <c r="D26" s="43"/>
    </row>
    <row r="27" spans="2:10" x14ac:dyDescent="0.2">
      <c r="B27" s="43"/>
      <c r="C27" s="43"/>
      <c r="D27" s="43"/>
    </row>
    <row r="29" spans="2:10" x14ac:dyDescent="0.2">
      <c r="B29" s="40" t="s">
        <v>212</v>
      </c>
    </row>
    <row r="30" spans="2:10" x14ac:dyDescent="0.2">
      <c r="B30" s="153"/>
      <c r="C30" s="153"/>
      <c r="D30" s="153"/>
      <c r="E30" s="153"/>
      <c r="F30" s="153"/>
      <c r="G30" s="153"/>
      <c r="H30" s="153"/>
      <c r="I30" s="153"/>
      <c r="J30" s="153"/>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4" t="s">
        <v>270</v>
      </c>
      <c r="C2" s="155"/>
      <c r="D2" s="155"/>
      <c r="E2" s="155"/>
      <c r="F2" s="155"/>
      <c r="G2" s="155"/>
      <c r="H2" s="155"/>
      <c r="I2" s="155"/>
      <c r="J2" s="155"/>
      <c r="K2" s="156"/>
    </row>
    <row r="3" spans="2:11" ht="13.5" thickBot="1" x14ac:dyDescent="0.25"/>
    <row r="4" spans="2:11" ht="33" customHeight="1" thickBot="1" x14ac:dyDescent="0.25">
      <c r="B4" s="157" t="s">
        <v>288</v>
      </c>
      <c r="C4" s="158"/>
      <c r="D4" s="47" t="s">
        <v>297</v>
      </c>
      <c r="E4" s="47" t="s">
        <v>298</v>
      </c>
      <c r="F4" s="48" t="s">
        <v>299</v>
      </c>
      <c r="G4" s="48" t="s">
        <v>283</v>
      </c>
      <c r="H4" s="48" t="s">
        <v>284</v>
      </c>
      <c r="I4" s="48" t="s">
        <v>285</v>
      </c>
      <c r="J4" s="48" t="s">
        <v>286</v>
      </c>
      <c r="K4" s="49" t="s">
        <v>226</v>
      </c>
    </row>
    <row r="5" spans="2:11" x14ac:dyDescent="0.2">
      <c r="B5" s="159" t="s">
        <v>289</v>
      </c>
      <c r="C5" s="115" t="s">
        <v>290</v>
      </c>
      <c r="D5" s="16">
        <v>104139</v>
      </c>
      <c r="E5" s="16">
        <v>98060</v>
      </c>
      <c r="F5" s="17">
        <v>5074</v>
      </c>
      <c r="G5" s="17">
        <f t="shared" ref="G5:G10" si="0">F5-D5</f>
        <v>-99065</v>
      </c>
      <c r="H5" s="17">
        <f t="shared" ref="H5:H10" si="1">F5-E5</f>
        <v>-92986</v>
      </c>
      <c r="I5" s="112">
        <f t="shared" ref="I5:I10" si="2">F5/D5-1</f>
        <v>-0.95127665908065184</v>
      </c>
      <c r="J5" s="112">
        <f t="shared" ref="J5:J10" si="3">F5/E5-1</f>
        <v>-0.94825616969202531</v>
      </c>
      <c r="K5" s="28">
        <f>F5/'2021 თებერვალი'!$E$4</f>
        <v>0.12523447526902953</v>
      </c>
    </row>
    <row r="6" spans="2:11" x14ac:dyDescent="0.2">
      <c r="B6" s="160"/>
      <c r="C6" s="17" t="s">
        <v>291</v>
      </c>
      <c r="D6" s="16">
        <v>193794</v>
      </c>
      <c r="E6" s="16">
        <v>194318</v>
      </c>
      <c r="F6" s="17">
        <v>23397</v>
      </c>
      <c r="G6" s="17">
        <f t="shared" si="0"/>
        <v>-170397</v>
      </c>
      <c r="H6" s="17">
        <f t="shared" si="1"/>
        <v>-170921</v>
      </c>
      <c r="I6" s="112">
        <f t="shared" si="2"/>
        <v>-0.87926870800953594</v>
      </c>
      <c r="J6" s="112">
        <f t="shared" si="3"/>
        <v>-0.87959427330458317</v>
      </c>
      <c r="K6" s="28">
        <f>F6/'2021 თებერვალი'!$E$4</f>
        <v>0.57747556520880639</v>
      </c>
    </row>
    <row r="7" spans="2:11" x14ac:dyDescent="0.2">
      <c r="B7" s="160"/>
      <c r="C7" s="17" t="s">
        <v>292</v>
      </c>
      <c r="D7" s="16">
        <v>87279</v>
      </c>
      <c r="E7" s="16">
        <v>90141</v>
      </c>
      <c r="F7" s="17">
        <v>11985</v>
      </c>
      <c r="G7" s="17">
        <f t="shared" si="0"/>
        <v>-75294</v>
      </c>
      <c r="H7" s="17">
        <f t="shared" si="1"/>
        <v>-78156</v>
      </c>
      <c r="I7" s="112">
        <f t="shared" si="2"/>
        <v>-0.86268174474959614</v>
      </c>
      <c r="J7" s="112">
        <f t="shared" si="3"/>
        <v>-0.86704163477219021</v>
      </c>
      <c r="K7" s="28">
        <f>F7/'2021 თებერვალი'!$E$4</f>
        <v>0.29580906308618815</v>
      </c>
    </row>
    <row r="8" spans="2:11" x14ac:dyDescent="0.2">
      <c r="B8" s="161"/>
      <c r="C8" s="17" t="s">
        <v>293</v>
      </c>
      <c r="D8" s="16">
        <v>4006</v>
      </c>
      <c r="E8" s="16">
        <v>4340</v>
      </c>
      <c r="F8" s="17">
        <v>60</v>
      </c>
      <c r="G8" s="17">
        <f t="shared" si="0"/>
        <v>-3946</v>
      </c>
      <c r="H8" s="17">
        <f t="shared" si="1"/>
        <v>-4280</v>
      </c>
      <c r="I8" s="112">
        <f t="shared" si="2"/>
        <v>-0.98502246630054913</v>
      </c>
      <c r="J8" s="112">
        <f t="shared" si="3"/>
        <v>-0.98617511520737322</v>
      </c>
      <c r="K8" s="28">
        <f>F8/'2021 თებერვალი'!$E$4</f>
        <v>1.4808964359759107E-3</v>
      </c>
    </row>
    <row r="9" spans="2:11" x14ac:dyDescent="0.2">
      <c r="B9" s="162" t="s">
        <v>294</v>
      </c>
      <c r="C9" s="17" t="s">
        <v>295</v>
      </c>
      <c r="D9" s="16">
        <v>280303</v>
      </c>
      <c r="E9" s="16">
        <v>279961</v>
      </c>
      <c r="F9" s="17">
        <v>37688</v>
      </c>
      <c r="G9" s="17">
        <f t="shared" si="0"/>
        <v>-242615</v>
      </c>
      <c r="H9" s="17">
        <f t="shared" si="1"/>
        <v>-242273</v>
      </c>
      <c r="I9" s="112">
        <f t="shared" si="2"/>
        <v>-0.86554549897789179</v>
      </c>
      <c r="J9" s="112">
        <f t="shared" si="3"/>
        <v>-0.86538124953118467</v>
      </c>
      <c r="K9" s="28">
        <f>F9/'2021 თებერვალი'!$E$4</f>
        <v>0.93020041465100212</v>
      </c>
    </row>
    <row r="10" spans="2:11" ht="13.5" thickBot="1" x14ac:dyDescent="0.25">
      <c r="B10" s="163"/>
      <c r="C10" s="19" t="s">
        <v>296</v>
      </c>
      <c r="D10" s="90">
        <v>108915</v>
      </c>
      <c r="E10" s="90">
        <v>106898</v>
      </c>
      <c r="F10" s="19">
        <v>2828</v>
      </c>
      <c r="G10" s="19">
        <f t="shared" si="0"/>
        <v>-106087</v>
      </c>
      <c r="H10" s="19">
        <f t="shared" si="1"/>
        <v>-104070</v>
      </c>
      <c r="I10" s="113">
        <f t="shared" si="2"/>
        <v>-0.97403479777808388</v>
      </c>
      <c r="J10" s="113">
        <f t="shared" si="3"/>
        <v>-0.97354487455331251</v>
      </c>
      <c r="K10" s="29">
        <f>F10/'2021 თებერვალი'!$E$4</f>
        <v>6.9799585348997925E-2</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თებერვალი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2021-03-08T11:54:22Z</dcterms:modified>
</cp:coreProperties>
</file>