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მუზეუმ-ნაკრძალები" sheetId="3" r:id="rId1"/>
    <sheet name="საქართველოს ეროვნული მუზეუმი" sheetId="4" r:id="rId2"/>
  </sheets>
  <calcPr calcId="152511"/>
</workbook>
</file>

<file path=xl/calcChain.xml><?xml version="1.0" encoding="utf-8"?>
<calcChain xmlns="http://schemas.openxmlformats.org/spreadsheetml/2006/main">
  <c r="F22" i="3" l="1"/>
  <c r="F8" i="3"/>
  <c r="D4" i="4" l="1"/>
  <c r="G17" i="4" s="1"/>
  <c r="C4" i="4"/>
  <c r="E17" i="4"/>
  <c r="D22" i="4"/>
  <c r="G35" i="4" s="1"/>
  <c r="C22" i="4"/>
  <c r="E35" i="4"/>
  <c r="F14" i="4" l="1"/>
  <c r="E14" i="4"/>
  <c r="E32" i="4"/>
  <c r="F26" i="4" l="1"/>
  <c r="G32" i="4"/>
  <c r="E22" i="4" l="1"/>
  <c r="E8" i="3"/>
  <c r="F11" i="3" l="1"/>
  <c r="F13" i="3"/>
  <c r="F6" i="3"/>
  <c r="F7" i="3"/>
  <c r="F12" i="3"/>
  <c r="F9" i="3"/>
  <c r="F10" i="3"/>
  <c r="F5" i="3"/>
  <c r="F23" i="3" l="1"/>
  <c r="F21" i="3"/>
  <c r="E23" i="3" l="1"/>
  <c r="E11" i="3" l="1"/>
  <c r="F34" i="4" l="1"/>
  <c r="E34" i="4"/>
  <c r="F10" i="4"/>
  <c r="F16" i="4"/>
  <c r="E16" i="4"/>
  <c r="G16" i="4" l="1"/>
  <c r="G14" i="4"/>
  <c r="G34" i="4"/>
  <c r="F28" i="4" l="1"/>
  <c r="F30" i="4" l="1"/>
  <c r="F31" i="4"/>
  <c r="F33" i="4"/>
  <c r="C4" i="3" l="1"/>
  <c r="F25" i="4" l="1"/>
  <c r="F27" i="4"/>
  <c r="F29" i="4"/>
  <c r="F23" i="4"/>
  <c r="E25" i="4"/>
  <c r="E27" i="4"/>
  <c r="E24" i="4"/>
  <c r="E26" i="4"/>
  <c r="E29" i="4"/>
  <c r="E30" i="4"/>
  <c r="E28" i="4"/>
  <c r="E31" i="4"/>
  <c r="E33" i="4"/>
  <c r="E23" i="4"/>
  <c r="F6" i="4"/>
  <c r="F7" i="4"/>
  <c r="F8" i="4"/>
  <c r="F12" i="4"/>
  <c r="F11" i="4"/>
  <c r="F13" i="4"/>
  <c r="F15" i="4"/>
  <c r="F5" i="4"/>
  <c r="E6" i="4"/>
  <c r="E7" i="4"/>
  <c r="E9" i="4"/>
  <c r="E8" i="4"/>
  <c r="E12" i="4"/>
  <c r="E10" i="4"/>
  <c r="E11" i="4"/>
  <c r="E13" i="4"/>
  <c r="E15" i="4"/>
  <c r="E5" i="4"/>
  <c r="G6" i="4"/>
  <c r="G25" i="4" l="1"/>
  <c r="G23" i="4"/>
  <c r="G5" i="4"/>
  <c r="G9" i="4"/>
  <c r="G11" i="4"/>
  <c r="E4" i="4"/>
  <c r="F4" i="4"/>
  <c r="G4" i="4"/>
  <c r="G13" i="4"/>
  <c r="G8" i="4"/>
  <c r="F22" i="4"/>
  <c r="G26" i="4"/>
  <c r="G28" i="4"/>
  <c r="G24" i="4"/>
  <c r="G15" i="4"/>
  <c r="G10" i="4"/>
  <c r="G7" i="4"/>
  <c r="G22" i="4"/>
  <c r="G33" i="4"/>
  <c r="G30" i="4"/>
  <c r="G27" i="4"/>
  <c r="G12" i="4"/>
  <c r="G31" i="4"/>
  <c r="G29" i="4"/>
  <c r="F20" i="3"/>
  <c r="F26" i="3"/>
  <c r="F24" i="3"/>
  <c r="F25" i="3"/>
  <c r="F19" i="3"/>
  <c r="E20" i="3"/>
  <c r="E22" i="3"/>
  <c r="E26" i="3"/>
  <c r="E21" i="3"/>
  <c r="E24" i="3"/>
  <c r="E25" i="3"/>
  <c r="E19" i="3"/>
  <c r="D18" i="3"/>
  <c r="C18" i="3"/>
  <c r="E6" i="3"/>
  <c r="E7" i="3"/>
  <c r="E12" i="3"/>
  <c r="E9" i="3"/>
  <c r="E10" i="3"/>
  <c r="E13" i="3"/>
  <c r="E5" i="3"/>
  <c r="D4" i="3"/>
  <c r="G5" i="3" s="1"/>
  <c r="G20" i="3" l="1"/>
  <c r="G23" i="3"/>
  <c r="G6" i="3"/>
  <c r="G11" i="3"/>
  <c r="G13" i="3"/>
  <c r="G12" i="3"/>
  <c r="E4" i="3"/>
  <c r="G8" i="3"/>
  <c r="F4" i="3"/>
  <c r="G9" i="3"/>
  <c r="G7" i="3"/>
  <c r="G4" i="3"/>
  <c r="G10" i="3"/>
  <c r="G19" i="3"/>
  <c r="F18" i="3"/>
  <c r="G24" i="3"/>
  <c r="E18" i="3"/>
  <c r="G18" i="3"/>
  <c r="G21" i="3"/>
  <c r="G26" i="3"/>
  <c r="G25" i="3"/>
  <c r="G22" i="3"/>
</calcChain>
</file>

<file path=xl/sharedStrings.xml><?xml version="1.0" encoding="utf-8"?>
<sst xmlns="http://schemas.openxmlformats.org/spreadsheetml/2006/main" count="73" uniqueCount="34">
  <si>
    <t>ცვლილება</t>
  </si>
  <si>
    <t>წილი %</t>
  </si>
  <si>
    <t>ცვლილება %</t>
  </si>
  <si>
    <t>სულ</t>
  </si>
  <si>
    <t>მცხეთის არქეოლოგიური სახელმწიფო მუზეუმ-ნაკრძალი</t>
  </si>
  <si>
    <t>ვარძიის ისტორიულ-არქიტექტურული მუზეუმ-ნაკრძალი</t>
  </si>
  <si>
    <t>უფლისციხის ისტორიულ-არქიტექტურული მუზეუმ-ნაკრძალი</t>
  </si>
  <si>
    <t>ბორჯომის მხარეთმცოდნეობის მუზეუმი</t>
  </si>
  <si>
    <t>გრემის მუზეუმი</t>
  </si>
  <si>
    <t>ნიკო ფიროსმანაშვილის სახელმწიფო მუზეუმი</t>
  </si>
  <si>
    <t>პარმენ ზაქარაიას სახელობის ნოქალაქევის არქიტექტურულ-არქეოლოგიური მუზეუმ-ნაკრძალი</t>
  </si>
  <si>
    <t>უჯარმის მუზეუმ-ნაკრძალი</t>
  </si>
  <si>
    <t>მუზეუმები/მუზეუმ-ნაკრძალები</t>
  </si>
  <si>
    <t xml:space="preserve">მუზეუმის დასახელება </t>
  </si>
  <si>
    <t>სიმონ ჯანაშიას სახელობის საქართველოს ისტორიის მუზეუმი</t>
  </si>
  <si>
    <t>დიმიტრი შევარდნაძის სახელობის ეროვნული გალერეა</t>
  </si>
  <si>
    <t>შალვა ამირანაშვილის სახელობის ხელოვნების მუზეუმი</t>
  </si>
  <si>
    <t>იოსებ გრიშაშვილის სახელობის თბილისის ისტორიის მუზეუმი (ქარვასლა)</t>
  </si>
  <si>
    <t>ელენე ახვლედიანის სახელობის ხელოვნების სახლ-მუზეუმი</t>
  </si>
  <si>
    <t>სიღნაღის ისტორიულ-ეთნოგრაფიული მუზეუმი</t>
  </si>
  <si>
    <t>სვანეთის ისტორიულ-ეთნოგრაფიული მუზეუმი  (სვანური სახლი, უშგული)</t>
  </si>
  <si>
    <t>ძალისის მუზეუმ-ნაკრძალი/ ნაქალაქარი</t>
  </si>
  <si>
    <t xml:space="preserve"> საქართველოს ეროვნული მუზეუმის შემადგენლობაში შემავალი მუზეუმების ვიზიტორების რაოდენობა</t>
  </si>
  <si>
    <t>წყარო: საქართველოს კულტურული მემკვიდრეობის დაცვის ეროვნული სააგენტო</t>
  </si>
  <si>
    <t>წყარო: საქართველოს ეროვნული მუზეუმი</t>
  </si>
  <si>
    <t>სვანეთის ისტორიულ-ეთნოგრაფიული მუზეუმი  (მესტიის მუზეუმი)</t>
  </si>
  <si>
    <t>დმანისის მუზეუმ-ნაკრძალი</t>
  </si>
  <si>
    <t>ახალციხის ისტორიის მუზეუმი</t>
  </si>
  <si>
    <t>ვიზიტორების რაოდენობა მუზეუმებში/მუზეუმ-ნაკრძალებში</t>
  </si>
  <si>
    <t xml:space="preserve">გიორგი ჩიატაიას სახელობის ხალხური ხუროთმოძღვრებისა და ყოფის მუზეუმი (ღია ცის ქვეშ ეთნოგრაფიული მუზეუმი) </t>
  </si>
  <si>
    <t>ხერთვისის ციხე</t>
  </si>
  <si>
    <t>ფოთის კოლხური კულტურის მუზეუმი</t>
  </si>
  <si>
    <t>2018: დეკემბერი</t>
  </si>
  <si>
    <t>2019: დეკემბერი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</si>
</sst>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1">
    <xf numFmtId="0" fontId="0" fillId="0" borderId="0" xfId="0"/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workbookViewId="0">
      <selection activeCell="B2" sqref="B2:G2"/>
    </sheetView>
  </sheetViews>
  <sheetFormatPr defaultRowHeight="15" x14ac:dyDescent="0.25"/>
  <cols>
    <col min="2" max="2" width="61.5703125" customWidth="1"/>
    <col min="3" max="3" width="21.28515625" customWidth="1"/>
    <col min="4" max="4" width="20.140625" customWidth="1"/>
    <col min="5" max="5" width="15.140625" customWidth="1"/>
    <col min="6" max="6" width="16.5703125" customWidth="1"/>
    <col min="7" max="7" width="13.42578125" customWidth="1"/>
  </cols>
  <sheetData>
    <row r="2" spans="2:7" ht="34.5" customHeight="1" x14ac:dyDescent="0.25">
      <c r="B2" s="24" t="s">
        <v>28</v>
      </c>
      <c r="C2" s="25"/>
      <c r="D2" s="25"/>
      <c r="E2" s="25"/>
      <c r="F2" s="25"/>
      <c r="G2" s="26"/>
    </row>
    <row r="3" spans="2:7" ht="32.25" customHeight="1" x14ac:dyDescent="0.25">
      <c r="B3" s="2" t="s">
        <v>12</v>
      </c>
      <c r="C3" s="8">
        <v>2018</v>
      </c>
      <c r="D3" s="8">
        <v>2019</v>
      </c>
      <c r="E3" s="2" t="s">
        <v>0</v>
      </c>
      <c r="F3" s="8" t="s">
        <v>2</v>
      </c>
      <c r="G3" s="2" t="s">
        <v>1</v>
      </c>
    </row>
    <row r="4" spans="2:7" ht="21.75" customHeight="1" x14ac:dyDescent="0.25">
      <c r="B4" s="9" t="s">
        <v>3</v>
      </c>
      <c r="C4" s="10">
        <f>SUM(C5:C13)</f>
        <v>516091</v>
      </c>
      <c r="D4" s="10">
        <f>SUM(D5:D13)</f>
        <v>569653</v>
      </c>
      <c r="E4" s="10">
        <f t="shared" ref="E4:E5" si="0">D4-C4</f>
        <v>53562</v>
      </c>
      <c r="F4" s="11">
        <f t="shared" ref="F4" si="1">D4/C4-1</f>
        <v>0.10378402258516428</v>
      </c>
      <c r="G4" s="11">
        <f>D4/D4</f>
        <v>1</v>
      </c>
    </row>
    <row r="5" spans="2:7" x14ac:dyDescent="0.25">
      <c r="B5" s="13" t="s">
        <v>6</v>
      </c>
      <c r="C5" s="1">
        <v>296640</v>
      </c>
      <c r="D5" s="1">
        <v>312201</v>
      </c>
      <c r="E5" s="3">
        <f t="shared" si="0"/>
        <v>15561</v>
      </c>
      <c r="F5" s="4">
        <f>D5/C5-1</f>
        <v>5.245752427184458E-2</v>
      </c>
      <c r="G5" s="4">
        <f t="shared" ref="G5" si="2">D5/$D$4</f>
        <v>0.54805469294465226</v>
      </c>
    </row>
    <row r="6" spans="2:7" s="5" customFormat="1" x14ac:dyDescent="0.25">
      <c r="B6" s="14" t="s">
        <v>5</v>
      </c>
      <c r="C6" s="1">
        <v>159246</v>
      </c>
      <c r="D6" s="1">
        <v>172756</v>
      </c>
      <c r="E6" s="3">
        <f t="shared" ref="E6:E13" si="3">D6-C6</f>
        <v>13510</v>
      </c>
      <c r="F6" s="4">
        <f>D6/C6-1</f>
        <v>8.4837295756251319E-2</v>
      </c>
      <c r="G6" s="4">
        <f t="shared" ref="G6:G13" si="4">D6/$D$4</f>
        <v>0.30326532116920302</v>
      </c>
    </row>
    <row r="7" spans="2:7" s="5" customFormat="1" x14ac:dyDescent="0.25">
      <c r="B7" s="14" t="s">
        <v>8</v>
      </c>
      <c r="C7" s="1">
        <v>19041</v>
      </c>
      <c r="D7" s="1">
        <v>31023</v>
      </c>
      <c r="E7" s="3">
        <f t="shared" si="3"/>
        <v>11982</v>
      </c>
      <c r="F7" s="4">
        <f>D7/C7-1</f>
        <v>0.62927367260122891</v>
      </c>
      <c r="G7" s="4">
        <f t="shared" si="4"/>
        <v>5.4459469185627038E-2</v>
      </c>
    </row>
    <row r="8" spans="2:7" x14ac:dyDescent="0.25">
      <c r="B8" s="6" t="s">
        <v>30</v>
      </c>
      <c r="C8" s="1">
        <v>5874</v>
      </c>
      <c r="D8" s="1">
        <v>21485</v>
      </c>
      <c r="E8" s="3">
        <f t="shared" si="3"/>
        <v>15611</v>
      </c>
      <c r="F8" s="4">
        <f>D8/C8-1</f>
        <v>2.6576438542730676</v>
      </c>
      <c r="G8" s="4">
        <f t="shared" si="4"/>
        <v>3.7715942863462491E-2</v>
      </c>
    </row>
    <row r="9" spans="2:7" x14ac:dyDescent="0.25">
      <c r="B9" s="6" t="s">
        <v>11</v>
      </c>
      <c r="C9" s="1">
        <v>10553</v>
      </c>
      <c r="D9" s="1">
        <v>13179</v>
      </c>
      <c r="E9" s="3">
        <f t="shared" si="3"/>
        <v>2626</v>
      </c>
      <c r="F9" s="4">
        <f>D9/C9-1</f>
        <v>0.24883919264664067</v>
      </c>
      <c r="G9" s="4">
        <f t="shared" si="4"/>
        <v>2.3135136653366171E-2</v>
      </c>
    </row>
    <row r="10" spans="2:7" x14ac:dyDescent="0.25">
      <c r="B10" s="6" t="s">
        <v>9</v>
      </c>
      <c r="C10" s="1">
        <v>8747</v>
      </c>
      <c r="D10" s="1">
        <v>5552</v>
      </c>
      <c r="E10" s="3">
        <f t="shared" si="3"/>
        <v>-3195</v>
      </c>
      <c r="F10" s="4">
        <f>D10/C10-1</f>
        <v>-0.36526809191722875</v>
      </c>
      <c r="G10" s="4">
        <f t="shared" si="4"/>
        <v>9.7462841413983592E-3</v>
      </c>
    </row>
    <row r="11" spans="2:7" x14ac:dyDescent="0.25">
      <c r="B11" s="6" t="s">
        <v>7</v>
      </c>
      <c r="C11" s="1">
        <v>3674</v>
      </c>
      <c r="D11" s="1">
        <v>3114</v>
      </c>
      <c r="E11" s="3">
        <f t="shared" si="3"/>
        <v>-560</v>
      </c>
      <c r="F11" s="4">
        <f>D11/C11-1</f>
        <v>-0.15242242787152971</v>
      </c>
      <c r="G11" s="4">
        <f t="shared" si="4"/>
        <v>5.4664857378088063E-3</v>
      </c>
    </row>
    <row r="12" spans="2:7" ht="25.5" x14ac:dyDescent="0.25">
      <c r="B12" s="7" t="s">
        <v>10</v>
      </c>
      <c r="C12" s="1">
        <v>12156</v>
      </c>
      <c r="D12" s="1">
        <v>10343</v>
      </c>
      <c r="E12" s="3">
        <f t="shared" si="3"/>
        <v>-1813</v>
      </c>
      <c r="F12" s="4">
        <f>D12/C12-1</f>
        <v>-0.14914445541296484</v>
      </c>
      <c r="G12" s="4">
        <f t="shared" si="4"/>
        <v>1.8156667304481851E-2</v>
      </c>
    </row>
    <row r="13" spans="2:7" x14ac:dyDescent="0.25">
      <c r="B13" s="6" t="s">
        <v>4</v>
      </c>
      <c r="C13" s="1">
        <v>160</v>
      </c>
      <c r="D13" s="1">
        <v>0</v>
      </c>
      <c r="E13" s="3">
        <f t="shared" si="3"/>
        <v>-160</v>
      </c>
      <c r="F13" s="4">
        <f>D13/C13-1</f>
        <v>-1</v>
      </c>
      <c r="G13" s="4">
        <f t="shared" si="4"/>
        <v>0</v>
      </c>
    </row>
    <row r="16" spans="2:7" ht="31.5" customHeight="1" x14ac:dyDescent="0.25">
      <c r="B16" s="24" t="s">
        <v>28</v>
      </c>
      <c r="C16" s="25"/>
      <c r="D16" s="25"/>
      <c r="E16" s="25"/>
      <c r="F16" s="25"/>
      <c r="G16" s="26"/>
    </row>
    <row r="17" spans="2:7" ht="36" customHeight="1" x14ac:dyDescent="0.25">
      <c r="B17" s="2" t="s">
        <v>12</v>
      </c>
      <c r="C17" s="8" t="s">
        <v>32</v>
      </c>
      <c r="D17" s="8" t="s">
        <v>33</v>
      </c>
      <c r="E17" s="2" t="s">
        <v>0</v>
      </c>
      <c r="F17" s="8" t="s">
        <v>2</v>
      </c>
      <c r="G17" s="2" t="s">
        <v>1</v>
      </c>
    </row>
    <row r="18" spans="2:7" ht="20.25" customHeight="1" x14ac:dyDescent="0.25">
      <c r="B18" s="9" t="s">
        <v>3</v>
      </c>
      <c r="C18" s="10">
        <f>SUM(C19:C26)</f>
        <v>11622</v>
      </c>
      <c r="D18" s="10">
        <f>SUM(D19:D26)</f>
        <v>13796</v>
      </c>
      <c r="E18" s="10">
        <f t="shared" ref="E18" si="5">D18-C18</f>
        <v>2174</v>
      </c>
      <c r="F18" s="11">
        <f t="shared" ref="F18" si="6">D18/C18-1</f>
        <v>0.18705902598520052</v>
      </c>
      <c r="G18" s="11">
        <f>D18/D18</f>
        <v>1</v>
      </c>
    </row>
    <row r="19" spans="2:7" x14ac:dyDescent="0.25">
      <c r="B19" s="13" t="s">
        <v>6</v>
      </c>
      <c r="C19" s="1">
        <v>9244</v>
      </c>
      <c r="D19" s="1">
        <v>10726</v>
      </c>
      <c r="E19" s="3">
        <f t="shared" ref="E19" si="7">D19-C19</f>
        <v>1482</v>
      </c>
      <c r="F19" s="4">
        <f>D19/C19-1</f>
        <v>0.16032020770229338</v>
      </c>
      <c r="G19" s="4">
        <f t="shared" ref="G19" si="8">D19/$D$18</f>
        <v>0.77747173093650335</v>
      </c>
    </row>
    <row r="20" spans="2:7" s="5" customFormat="1" x14ac:dyDescent="0.25">
      <c r="B20" s="14" t="s">
        <v>5</v>
      </c>
      <c r="C20" s="1">
        <v>1328</v>
      </c>
      <c r="D20" s="1">
        <v>1985</v>
      </c>
      <c r="E20" s="3">
        <f t="shared" ref="E20:E26" si="9">D20-C20</f>
        <v>657</v>
      </c>
      <c r="F20" s="4">
        <f>D20/C20-1</f>
        <v>0.49472891566265065</v>
      </c>
      <c r="G20" s="4">
        <f t="shared" ref="G20:G26" si="10">D20/$D$18</f>
        <v>0.14388228472020875</v>
      </c>
    </row>
    <row r="21" spans="2:7" x14ac:dyDescent="0.25">
      <c r="B21" s="6" t="s">
        <v>8</v>
      </c>
      <c r="C21" s="1">
        <v>291</v>
      </c>
      <c r="D21" s="1">
        <v>379</v>
      </c>
      <c r="E21" s="3">
        <f t="shared" si="9"/>
        <v>88</v>
      </c>
      <c r="F21" s="4">
        <f>D21/C21-1</f>
        <v>0.30240549828178698</v>
      </c>
      <c r="G21" s="4">
        <f t="shared" si="10"/>
        <v>2.7471730936503333E-2</v>
      </c>
    </row>
    <row r="22" spans="2:7" x14ac:dyDescent="0.25">
      <c r="B22" s="7" t="s">
        <v>30</v>
      </c>
      <c r="C22" s="1">
        <v>99</v>
      </c>
      <c r="D22" s="1">
        <v>197</v>
      </c>
      <c r="E22" s="3">
        <f t="shared" si="9"/>
        <v>98</v>
      </c>
      <c r="F22" s="4">
        <f>D22/C22-1</f>
        <v>0.98989898989898983</v>
      </c>
      <c r="G22" s="4">
        <f t="shared" si="10"/>
        <v>1.4279501304726008E-2</v>
      </c>
    </row>
    <row r="23" spans="2:7" x14ac:dyDescent="0.25">
      <c r="B23" s="6" t="s">
        <v>11</v>
      </c>
      <c r="C23" s="1">
        <v>202</v>
      </c>
      <c r="D23" s="1">
        <v>135</v>
      </c>
      <c r="E23" s="3">
        <f t="shared" si="9"/>
        <v>-67</v>
      </c>
      <c r="F23" s="4">
        <f>D23/C23-1</f>
        <v>-0.33168316831683164</v>
      </c>
      <c r="G23" s="4">
        <f t="shared" si="10"/>
        <v>9.7854450565381269E-3</v>
      </c>
    </row>
    <row r="24" spans="2:7" x14ac:dyDescent="0.25">
      <c r="B24" s="6" t="s">
        <v>9</v>
      </c>
      <c r="C24" s="1">
        <v>331</v>
      </c>
      <c r="D24" s="1">
        <v>146</v>
      </c>
      <c r="E24" s="3">
        <f t="shared" si="9"/>
        <v>-185</v>
      </c>
      <c r="F24" s="4">
        <f>D24/C24-1</f>
        <v>-0.55891238670694865</v>
      </c>
      <c r="G24" s="4">
        <f t="shared" si="10"/>
        <v>1.0582777616700493E-2</v>
      </c>
    </row>
    <row r="25" spans="2:7" ht="25.5" x14ac:dyDescent="0.25">
      <c r="B25" s="7" t="s">
        <v>10</v>
      </c>
      <c r="C25" s="1">
        <v>51</v>
      </c>
      <c r="D25" s="1">
        <v>51</v>
      </c>
      <c r="E25" s="3">
        <f t="shared" si="9"/>
        <v>0</v>
      </c>
      <c r="F25" s="4">
        <f>D25/C25-1</f>
        <v>0</v>
      </c>
      <c r="G25" s="4">
        <f t="shared" si="10"/>
        <v>3.6967236880255144E-3</v>
      </c>
    </row>
    <row r="26" spans="2:7" x14ac:dyDescent="0.25">
      <c r="B26" s="6" t="s">
        <v>7</v>
      </c>
      <c r="C26" s="1">
        <v>76</v>
      </c>
      <c r="D26" s="1">
        <v>177</v>
      </c>
      <c r="E26" s="3">
        <f t="shared" si="9"/>
        <v>101</v>
      </c>
      <c r="F26" s="4">
        <f>D26/C26-1</f>
        <v>1.3289473684210527</v>
      </c>
      <c r="G26" s="4">
        <f t="shared" si="10"/>
        <v>1.2829805740794432E-2</v>
      </c>
    </row>
    <row r="29" spans="2:7" x14ac:dyDescent="0.25">
      <c r="B29" s="27" t="s">
        <v>23</v>
      </c>
      <c r="C29" s="27"/>
      <c r="D29" s="27"/>
      <c r="E29" s="27"/>
      <c r="F29" s="27"/>
    </row>
  </sheetData>
  <sortState ref="B21:G27">
    <sortCondition descending="1" ref="D20"/>
  </sortState>
  <mergeCells count="3">
    <mergeCell ref="B16:G16"/>
    <mergeCell ref="B2:G2"/>
    <mergeCell ref="B29:F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workbookViewId="0">
      <selection activeCell="B4" sqref="B4"/>
    </sheetView>
  </sheetViews>
  <sheetFormatPr defaultRowHeight="15" x14ac:dyDescent="0.25"/>
  <cols>
    <col min="2" max="2" width="68.7109375" style="15" customWidth="1"/>
    <col min="3" max="3" width="19.85546875" style="15" customWidth="1"/>
    <col min="4" max="4" width="20.85546875" style="15" customWidth="1"/>
    <col min="5" max="5" width="14.5703125" style="15" customWidth="1"/>
    <col min="6" max="6" width="14" style="15" customWidth="1"/>
    <col min="7" max="7" width="15.5703125" style="15" customWidth="1"/>
  </cols>
  <sheetData>
    <row r="2" spans="2:7" ht="28.5" customHeight="1" x14ac:dyDescent="0.25">
      <c r="B2" s="29" t="s">
        <v>22</v>
      </c>
      <c r="C2" s="30"/>
      <c r="D2" s="30"/>
      <c r="E2" s="30"/>
      <c r="F2" s="30"/>
      <c r="G2" s="30"/>
    </row>
    <row r="3" spans="2:7" ht="33" customHeight="1" x14ac:dyDescent="0.25">
      <c r="B3" s="2" t="s">
        <v>13</v>
      </c>
      <c r="C3" s="8">
        <v>2018</v>
      </c>
      <c r="D3" s="8">
        <v>2019</v>
      </c>
      <c r="E3" s="2" t="s">
        <v>0</v>
      </c>
      <c r="F3" s="8" t="s">
        <v>2</v>
      </c>
      <c r="G3" s="2" t="s">
        <v>1</v>
      </c>
    </row>
    <row r="4" spans="2:7" ht="24.75" customHeight="1" x14ac:dyDescent="0.25">
      <c r="B4" s="9" t="s">
        <v>3</v>
      </c>
      <c r="C4" s="10">
        <f>SUM(C5:C17)</f>
        <v>361309</v>
      </c>
      <c r="D4" s="10">
        <f>SUM(D5:D17)</f>
        <v>335630</v>
      </c>
      <c r="E4" s="10">
        <f>D4-C4</f>
        <v>-25679</v>
      </c>
      <c r="F4" s="11">
        <f>D4/C4-1</f>
        <v>-7.1072129396167805E-2</v>
      </c>
      <c r="G4" s="12">
        <f>D4/D4</f>
        <v>1</v>
      </c>
    </row>
    <row r="5" spans="2:7" ht="21.75" customHeight="1" x14ac:dyDescent="0.25">
      <c r="B5" s="14" t="s">
        <v>14</v>
      </c>
      <c r="C5" s="3">
        <v>101732</v>
      </c>
      <c r="D5" s="3">
        <v>118506</v>
      </c>
      <c r="E5" s="1">
        <f>D5-C5</f>
        <v>16774</v>
      </c>
      <c r="F5" s="19">
        <f>D5/C5-1</f>
        <v>0.16488420555970595</v>
      </c>
      <c r="G5" s="19">
        <f>D5/$D$4</f>
        <v>0.35308524267794894</v>
      </c>
    </row>
    <row r="6" spans="2:7" x14ac:dyDescent="0.25">
      <c r="B6" s="6" t="s">
        <v>15</v>
      </c>
      <c r="C6" s="3">
        <v>69505</v>
      </c>
      <c r="D6" s="3">
        <v>43028</v>
      </c>
      <c r="E6" s="1">
        <f t="shared" ref="E6" si="0">D6-C6</f>
        <v>-26477</v>
      </c>
      <c r="F6" s="19">
        <f t="shared" ref="F6" si="1">D6/C6-1</f>
        <v>-0.38093662326451339</v>
      </c>
      <c r="G6" s="19">
        <f t="shared" ref="G6" si="2">D6/$D$4</f>
        <v>0.12820069719631738</v>
      </c>
    </row>
    <row r="7" spans="2:7" s="5" customFormat="1" ht="22.5" customHeight="1" x14ac:dyDescent="0.25">
      <c r="B7" s="13" t="s">
        <v>16</v>
      </c>
      <c r="C7" s="3">
        <v>9545</v>
      </c>
      <c r="D7" s="3">
        <v>5180</v>
      </c>
      <c r="E7" s="1">
        <f t="shared" ref="E7:E16" si="3">D7-C7</f>
        <v>-4365</v>
      </c>
      <c r="F7" s="19">
        <f>D7/C7-1</f>
        <v>-0.45730749083289679</v>
      </c>
      <c r="G7" s="19">
        <f t="shared" ref="G7:G16" si="4">D7/$D$4</f>
        <v>1.5433662068349075E-2</v>
      </c>
    </row>
    <row r="8" spans="2:7" ht="28.5" customHeight="1" x14ac:dyDescent="0.25">
      <c r="B8" s="7" t="s">
        <v>29</v>
      </c>
      <c r="C8" s="3">
        <v>60520</v>
      </c>
      <c r="D8" s="1">
        <v>54427</v>
      </c>
      <c r="E8" s="1">
        <f t="shared" si="3"/>
        <v>-6093</v>
      </c>
      <c r="F8" s="19">
        <f>D8/C8-1</f>
        <v>-0.10067746199603433</v>
      </c>
      <c r="G8" s="19">
        <f t="shared" si="4"/>
        <v>0.16216369216101065</v>
      </c>
    </row>
    <row r="9" spans="2:7" x14ac:dyDescent="0.25">
      <c r="B9" s="6" t="s">
        <v>17</v>
      </c>
      <c r="C9" s="3">
        <v>12100</v>
      </c>
      <c r="D9" s="1">
        <v>12746</v>
      </c>
      <c r="E9" s="1">
        <f t="shared" si="3"/>
        <v>646</v>
      </c>
      <c r="F9" s="19">
        <v>0</v>
      </c>
      <c r="G9" s="19">
        <f t="shared" si="4"/>
        <v>3.7976342996752378E-2</v>
      </c>
    </row>
    <row r="10" spans="2:7" x14ac:dyDescent="0.25">
      <c r="B10" s="6" t="s">
        <v>18</v>
      </c>
      <c r="C10" s="3">
        <v>1416</v>
      </c>
      <c r="D10" s="1">
        <v>888</v>
      </c>
      <c r="E10" s="1">
        <f t="shared" si="3"/>
        <v>-528</v>
      </c>
      <c r="F10" s="19">
        <f t="shared" ref="F10:F16" si="5">D10/C10-1</f>
        <v>-0.3728813559322034</v>
      </c>
      <c r="G10" s="19">
        <f t="shared" si="4"/>
        <v>2.645770640288413E-3</v>
      </c>
    </row>
    <row r="11" spans="2:7" x14ac:dyDescent="0.25">
      <c r="B11" s="6" t="s">
        <v>19</v>
      </c>
      <c r="C11" s="3">
        <v>35386</v>
      </c>
      <c r="D11" s="1">
        <v>28230</v>
      </c>
      <c r="E11" s="1">
        <f t="shared" si="3"/>
        <v>-7156</v>
      </c>
      <c r="F11" s="19">
        <f t="shared" si="5"/>
        <v>-0.20222686938337198</v>
      </c>
      <c r="G11" s="19">
        <f t="shared" si="4"/>
        <v>8.4110478801060692E-2</v>
      </c>
    </row>
    <row r="12" spans="2:7" x14ac:dyDescent="0.25">
      <c r="B12" s="6" t="s">
        <v>25</v>
      </c>
      <c r="C12" s="3">
        <v>30018</v>
      </c>
      <c r="D12" s="1">
        <v>35405</v>
      </c>
      <c r="E12" s="1">
        <f t="shared" si="3"/>
        <v>5387</v>
      </c>
      <c r="F12" s="19">
        <f t="shared" si="5"/>
        <v>0.17945899127190357</v>
      </c>
      <c r="G12" s="19">
        <f t="shared" si="4"/>
        <v>0.1054881863957334</v>
      </c>
    </row>
    <row r="13" spans="2:7" x14ac:dyDescent="0.25">
      <c r="B13" s="6" t="s">
        <v>20</v>
      </c>
      <c r="C13" s="3">
        <v>7143</v>
      </c>
      <c r="D13" s="1">
        <v>8769</v>
      </c>
      <c r="E13" s="1">
        <f t="shared" si="3"/>
        <v>1626</v>
      </c>
      <c r="F13" s="19">
        <f t="shared" si="5"/>
        <v>0.22763544729105423</v>
      </c>
      <c r="G13" s="19">
        <f t="shared" si="4"/>
        <v>2.6126985072848077E-2</v>
      </c>
    </row>
    <row r="14" spans="2:7" x14ac:dyDescent="0.25">
      <c r="B14" s="6" t="s">
        <v>26</v>
      </c>
      <c r="C14" s="3">
        <v>9068</v>
      </c>
      <c r="D14" s="1">
        <v>4649</v>
      </c>
      <c r="E14" s="1">
        <f t="shared" si="3"/>
        <v>-4419</v>
      </c>
      <c r="F14" s="19">
        <f t="shared" si="5"/>
        <v>-0.48731804146449054</v>
      </c>
      <c r="G14" s="19">
        <f t="shared" si="4"/>
        <v>1.3851562732771206E-2</v>
      </c>
    </row>
    <row r="15" spans="2:7" x14ac:dyDescent="0.25">
      <c r="B15" s="6" t="s">
        <v>21</v>
      </c>
      <c r="C15" s="3">
        <v>685</v>
      </c>
      <c r="D15" s="3">
        <v>825</v>
      </c>
      <c r="E15" s="1">
        <f t="shared" si="3"/>
        <v>140</v>
      </c>
      <c r="F15" s="19">
        <f t="shared" si="5"/>
        <v>0.20437956204379559</v>
      </c>
      <c r="G15" s="19">
        <f t="shared" si="4"/>
        <v>2.4580639394571405E-3</v>
      </c>
    </row>
    <row r="16" spans="2:7" x14ac:dyDescent="0.25">
      <c r="B16" s="6" t="s">
        <v>27</v>
      </c>
      <c r="C16" s="3">
        <v>24191</v>
      </c>
      <c r="D16" s="3">
        <v>22485</v>
      </c>
      <c r="E16" s="1">
        <f t="shared" si="3"/>
        <v>-1706</v>
      </c>
      <c r="F16" s="19">
        <f t="shared" si="5"/>
        <v>-7.0522094994006079E-2</v>
      </c>
      <c r="G16" s="19">
        <f t="shared" si="4"/>
        <v>6.6993415368113693E-2</v>
      </c>
    </row>
    <row r="17" spans="2:7" x14ac:dyDescent="0.25">
      <c r="B17" s="6" t="s">
        <v>31</v>
      </c>
      <c r="C17" s="3">
        <v>0</v>
      </c>
      <c r="D17" s="3">
        <v>492</v>
      </c>
      <c r="E17" s="1">
        <f t="shared" ref="E17" si="6">D17-C17</f>
        <v>492</v>
      </c>
      <c r="F17" s="19"/>
      <c r="G17" s="19">
        <f t="shared" ref="G17" si="7">D17/$D$4</f>
        <v>1.4658999493489854E-3</v>
      </c>
    </row>
    <row r="18" spans="2:7" x14ac:dyDescent="0.25">
      <c r="E18" s="16"/>
      <c r="F18" s="17"/>
      <c r="G18" s="17"/>
    </row>
    <row r="20" spans="2:7" ht="33" customHeight="1" x14ac:dyDescent="0.25">
      <c r="B20" s="29" t="s">
        <v>22</v>
      </c>
      <c r="C20" s="30"/>
      <c r="D20" s="30"/>
      <c r="E20" s="30"/>
      <c r="F20" s="30"/>
      <c r="G20" s="30"/>
    </row>
    <row r="21" spans="2:7" ht="34.5" customHeight="1" x14ac:dyDescent="0.25">
      <c r="B21" s="2" t="s">
        <v>13</v>
      </c>
      <c r="C21" s="8" t="s">
        <v>32</v>
      </c>
      <c r="D21" s="8" t="s">
        <v>33</v>
      </c>
      <c r="E21" s="2" t="s">
        <v>0</v>
      </c>
      <c r="F21" s="8" t="s">
        <v>2</v>
      </c>
      <c r="G21" s="2" t="s">
        <v>1</v>
      </c>
    </row>
    <row r="22" spans="2:7" ht="24" customHeight="1" x14ac:dyDescent="0.25">
      <c r="B22" s="9" t="s">
        <v>3</v>
      </c>
      <c r="C22" s="10">
        <f>SUM(C23:C35)</f>
        <v>10794</v>
      </c>
      <c r="D22" s="10">
        <f>SUM(D23:D35)</f>
        <v>8398</v>
      </c>
      <c r="E22" s="10">
        <f>D22-C22</f>
        <v>-2396</v>
      </c>
      <c r="F22" s="11">
        <f t="shared" ref="F22" si="8">D22/C22-1</f>
        <v>-0.22197517139151379</v>
      </c>
      <c r="G22" s="12">
        <f>D22/D22</f>
        <v>1</v>
      </c>
    </row>
    <row r="23" spans="2:7" x14ac:dyDescent="0.25">
      <c r="B23" s="14" t="s">
        <v>14</v>
      </c>
      <c r="C23" s="3">
        <v>4989</v>
      </c>
      <c r="D23" s="3">
        <v>4264</v>
      </c>
      <c r="E23" s="1">
        <f t="shared" ref="E23:E34" si="9">D23-C23</f>
        <v>-725</v>
      </c>
      <c r="F23" s="19">
        <f>D23/C23-1</f>
        <v>-0.14531970334736422</v>
      </c>
      <c r="G23" s="19">
        <f t="shared" ref="G23:G32" si="10">D23/$D$22</f>
        <v>0.50773993808049533</v>
      </c>
    </row>
    <row r="24" spans="2:7" x14ac:dyDescent="0.25">
      <c r="B24" s="7" t="s">
        <v>15</v>
      </c>
      <c r="C24" s="3">
        <v>2138</v>
      </c>
      <c r="D24" s="3">
        <v>1531</v>
      </c>
      <c r="E24" s="1">
        <f t="shared" si="9"/>
        <v>-607</v>
      </c>
      <c r="F24" s="19">
        <v>0</v>
      </c>
      <c r="G24" s="19">
        <f t="shared" si="10"/>
        <v>0.18230531078828294</v>
      </c>
    </row>
    <row r="25" spans="2:7" s="5" customFormat="1" x14ac:dyDescent="0.25">
      <c r="B25" s="13" t="s">
        <v>16</v>
      </c>
      <c r="C25" s="3">
        <v>524</v>
      </c>
      <c r="D25" s="3"/>
      <c r="E25" s="3">
        <f t="shared" si="9"/>
        <v>-524</v>
      </c>
      <c r="F25" s="4">
        <f t="shared" ref="F25:F34" si="11">D25/C25-1</f>
        <v>-1</v>
      </c>
      <c r="G25" s="4">
        <f t="shared" si="10"/>
        <v>0</v>
      </c>
    </row>
    <row r="26" spans="2:7" s="5" customFormat="1" ht="28.5" customHeight="1" x14ac:dyDescent="0.25">
      <c r="B26" s="7" t="s">
        <v>29</v>
      </c>
      <c r="C26" s="3">
        <v>1044</v>
      </c>
      <c r="D26" s="1">
        <v>861</v>
      </c>
      <c r="E26" s="1">
        <f t="shared" si="9"/>
        <v>-183</v>
      </c>
      <c r="F26" s="19">
        <f>D26/C26-1</f>
        <v>-0.17528735632183912</v>
      </c>
      <c r="G26" s="19">
        <f t="shared" si="10"/>
        <v>0.10252441057394618</v>
      </c>
    </row>
    <row r="27" spans="2:7" s="5" customFormat="1" x14ac:dyDescent="0.25">
      <c r="B27" s="6" t="s">
        <v>17</v>
      </c>
      <c r="C27" s="3">
        <v>409</v>
      </c>
      <c r="D27" s="1">
        <v>511</v>
      </c>
      <c r="E27" s="1">
        <f t="shared" si="9"/>
        <v>102</v>
      </c>
      <c r="F27" s="19">
        <f t="shared" si="11"/>
        <v>0.24938875305623465</v>
      </c>
      <c r="G27" s="19">
        <f t="shared" si="10"/>
        <v>6.0847820909740412E-2</v>
      </c>
    </row>
    <row r="28" spans="2:7" x14ac:dyDescent="0.25">
      <c r="B28" s="6" t="s">
        <v>18</v>
      </c>
      <c r="C28" s="3">
        <v>19</v>
      </c>
      <c r="D28" s="1">
        <v>66</v>
      </c>
      <c r="E28" s="1">
        <f t="shared" si="9"/>
        <v>47</v>
      </c>
      <c r="F28" s="19">
        <f t="shared" si="11"/>
        <v>2.4736842105263159</v>
      </c>
      <c r="G28" s="19">
        <f t="shared" si="10"/>
        <v>7.8590140509645148E-3</v>
      </c>
    </row>
    <row r="29" spans="2:7" x14ac:dyDescent="0.25">
      <c r="B29" s="6" t="s">
        <v>19</v>
      </c>
      <c r="C29" s="3">
        <v>989</v>
      </c>
      <c r="D29" s="1">
        <v>477</v>
      </c>
      <c r="E29" s="1">
        <f t="shared" si="9"/>
        <v>-512</v>
      </c>
      <c r="F29" s="19">
        <f t="shared" si="11"/>
        <v>-0.51769464105156726</v>
      </c>
      <c r="G29" s="19">
        <f t="shared" si="10"/>
        <v>5.6799237913788998E-2</v>
      </c>
    </row>
    <row r="30" spans="2:7" x14ac:dyDescent="0.25">
      <c r="B30" s="6" t="s">
        <v>25</v>
      </c>
      <c r="C30" s="3">
        <v>252</v>
      </c>
      <c r="D30" s="1">
        <v>270</v>
      </c>
      <c r="E30" s="1">
        <f t="shared" si="9"/>
        <v>18</v>
      </c>
      <c r="F30" s="19">
        <f t="shared" si="11"/>
        <v>7.1428571428571397E-2</v>
      </c>
      <c r="G30" s="19">
        <f t="shared" si="10"/>
        <v>3.2150512026673017E-2</v>
      </c>
    </row>
    <row r="31" spans="2:7" x14ac:dyDescent="0.25">
      <c r="B31" s="6" t="s">
        <v>20</v>
      </c>
      <c r="C31" s="3">
        <v>5</v>
      </c>
      <c r="D31" s="1">
        <v>14</v>
      </c>
      <c r="E31" s="1">
        <f t="shared" si="9"/>
        <v>9</v>
      </c>
      <c r="F31" s="19">
        <f t="shared" si="11"/>
        <v>1.7999999999999998</v>
      </c>
      <c r="G31" s="19">
        <f t="shared" si="10"/>
        <v>1.6670635865682305E-3</v>
      </c>
    </row>
    <row r="32" spans="2:7" x14ac:dyDescent="0.25">
      <c r="B32" s="6" t="s">
        <v>26</v>
      </c>
      <c r="C32" s="3">
        <v>0</v>
      </c>
      <c r="D32" s="1">
        <v>0</v>
      </c>
      <c r="E32" s="1">
        <f t="shared" si="9"/>
        <v>0</v>
      </c>
      <c r="F32" s="19"/>
      <c r="G32" s="19">
        <f t="shared" si="10"/>
        <v>0</v>
      </c>
    </row>
    <row r="33" spans="2:7" x14ac:dyDescent="0.25">
      <c r="B33" s="6" t="s">
        <v>21</v>
      </c>
      <c r="C33" s="20">
        <v>26</v>
      </c>
      <c r="D33" s="21">
        <v>10</v>
      </c>
      <c r="E33" s="1">
        <f t="shared" si="9"/>
        <v>-16</v>
      </c>
      <c r="F33" s="19">
        <f t="shared" si="11"/>
        <v>-0.61538461538461542</v>
      </c>
      <c r="G33" s="19">
        <f>D33/$D$22</f>
        <v>1.1907597046915933E-3</v>
      </c>
    </row>
    <row r="34" spans="2:7" x14ac:dyDescent="0.25">
      <c r="B34" s="6" t="s">
        <v>27</v>
      </c>
      <c r="C34" s="21">
        <v>399</v>
      </c>
      <c r="D34" s="21">
        <v>328</v>
      </c>
      <c r="E34" s="1">
        <f t="shared" si="9"/>
        <v>-71</v>
      </c>
      <c r="F34" s="19">
        <f t="shared" si="11"/>
        <v>-0.17794486215538852</v>
      </c>
      <c r="G34" s="19">
        <f>D34/$D$22</f>
        <v>3.9056918313884255E-2</v>
      </c>
    </row>
    <row r="35" spans="2:7" x14ac:dyDescent="0.25">
      <c r="B35" s="6" t="s">
        <v>31</v>
      </c>
      <c r="C35" s="21">
        <v>0</v>
      </c>
      <c r="D35" s="21">
        <v>66</v>
      </c>
      <c r="E35" s="1">
        <f t="shared" ref="E35" si="12">D35-C35</f>
        <v>66</v>
      </c>
      <c r="F35" s="19"/>
      <c r="G35" s="19">
        <f>D35/$D$22</f>
        <v>7.8590140509645148E-3</v>
      </c>
    </row>
    <row r="36" spans="2:7" x14ac:dyDescent="0.25">
      <c r="B36" s="22"/>
      <c r="C36" s="18"/>
      <c r="D36" s="18"/>
      <c r="E36" s="16"/>
      <c r="F36" s="23"/>
      <c r="G36" s="23"/>
    </row>
    <row r="38" spans="2:7" x14ac:dyDescent="0.25">
      <c r="B38" s="28" t="s">
        <v>24</v>
      </c>
      <c r="C38" s="28"/>
      <c r="D38" s="28"/>
      <c r="E38" s="28"/>
      <c r="F38" s="28"/>
    </row>
  </sheetData>
  <sortState ref="B22:G34">
    <sortCondition descending="1" ref="D22"/>
  </sortState>
  <mergeCells count="3">
    <mergeCell ref="B38:F38"/>
    <mergeCell ref="B20:G20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მუზეუმ-ნაკრძალები</vt:lpstr>
      <vt:lpstr>საქართველოს ეროვნული მუზეუმი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2020-02-05T12:39:59Z</dcterms:modified>
</cp:coreProperties>
</file>