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მუზეუმ-ნაკრძალები" sheetId="3" r:id="rId1"/>
    <sheet name="საქართველოს ეროვნული მუზეუმი" sheetId="4" r:id="rId2"/>
  </sheets>
  <calcPr calcId="152511"/>
</workbook>
</file>

<file path=xl/calcChain.xml><?xml version="1.0" encoding="utf-8"?>
<calcChain xmlns="http://schemas.openxmlformats.org/spreadsheetml/2006/main">
  <c r="D4" i="4" l="1"/>
  <c r="G17" i="4" s="1"/>
  <c r="C4" i="4"/>
  <c r="E17" i="4"/>
  <c r="D22" i="4"/>
  <c r="G35" i="4" s="1"/>
  <c r="C22" i="4"/>
  <c r="E35" i="4"/>
  <c r="F14" i="4" l="1"/>
  <c r="E14" i="4"/>
  <c r="E32" i="4"/>
  <c r="F32" i="4"/>
  <c r="F26" i="4" l="1"/>
  <c r="G32" i="4"/>
  <c r="E22" i="4" l="1"/>
  <c r="E8" i="3"/>
  <c r="F11" i="3" l="1"/>
  <c r="F13" i="3"/>
  <c r="F6" i="3"/>
  <c r="F7" i="3"/>
  <c r="F12" i="3"/>
  <c r="F9" i="3"/>
  <c r="F10" i="3"/>
  <c r="F5" i="3"/>
  <c r="F23" i="3" l="1"/>
  <c r="F21" i="3"/>
  <c r="E23" i="3" l="1"/>
  <c r="E11" i="3" l="1"/>
  <c r="F34" i="4" l="1"/>
  <c r="E34" i="4"/>
  <c r="F10" i="4"/>
  <c r="F16" i="4"/>
  <c r="E16" i="4"/>
  <c r="G16" i="4" l="1"/>
  <c r="G14" i="4"/>
  <c r="G34" i="4"/>
  <c r="F28" i="4" l="1"/>
  <c r="F30" i="4" l="1"/>
  <c r="F31" i="4"/>
  <c r="F33" i="4"/>
  <c r="C4" i="3" l="1"/>
  <c r="F25" i="4" l="1"/>
  <c r="F27" i="4"/>
  <c r="F29" i="4"/>
  <c r="F23" i="4"/>
  <c r="E25" i="4"/>
  <c r="E27" i="4"/>
  <c r="E24" i="4"/>
  <c r="E26" i="4"/>
  <c r="E29" i="4"/>
  <c r="E30" i="4"/>
  <c r="E28" i="4"/>
  <c r="E31" i="4"/>
  <c r="E33" i="4"/>
  <c r="E23" i="4"/>
  <c r="F6" i="4"/>
  <c r="F7" i="4"/>
  <c r="F8" i="4"/>
  <c r="F12" i="4"/>
  <c r="F11" i="4"/>
  <c r="F13" i="4"/>
  <c r="F15" i="4"/>
  <c r="F5" i="4"/>
  <c r="E6" i="4"/>
  <c r="E7" i="4"/>
  <c r="E9" i="4"/>
  <c r="E8" i="4"/>
  <c r="E12" i="4"/>
  <c r="E10" i="4"/>
  <c r="E11" i="4"/>
  <c r="E13" i="4"/>
  <c r="E15" i="4"/>
  <c r="E5" i="4"/>
  <c r="G6" i="4"/>
  <c r="G25" i="4" l="1"/>
  <c r="G23" i="4"/>
  <c r="G5" i="4"/>
  <c r="G9" i="4"/>
  <c r="G11" i="4"/>
  <c r="E4" i="4"/>
  <c r="F4" i="4"/>
  <c r="G4" i="4"/>
  <c r="G13" i="4"/>
  <c r="G8" i="4"/>
  <c r="F22" i="4"/>
  <c r="G26" i="4"/>
  <c r="G28" i="4"/>
  <c r="G24" i="4"/>
  <c r="G15" i="4"/>
  <c r="G10" i="4"/>
  <c r="G7" i="4"/>
  <c r="G22" i="4"/>
  <c r="G33" i="4"/>
  <c r="G30" i="4"/>
  <c r="G27" i="4"/>
  <c r="G12" i="4"/>
  <c r="G31" i="4"/>
  <c r="G29" i="4"/>
  <c r="F20" i="3"/>
  <c r="F26" i="3"/>
  <c r="F24" i="3"/>
  <c r="F25" i="3"/>
  <c r="F19" i="3"/>
  <c r="E20" i="3"/>
  <c r="E22" i="3"/>
  <c r="E26" i="3"/>
  <c r="E21" i="3"/>
  <c r="E24" i="3"/>
  <c r="E25" i="3"/>
  <c r="E19" i="3"/>
  <c r="D18" i="3"/>
  <c r="C18" i="3"/>
  <c r="E6" i="3"/>
  <c r="E7" i="3"/>
  <c r="E12" i="3"/>
  <c r="E9" i="3"/>
  <c r="E10" i="3"/>
  <c r="E13" i="3"/>
  <c r="E5" i="3"/>
  <c r="D4" i="3"/>
  <c r="G5" i="3" s="1"/>
  <c r="G20" i="3" l="1"/>
  <c r="G23" i="3"/>
  <c r="G6" i="3"/>
  <c r="G11" i="3"/>
  <c r="G13" i="3"/>
  <c r="G12" i="3"/>
  <c r="E4" i="3"/>
  <c r="G8" i="3"/>
  <c r="F4" i="3"/>
  <c r="G9" i="3"/>
  <c r="G7" i="3"/>
  <c r="G4" i="3"/>
  <c r="G10" i="3"/>
  <c r="G19" i="3"/>
  <c r="F18" i="3"/>
  <c r="G24" i="3"/>
  <c r="E18" i="3"/>
  <c r="G18" i="3"/>
  <c r="G21" i="3"/>
  <c r="G26" i="3"/>
  <c r="G25" i="3"/>
  <c r="G22" i="3"/>
</calcChain>
</file>

<file path=xl/sharedStrings.xml><?xml version="1.0" encoding="utf-8"?>
<sst xmlns="http://schemas.openxmlformats.org/spreadsheetml/2006/main" count="77" uniqueCount="36">
  <si>
    <t>ცვლილება</t>
  </si>
  <si>
    <t>წილი %</t>
  </si>
  <si>
    <t>ცვლილება %</t>
  </si>
  <si>
    <t>სულ</t>
  </si>
  <si>
    <t>მცხეთის არქეოლოგიური სახელმწიფო მუზეუმ-ნაკრძალი</t>
  </si>
  <si>
    <t>ვარძიის ისტორიულ-არქიტექტურული მუზეუმ-ნაკრძალი</t>
  </si>
  <si>
    <t>უფლისციხის ისტორიულ-არქიტექტურული მუზეუმ-ნაკრძალი</t>
  </si>
  <si>
    <t>ბორჯომის მხარეთმცოდნეობის მუზეუმი</t>
  </si>
  <si>
    <t>გრემის მუზეუმი</t>
  </si>
  <si>
    <t>ნიკო ფიროსმანაშვილის სახელმწიფო მუზეუმი</t>
  </si>
  <si>
    <t>პარმენ ზაქარაიას სახელობის ნოქალაქევის არქიტექტურულ-არქეოლოგიური მუზეუმ-ნაკრძალი</t>
  </si>
  <si>
    <t>უჯარმის მუზეუმ-ნაკრძალი</t>
  </si>
  <si>
    <t>მუზეუმები/მუზეუმ-ნაკრძალები</t>
  </si>
  <si>
    <t xml:space="preserve">მუზეუმის დასახელება </t>
  </si>
  <si>
    <t>სიმონ ჯანაშიას სახელობის საქართველოს ისტორიის მუზეუმი</t>
  </si>
  <si>
    <t>დიმიტრი შევარდნაძის სახელობის ეროვნული გალერეა</t>
  </si>
  <si>
    <t>შალვა ამირანაშვილის სახელობის ხელოვნების მუზეუმი</t>
  </si>
  <si>
    <t>იოსებ გრიშაშვილის სახელობის თბილისის ისტორიის მუზეუმი (ქარვასლა)</t>
  </si>
  <si>
    <t>ელენე ახვლედიანის სახელობის ხელოვნების სახლ-მუზეუმი</t>
  </si>
  <si>
    <t>სიღნაღის ისტორიულ-ეთნოგრაფიული მუზეუმი</t>
  </si>
  <si>
    <t>სვანეთის ისტორიულ-ეთნოგრაფიული მუზეუმი  (სვანური სახლი, უშგული)</t>
  </si>
  <si>
    <t>ძალისის მუზეუმ-ნაკრძალი/ ნაქალაქარი</t>
  </si>
  <si>
    <t xml:space="preserve"> საქართველოს ეროვნული მუზეუმის შემადგენლობაში შემავალი მუზეუმების ვიზიტორების რაოდენობა</t>
  </si>
  <si>
    <t>წყარო: საქართველოს კულტურული მემკვიდრეობის დაცვის ეროვნული სააგენტო</t>
  </si>
  <si>
    <t>წყარო: საქართველოს ეროვნული მუზეუმი</t>
  </si>
  <si>
    <t>სვანეთის ისტორიულ-ეთნოგრაფიული მუზეუმი  (მესტიის მუზეუმი)</t>
  </si>
  <si>
    <t>დმანისის მუზეუმ-ნაკრძალი</t>
  </si>
  <si>
    <t>ახალციხის ისტორიის მუზეუმი</t>
  </si>
  <si>
    <t>ვიზიტორების რაოდენობა მუზეუმებში/მუზეუმ-ნაკრძალებში</t>
  </si>
  <si>
    <t xml:space="preserve">გიორგი ჩიატაიას სახელობის ხალხური ხუროთმოძღვრებისა და ყოფის მუზეუმი (ღია ცის ქვეშ ეთნოგრაფიული მუზეუმი) </t>
  </si>
  <si>
    <t>ხერთვისის ციხე</t>
  </si>
  <si>
    <t>ფოთის კოლხური კულტურის მუზეუმი</t>
  </si>
  <si>
    <t>2018: იანვარი - ოქტომბერი</t>
  </si>
  <si>
    <t>2019: იანვარი - ოქტომბერი</t>
  </si>
  <si>
    <t>2018: ოქტომბერი</t>
  </si>
  <si>
    <t>2019: ოქტომბერი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</si>
</sst>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31">
    <xf numFmtId="0" fontId="0" fillId="0" borderId="0" xfId="0"/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164" fontId="5" fillId="6" borderId="2" xfId="1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5" fillId="5" borderId="5" xfId="4" applyNumberFormat="1" applyFont="1" applyFill="1" applyBorder="1" applyAlignment="1">
      <alignment horizontal="center" vertical="center" wrapText="1"/>
    </xf>
    <xf numFmtId="0" fontId="5" fillId="5" borderId="7" xfId="4" applyNumberFormat="1" applyFont="1" applyFill="1" applyBorder="1" applyAlignment="1">
      <alignment horizontal="center" vertical="center" wrapText="1"/>
    </xf>
    <xf numFmtId="0" fontId="5" fillId="5" borderId="6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workbookViewId="0">
      <selection activeCell="B2" sqref="B2:G2"/>
    </sheetView>
  </sheetViews>
  <sheetFormatPr defaultRowHeight="15" x14ac:dyDescent="0.25"/>
  <cols>
    <col min="2" max="2" width="61.5703125" customWidth="1"/>
    <col min="3" max="3" width="21.28515625" customWidth="1"/>
    <col min="4" max="4" width="20.140625" customWidth="1"/>
    <col min="5" max="5" width="15.140625" customWidth="1"/>
    <col min="6" max="6" width="16.5703125" customWidth="1"/>
    <col min="7" max="7" width="13.42578125" customWidth="1"/>
  </cols>
  <sheetData>
    <row r="2" spans="2:7" ht="34.5" customHeight="1" x14ac:dyDescent="0.25">
      <c r="B2" s="24" t="s">
        <v>28</v>
      </c>
      <c r="C2" s="25"/>
      <c r="D2" s="25"/>
      <c r="E2" s="25"/>
      <c r="F2" s="25"/>
      <c r="G2" s="26"/>
    </row>
    <row r="3" spans="2:7" ht="32.25" customHeight="1" x14ac:dyDescent="0.25">
      <c r="B3" s="2" t="s">
        <v>12</v>
      </c>
      <c r="C3" s="8" t="s">
        <v>32</v>
      </c>
      <c r="D3" s="8" t="s">
        <v>33</v>
      </c>
      <c r="E3" s="2" t="s">
        <v>0</v>
      </c>
      <c r="F3" s="8" t="s">
        <v>2</v>
      </c>
      <c r="G3" s="2" t="s">
        <v>1</v>
      </c>
    </row>
    <row r="4" spans="2:7" ht="21.75" customHeight="1" x14ac:dyDescent="0.25">
      <c r="B4" s="9" t="s">
        <v>3</v>
      </c>
      <c r="C4" s="10">
        <f>SUM(C5:C13)</f>
        <v>485065</v>
      </c>
      <c r="D4" s="10">
        <f>SUM(D5:D13)</f>
        <v>538224</v>
      </c>
      <c r="E4" s="10">
        <f t="shared" ref="E4:E5" si="0">D4-C4</f>
        <v>53159</v>
      </c>
      <c r="F4" s="11">
        <f t="shared" ref="F4" si="1">D4/C4-1</f>
        <v>0.10959149804665347</v>
      </c>
      <c r="G4" s="11">
        <f>D4/D4</f>
        <v>1</v>
      </c>
    </row>
    <row r="5" spans="2:7" x14ac:dyDescent="0.25">
      <c r="B5" s="13" t="s">
        <v>6</v>
      </c>
      <c r="C5" s="1">
        <v>275491</v>
      </c>
      <c r="D5" s="1">
        <v>290749</v>
      </c>
      <c r="E5" s="3">
        <f t="shared" si="0"/>
        <v>15258</v>
      </c>
      <c r="F5" s="4">
        <f>D5/C5-1</f>
        <v>5.5384749411051537E-2</v>
      </c>
      <c r="G5" s="4">
        <f t="shared" ref="G5" si="2">D5/$D$4</f>
        <v>0.54020073426677373</v>
      </c>
    </row>
    <row r="6" spans="2:7" s="5" customFormat="1" x14ac:dyDescent="0.25">
      <c r="B6" s="14" t="s">
        <v>5</v>
      </c>
      <c r="C6" s="1">
        <v>153651</v>
      </c>
      <c r="D6" s="1">
        <v>166576</v>
      </c>
      <c r="E6" s="3">
        <f t="shared" ref="E6:E13" si="3">D6-C6</f>
        <v>12925</v>
      </c>
      <c r="F6" s="4">
        <f>D6/C6-1</f>
        <v>8.4119205211811154E-2</v>
      </c>
      <c r="G6" s="4">
        <f t="shared" ref="G6:G13" si="4">D6/$D$4</f>
        <v>0.30949195873836916</v>
      </c>
    </row>
    <row r="7" spans="2:7" s="5" customFormat="1" x14ac:dyDescent="0.25">
      <c r="B7" s="14" t="s">
        <v>8</v>
      </c>
      <c r="C7" s="1">
        <v>18107</v>
      </c>
      <c r="D7" s="1">
        <v>29803</v>
      </c>
      <c r="E7" s="3">
        <f t="shared" si="3"/>
        <v>11696</v>
      </c>
      <c r="F7" s="4">
        <f>D7/C7-1</f>
        <v>0.64593803501408287</v>
      </c>
      <c r="G7" s="4">
        <f t="shared" si="4"/>
        <v>5.5372855911293442E-2</v>
      </c>
    </row>
    <row r="8" spans="2:7" x14ac:dyDescent="0.25">
      <c r="B8" s="6" t="s">
        <v>30</v>
      </c>
      <c r="C8" s="1">
        <v>5195</v>
      </c>
      <c r="D8" s="1">
        <v>20724</v>
      </c>
      <c r="E8" s="3">
        <f t="shared" si="3"/>
        <v>15529</v>
      </c>
      <c r="F8" s="4"/>
      <c r="G8" s="4">
        <f t="shared" si="4"/>
        <v>3.8504414518862037E-2</v>
      </c>
    </row>
    <row r="9" spans="2:7" x14ac:dyDescent="0.25">
      <c r="B9" s="6" t="s">
        <v>11</v>
      </c>
      <c r="C9" s="1">
        <v>9691</v>
      </c>
      <c r="D9" s="1">
        <v>12647</v>
      </c>
      <c r="E9" s="3">
        <f t="shared" si="3"/>
        <v>2956</v>
      </c>
      <c r="F9" s="4">
        <f>D9/C9-1</f>
        <v>0.30502528118873173</v>
      </c>
      <c r="G9" s="4">
        <f t="shared" si="4"/>
        <v>2.3497651535420196E-2</v>
      </c>
    </row>
    <row r="10" spans="2:7" x14ac:dyDescent="0.25">
      <c r="B10" s="6" t="s">
        <v>9</v>
      </c>
      <c r="C10" s="1">
        <v>7772</v>
      </c>
      <c r="D10" s="1">
        <v>5135</v>
      </c>
      <c r="E10" s="3">
        <f t="shared" si="3"/>
        <v>-2637</v>
      </c>
      <c r="F10" s="4">
        <f>D10/C10-1</f>
        <v>-0.33929490478641278</v>
      </c>
      <c r="G10" s="4">
        <f t="shared" si="4"/>
        <v>9.5406373554505191E-3</v>
      </c>
    </row>
    <row r="11" spans="2:7" x14ac:dyDescent="0.25">
      <c r="B11" s="6" t="s">
        <v>7</v>
      </c>
      <c r="C11" s="1">
        <v>3479</v>
      </c>
      <c r="D11" s="1">
        <v>2700</v>
      </c>
      <c r="E11" s="3">
        <f t="shared" si="3"/>
        <v>-779</v>
      </c>
      <c r="F11" s="4">
        <f>D11/C11-1</f>
        <v>-0.22391491807990804</v>
      </c>
      <c r="G11" s="4">
        <f t="shared" si="4"/>
        <v>5.0164987068581114E-3</v>
      </c>
    </row>
    <row r="12" spans="2:7" ht="25.5" x14ac:dyDescent="0.25">
      <c r="B12" s="7" t="s">
        <v>10</v>
      </c>
      <c r="C12" s="1">
        <v>11519</v>
      </c>
      <c r="D12" s="1">
        <v>9890</v>
      </c>
      <c r="E12" s="3">
        <f t="shared" si="3"/>
        <v>-1629</v>
      </c>
      <c r="F12" s="4">
        <f>D12/C12-1</f>
        <v>-0.14141852591370774</v>
      </c>
      <c r="G12" s="4">
        <f t="shared" si="4"/>
        <v>1.837524896697286E-2</v>
      </c>
    </row>
    <row r="13" spans="2:7" x14ac:dyDescent="0.25">
      <c r="B13" s="6" t="s">
        <v>4</v>
      </c>
      <c r="C13" s="1">
        <v>160</v>
      </c>
      <c r="D13" s="1">
        <v>0</v>
      </c>
      <c r="E13" s="3">
        <f t="shared" si="3"/>
        <v>-160</v>
      </c>
      <c r="F13" s="4">
        <f>D13/C13-1</f>
        <v>-1</v>
      </c>
      <c r="G13" s="4">
        <f t="shared" si="4"/>
        <v>0</v>
      </c>
    </row>
    <row r="16" spans="2:7" ht="31.5" customHeight="1" x14ac:dyDescent="0.25">
      <c r="B16" s="24" t="s">
        <v>28</v>
      </c>
      <c r="C16" s="25"/>
      <c r="D16" s="25"/>
      <c r="E16" s="25"/>
      <c r="F16" s="25"/>
      <c r="G16" s="26"/>
    </row>
    <row r="17" spans="2:7" ht="36" customHeight="1" x14ac:dyDescent="0.25">
      <c r="B17" s="2" t="s">
        <v>12</v>
      </c>
      <c r="C17" s="8" t="s">
        <v>34</v>
      </c>
      <c r="D17" s="8" t="s">
        <v>35</v>
      </c>
      <c r="E17" s="2" t="s">
        <v>0</v>
      </c>
      <c r="F17" s="8" t="s">
        <v>2</v>
      </c>
      <c r="G17" s="2" t="s">
        <v>1</v>
      </c>
    </row>
    <row r="18" spans="2:7" ht="20.25" customHeight="1" x14ac:dyDescent="0.25">
      <c r="B18" s="9" t="s">
        <v>3</v>
      </c>
      <c r="C18" s="10">
        <f>SUM(C19:C26)</f>
        <v>54450</v>
      </c>
      <c r="D18" s="10">
        <f>SUM(D19:D26)</f>
        <v>63694</v>
      </c>
      <c r="E18" s="10">
        <f t="shared" ref="E18" si="5">D18-C18</f>
        <v>9244</v>
      </c>
      <c r="F18" s="11">
        <f t="shared" ref="F18" si="6">D18/C18-1</f>
        <v>0.16977043158861349</v>
      </c>
      <c r="G18" s="11">
        <f>D18/D18</f>
        <v>1</v>
      </c>
    </row>
    <row r="19" spans="2:7" x14ac:dyDescent="0.25">
      <c r="B19" s="13" t="s">
        <v>6</v>
      </c>
      <c r="C19" s="1">
        <v>29261</v>
      </c>
      <c r="D19" s="1">
        <v>33862</v>
      </c>
      <c r="E19" s="3">
        <f t="shared" ref="E19" si="7">D19-C19</f>
        <v>4601</v>
      </c>
      <c r="F19" s="4">
        <f>D19/C19-1</f>
        <v>0.1572400123030655</v>
      </c>
      <c r="G19" s="4">
        <f t="shared" ref="G19" si="8">D19/$D$18</f>
        <v>0.53163563286965809</v>
      </c>
    </row>
    <row r="20" spans="2:7" s="5" customFormat="1" x14ac:dyDescent="0.25">
      <c r="B20" s="14" t="s">
        <v>5</v>
      </c>
      <c r="C20" s="1">
        <v>16592</v>
      </c>
      <c r="D20" s="1">
        <v>18069</v>
      </c>
      <c r="E20" s="3">
        <f t="shared" ref="E20:E26" si="9">D20-C20</f>
        <v>1477</v>
      </c>
      <c r="F20" s="4">
        <f>D20/C20-1</f>
        <v>8.9018804243008676E-2</v>
      </c>
      <c r="G20" s="4">
        <f t="shared" ref="G20:G26" si="10">D20/$D$18</f>
        <v>0.28368449147486419</v>
      </c>
    </row>
    <row r="21" spans="2:7" x14ac:dyDescent="0.25">
      <c r="B21" s="6" t="s">
        <v>8</v>
      </c>
      <c r="C21" s="1">
        <v>2388</v>
      </c>
      <c r="D21" s="1">
        <v>5449</v>
      </c>
      <c r="E21" s="3">
        <f t="shared" si="9"/>
        <v>3061</v>
      </c>
      <c r="F21" s="4">
        <f>D21/C21-1</f>
        <v>1.2818257956448913</v>
      </c>
      <c r="G21" s="4">
        <f t="shared" si="10"/>
        <v>8.5549659308569101E-2</v>
      </c>
    </row>
    <row r="22" spans="2:7" x14ac:dyDescent="0.25">
      <c r="B22" s="7" t="s">
        <v>30</v>
      </c>
      <c r="C22" s="1">
        <v>2161</v>
      </c>
      <c r="D22" s="1">
        <v>2238</v>
      </c>
      <c r="E22" s="3">
        <f t="shared" si="9"/>
        <v>77</v>
      </c>
      <c r="F22" s="4"/>
      <c r="G22" s="4">
        <f t="shared" si="10"/>
        <v>3.5136747574339815E-2</v>
      </c>
    </row>
    <row r="23" spans="2:7" x14ac:dyDescent="0.25">
      <c r="B23" s="6" t="s">
        <v>11</v>
      </c>
      <c r="C23" s="1">
        <v>1747</v>
      </c>
      <c r="D23" s="1">
        <v>2224</v>
      </c>
      <c r="E23" s="3">
        <f t="shared" si="9"/>
        <v>477</v>
      </c>
      <c r="F23" s="4">
        <f>D23/C23-1</f>
        <v>0.2730394962793361</v>
      </c>
      <c r="G23" s="4">
        <f t="shared" si="10"/>
        <v>3.4916946651175937E-2</v>
      </c>
    </row>
    <row r="24" spans="2:7" x14ac:dyDescent="0.25">
      <c r="B24" s="6" t="s">
        <v>9</v>
      </c>
      <c r="C24" s="1">
        <v>1383</v>
      </c>
      <c r="D24" s="1">
        <v>693</v>
      </c>
      <c r="E24" s="3">
        <f t="shared" si="9"/>
        <v>-690</v>
      </c>
      <c r="F24" s="4">
        <f>D24/C24-1</f>
        <v>-0.49891540130151846</v>
      </c>
      <c r="G24" s="4">
        <f t="shared" si="10"/>
        <v>1.0880145696611925E-2</v>
      </c>
    </row>
    <row r="25" spans="2:7" ht="25.5" x14ac:dyDescent="0.25">
      <c r="B25" s="7" t="s">
        <v>10</v>
      </c>
      <c r="C25" s="1">
        <v>634</v>
      </c>
      <c r="D25" s="1">
        <v>885</v>
      </c>
      <c r="E25" s="3">
        <f t="shared" si="9"/>
        <v>251</v>
      </c>
      <c r="F25" s="4">
        <f>D25/C25-1</f>
        <v>0.39589905362776023</v>
      </c>
      <c r="G25" s="4">
        <f t="shared" si="10"/>
        <v>1.38945583571451E-2</v>
      </c>
    </row>
    <row r="26" spans="2:7" x14ac:dyDescent="0.25">
      <c r="B26" s="6" t="s">
        <v>7</v>
      </c>
      <c r="C26" s="1">
        <v>284</v>
      </c>
      <c r="D26" s="1">
        <v>274</v>
      </c>
      <c r="E26" s="3">
        <f t="shared" si="9"/>
        <v>-10</v>
      </c>
      <c r="F26" s="4">
        <f>D26/C26-1</f>
        <v>-3.5211267605633756E-2</v>
      </c>
      <c r="G26" s="4">
        <f t="shared" si="10"/>
        <v>4.3018180676358837E-3</v>
      </c>
    </row>
    <row r="29" spans="2:7" x14ac:dyDescent="0.25">
      <c r="B29" s="27" t="s">
        <v>23</v>
      </c>
      <c r="C29" s="27"/>
      <c r="D29" s="27"/>
      <c r="E29" s="27"/>
      <c r="F29" s="27"/>
    </row>
  </sheetData>
  <sortState ref="B21:G27">
    <sortCondition descending="1" ref="D20"/>
  </sortState>
  <mergeCells count="3">
    <mergeCell ref="B16:G16"/>
    <mergeCell ref="B2:G2"/>
    <mergeCell ref="B29:F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workbookViewId="0">
      <selection activeCell="B2" sqref="B2:G2"/>
    </sheetView>
  </sheetViews>
  <sheetFormatPr defaultRowHeight="15" x14ac:dyDescent="0.25"/>
  <cols>
    <col min="2" max="2" width="68.7109375" style="15" customWidth="1"/>
    <col min="3" max="3" width="19.85546875" style="15" customWidth="1"/>
    <col min="4" max="4" width="20.85546875" style="15" customWidth="1"/>
    <col min="5" max="5" width="14.5703125" style="15" customWidth="1"/>
    <col min="6" max="6" width="14" style="15" customWidth="1"/>
    <col min="7" max="7" width="15.5703125" style="15" customWidth="1"/>
  </cols>
  <sheetData>
    <row r="2" spans="2:7" ht="28.5" customHeight="1" x14ac:dyDescent="0.25">
      <c r="B2" s="29" t="s">
        <v>22</v>
      </c>
      <c r="C2" s="30"/>
      <c r="D2" s="30"/>
      <c r="E2" s="30"/>
      <c r="F2" s="30"/>
      <c r="G2" s="30"/>
    </row>
    <row r="3" spans="2:7" ht="33" customHeight="1" x14ac:dyDescent="0.25">
      <c r="B3" s="2" t="s">
        <v>13</v>
      </c>
      <c r="C3" s="8" t="s">
        <v>32</v>
      </c>
      <c r="D3" s="8" t="s">
        <v>33</v>
      </c>
      <c r="E3" s="2" t="s">
        <v>0</v>
      </c>
      <c r="F3" s="8" t="s">
        <v>2</v>
      </c>
      <c r="G3" s="2" t="s">
        <v>1</v>
      </c>
    </row>
    <row r="4" spans="2:7" ht="24.75" customHeight="1" x14ac:dyDescent="0.25">
      <c r="B4" s="9" t="s">
        <v>3</v>
      </c>
      <c r="C4" s="10">
        <f>SUM(C5:C17)</f>
        <v>327913</v>
      </c>
      <c r="D4" s="10">
        <f>SUM(D5:D17)</f>
        <v>310619</v>
      </c>
      <c r="E4" s="10">
        <f>D4-C4</f>
        <v>-17294</v>
      </c>
      <c r="F4" s="11">
        <f>D4/C4-1</f>
        <v>-5.2739598613046779E-2</v>
      </c>
      <c r="G4" s="12">
        <f>D4/D4</f>
        <v>1</v>
      </c>
    </row>
    <row r="5" spans="2:7" ht="21.75" customHeight="1" x14ac:dyDescent="0.25">
      <c r="B5" s="14" t="s">
        <v>14</v>
      </c>
      <c r="C5" s="3">
        <v>89250</v>
      </c>
      <c r="D5" s="3">
        <v>108434</v>
      </c>
      <c r="E5" s="1">
        <f>D5-C5</f>
        <v>19184</v>
      </c>
      <c r="F5" s="19">
        <f>D5/C5-1</f>
        <v>0.21494677871148449</v>
      </c>
      <c r="G5" s="19">
        <f>D5/$D$4</f>
        <v>0.34909004278553468</v>
      </c>
    </row>
    <row r="6" spans="2:7" x14ac:dyDescent="0.25">
      <c r="B6" s="6" t="s">
        <v>15</v>
      </c>
      <c r="C6" s="3">
        <v>63239</v>
      </c>
      <c r="D6" s="3">
        <v>39413</v>
      </c>
      <c r="E6" s="1">
        <f t="shared" ref="E6" si="0">D6-C6</f>
        <v>-23826</v>
      </c>
      <c r="F6" s="19">
        <f t="shared" ref="F6" si="1">D6/C6-1</f>
        <v>-0.37676117585667068</v>
      </c>
      <c r="G6" s="19">
        <f t="shared" ref="G6" si="2">D6/$D$4</f>
        <v>0.12688534828841763</v>
      </c>
    </row>
    <row r="7" spans="2:7" s="5" customFormat="1" ht="22.5" customHeight="1" x14ac:dyDescent="0.25">
      <c r="B7" s="13" t="s">
        <v>16</v>
      </c>
      <c r="C7" s="3">
        <v>8335</v>
      </c>
      <c r="D7" s="3">
        <v>5180</v>
      </c>
      <c r="E7" s="1">
        <f t="shared" ref="E7:E16" si="3">D7-C7</f>
        <v>-3155</v>
      </c>
      <c r="F7" s="19">
        <f>D7/C7-1</f>
        <v>-0.37852429514097186</v>
      </c>
      <c r="G7" s="19">
        <f t="shared" ref="G7:G16" si="4">D7/$D$4</f>
        <v>1.6676378457209637E-2</v>
      </c>
    </row>
    <row r="8" spans="2:7" ht="28.5" customHeight="1" x14ac:dyDescent="0.25">
      <c r="B8" s="7" t="s">
        <v>29</v>
      </c>
      <c r="C8" s="3">
        <v>53433</v>
      </c>
      <c r="D8" s="1">
        <v>48841</v>
      </c>
      <c r="E8" s="1">
        <f t="shared" si="3"/>
        <v>-4592</v>
      </c>
      <c r="F8" s="19">
        <f>D8/C8-1</f>
        <v>-8.5939400744858063E-2</v>
      </c>
      <c r="G8" s="19">
        <f t="shared" si="4"/>
        <v>0.15723764483177141</v>
      </c>
    </row>
    <row r="9" spans="2:7" x14ac:dyDescent="0.25">
      <c r="B9" s="6" t="s">
        <v>17</v>
      </c>
      <c r="C9" s="3">
        <v>10756</v>
      </c>
      <c r="D9" s="1">
        <v>10549</v>
      </c>
      <c r="E9" s="1">
        <f t="shared" si="3"/>
        <v>-207</v>
      </c>
      <c r="F9" s="19">
        <v>0</v>
      </c>
      <c r="G9" s="19">
        <f t="shared" si="4"/>
        <v>3.3961219371641788E-2</v>
      </c>
    </row>
    <row r="10" spans="2:7" x14ac:dyDescent="0.25">
      <c r="B10" s="6" t="s">
        <v>18</v>
      </c>
      <c r="C10" s="3">
        <v>1268</v>
      </c>
      <c r="D10" s="1">
        <v>698</v>
      </c>
      <c r="E10" s="1">
        <f t="shared" si="3"/>
        <v>-570</v>
      </c>
      <c r="F10" s="19">
        <f t="shared" ref="F10:F16" si="5">D10/C10-1</f>
        <v>-0.44952681388012616</v>
      </c>
      <c r="G10" s="19">
        <f t="shared" si="4"/>
        <v>2.2471259002185958E-3</v>
      </c>
    </row>
    <row r="11" spans="2:7" x14ac:dyDescent="0.25">
      <c r="B11" s="6" t="s">
        <v>19</v>
      </c>
      <c r="C11" s="3">
        <v>32744</v>
      </c>
      <c r="D11" s="1">
        <v>27034</v>
      </c>
      <c r="E11" s="1">
        <f t="shared" si="3"/>
        <v>-5710</v>
      </c>
      <c r="F11" s="19">
        <f t="shared" si="5"/>
        <v>-0.17438309308575617</v>
      </c>
      <c r="G11" s="19">
        <f t="shared" si="4"/>
        <v>8.7032667029383268E-2</v>
      </c>
    </row>
    <row r="12" spans="2:7" x14ac:dyDescent="0.25">
      <c r="B12" s="6" t="s">
        <v>25</v>
      </c>
      <c r="C12" s="3">
        <v>29337</v>
      </c>
      <c r="D12" s="1">
        <v>34710</v>
      </c>
      <c r="E12" s="1">
        <f t="shared" si="3"/>
        <v>5373</v>
      </c>
      <c r="F12" s="19">
        <f t="shared" si="5"/>
        <v>0.18314756110031705</v>
      </c>
      <c r="G12" s="19">
        <f t="shared" si="4"/>
        <v>0.11174461317562673</v>
      </c>
    </row>
    <row r="13" spans="2:7" x14ac:dyDescent="0.25">
      <c r="B13" s="6" t="s">
        <v>20</v>
      </c>
      <c r="C13" s="3">
        <v>7100</v>
      </c>
      <c r="D13" s="1">
        <v>8659</v>
      </c>
      <c r="E13" s="1">
        <f t="shared" si="3"/>
        <v>1559</v>
      </c>
      <c r="F13" s="19">
        <f t="shared" si="5"/>
        <v>0.2195774647887323</v>
      </c>
      <c r="G13" s="19">
        <f t="shared" si="4"/>
        <v>2.7876594799416649E-2</v>
      </c>
    </row>
    <row r="14" spans="2:7" x14ac:dyDescent="0.25">
      <c r="B14" s="6" t="s">
        <v>26</v>
      </c>
      <c r="C14" s="3">
        <v>9028</v>
      </c>
      <c r="D14" s="1">
        <v>4649</v>
      </c>
      <c r="E14" s="1">
        <f t="shared" si="3"/>
        <v>-4379</v>
      </c>
      <c r="F14" s="19">
        <f t="shared" si="5"/>
        <v>-0.48504652193176778</v>
      </c>
      <c r="G14" s="19">
        <f t="shared" si="4"/>
        <v>1.4966888696441621E-2</v>
      </c>
    </row>
    <row r="15" spans="2:7" x14ac:dyDescent="0.25">
      <c r="B15" s="6" t="s">
        <v>21</v>
      </c>
      <c r="C15" s="3">
        <v>604</v>
      </c>
      <c r="D15" s="3">
        <v>748</v>
      </c>
      <c r="E15" s="1">
        <f t="shared" si="3"/>
        <v>144</v>
      </c>
      <c r="F15" s="19">
        <f t="shared" si="5"/>
        <v>0.23841059602649017</v>
      </c>
      <c r="G15" s="19">
        <f t="shared" si="4"/>
        <v>2.408094804245716E-3</v>
      </c>
    </row>
    <row r="16" spans="2:7" x14ac:dyDescent="0.25">
      <c r="B16" s="6" t="s">
        <v>27</v>
      </c>
      <c r="C16" s="3">
        <v>22819</v>
      </c>
      <c r="D16" s="3">
        <v>21331</v>
      </c>
      <c r="E16" s="1">
        <f t="shared" si="3"/>
        <v>-1488</v>
      </c>
      <c r="F16" s="19">
        <f t="shared" si="5"/>
        <v>-6.5208817213725401E-2</v>
      </c>
      <c r="G16" s="19">
        <f t="shared" si="4"/>
        <v>6.8672553836049949E-2</v>
      </c>
    </row>
    <row r="17" spans="2:7" x14ac:dyDescent="0.25">
      <c r="B17" s="6" t="s">
        <v>31</v>
      </c>
      <c r="C17" s="3">
        <v>0</v>
      </c>
      <c r="D17" s="3">
        <v>373</v>
      </c>
      <c r="E17" s="1">
        <f t="shared" ref="E17" si="6">D17-C17</f>
        <v>373</v>
      </c>
      <c r="F17" s="19"/>
      <c r="G17" s="19">
        <f t="shared" ref="G17" si="7">D17/$D$4</f>
        <v>1.2008280240423156E-3</v>
      </c>
    </row>
    <row r="18" spans="2:7" x14ac:dyDescent="0.25">
      <c r="E18" s="16"/>
      <c r="F18" s="17"/>
      <c r="G18" s="17"/>
    </row>
    <row r="20" spans="2:7" ht="33" customHeight="1" x14ac:dyDescent="0.25">
      <c r="B20" s="29" t="s">
        <v>22</v>
      </c>
      <c r="C20" s="30"/>
      <c r="D20" s="30"/>
      <c r="E20" s="30"/>
      <c r="F20" s="30"/>
      <c r="G20" s="30"/>
    </row>
    <row r="21" spans="2:7" ht="34.5" customHeight="1" x14ac:dyDescent="0.25">
      <c r="B21" s="2" t="s">
        <v>13</v>
      </c>
      <c r="C21" s="8" t="s">
        <v>34</v>
      </c>
      <c r="D21" s="8" t="s">
        <v>35</v>
      </c>
      <c r="E21" s="2" t="s">
        <v>0</v>
      </c>
      <c r="F21" s="8" t="s">
        <v>2</v>
      </c>
      <c r="G21" s="2" t="s">
        <v>1</v>
      </c>
    </row>
    <row r="22" spans="2:7" ht="24" customHeight="1" x14ac:dyDescent="0.25">
      <c r="B22" s="9" t="s">
        <v>3</v>
      </c>
      <c r="C22" s="10">
        <f>SUM(C23:C35)</f>
        <v>40382</v>
      </c>
      <c r="D22" s="10">
        <f>SUM(D23:D35)</f>
        <v>39283</v>
      </c>
      <c r="E22" s="10">
        <f>D22-C22</f>
        <v>-1099</v>
      </c>
      <c r="F22" s="11">
        <f t="shared" ref="F22" si="8">D22/C22-1</f>
        <v>-2.721509583477788E-2</v>
      </c>
      <c r="G22" s="12">
        <f>D22/D22</f>
        <v>1</v>
      </c>
    </row>
    <row r="23" spans="2:7" x14ac:dyDescent="0.25">
      <c r="B23" s="14" t="s">
        <v>14</v>
      </c>
      <c r="C23" s="3">
        <v>10512</v>
      </c>
      <c r="D23" s="3">
        <v>13365</v>
      </c>
      <c r="E23" s="1">
        <f t="shared" ref="E23:E34" si="9">D23-C23</f>
        <v>2853</v>
      </c>
      <c r="F23" s="19">
        <f>D23/C23-1</f>
        <v>0.27140410958904115</v>
      </c>
      <c r="G23" s="19">
        <f t="shared" ref="G23:G32" si="10">D23/$D$22</f>
        <v>0.3402235063513479</v>
      </c>
    </row>
    <row r="24" spans="2:7" x14ac:dyDescent="0.25">
      <c r="B24" s="7" t="s">
        <v>15</v>
      </c>
      <c r="C24" s="3">
        <v>5599</v>
      </c>
      <c r="D24" s="3">
        <v>3853</v>
      </c>
      <c r="E24" s="1">
        <f t="shared" si="9"/>
        <v>-1746</v>
      </c>
      <c r="F24" s="19">
        <v>0</v>
      </c>
      <c r="G24" s="19">
        <f t="shared" si="10"/>
        <v>9.8083140289692741E-2</v>
      </c>
    </row>
    <row r="25" spans="2:7" s="5" customFormat="1" x14ac:dyDescent="0.25">
      <c r="B25" s="13" t="s">
        <v>16</v>
      </c>
      <c r="C25" s="3">
        <v>855</v>
      </c>
      <c r="D25" s="3">
        <v>24</v>
      </c>
      <c r="E25" s="3">
        <f t="shared" si="9"/>
        <v>-831</v>
      </c>
      <c r="F25" s="4">
        <f t="shared" ref="F25:F35" si="11">D25/C25-1</f>
        <v>-0.97192982456140353</v>
      </c>
      <c r="G25" s="4">
        <f t="shared" si="10"/>
        <v>6.1095130208996262E-4</v>
      </c>
    </row>
    <row r="26" spans="2:7" s="5" customFormat="1" ht="28.5" customHeight="1" x14ac:dyDescent="0.25">
      <c r="B26" s="7" t="s">
        <v>29</v>
      </c>
      <c r="C26" s="3">
        <v>10887</v>
      </c>
      <c r="D26" s="1">
        <v>9887</v>
      </c>
      <c r="E26" s="1">
        <f t="shared" si="9"/>
        <v>-1000</v>
      </c>
      <c r="F26" s="19">
        <f>D26/C26-1</f>
        <v>-9.1852668320014708E-2</v>
      </c>
      <c r="G26" s="19">
        <f t="shared" si="10"/>
        <v>0.25168648015681083</v>
      </c>
    </row>
    <row r="27" spans="2:7" s="5" customFormat="1" x14ac:dyDescent="0.25">
      <c r="B27" s="6" t="s">
        <v>17</v>
      </c>
      <c r="C27" s="3">
        <v>1021</v>
      </c>
      <c r="D27" s="1">
        <v>1177</v>
      </c>
      <c r="E27" s="1">
        <f t="shared" si="9"/>
        <v>156</v>
      </c>
      <c r="F27" s="19">
        <f t="shared" si="11"/>
        <v>0.15279138099902068</v>
      </c>
      <c r="G27" s="19">
        <f t="shared" si="10"/>
        <v>2.9962070106661916E-2</v>
      </c>
    </row>
    <row r="28" spans="2:7" x14ac:dyDescent="0.25">
      <c r="B28" s="6" t="s">
        <v>18</v>
      </c>
      <c r="C28" s="3">
        <v>269</v>
      </c>
      <c r="D28" s="1">
        <v>216</v>
      </c>
      <c r="E28" s="1">
        <f t="shared" si="9"/>
        <v>-53</v>
      </c>
      <c r="F28" s="19">
        <f t="shared" si="11"/>
        <v>-0.19702602230483268</v>
      </c>
      <c r="G28" s="19">
        <f t="shared" si="10"/>
        <v>5.4985617188096636E-3</v>
      </c>
    </row>
    <row r="29" spans="2:7" x14ac:dyDescent="0.25">
      <c r="B29" s="6" t="s">
        <v>19</v>
      </c>
      <c r="C29" s="3">
        <v>4569</v>
      </c>
      <c r="D29" s="1">
        <v>2689</v>
      </c>
      <c r="E29" s="1">
        <f t="shared" si="9"/>
        <v>-1880</v>
      </c>
      <c r="F29" s="19">
        <f t="shared" si="11"/>
        <v>-0.41146859268986646</v>
      </c>
      <c r="G29" s="19">
        <f t="shared" si="10"/>
        <v>6.8452002138329554E-2</v>
      </c>
    </row>
    <row r="30" spans="2:7" x14ac:dyDescent="0.25">
      <c r="B30" s="6" t="s">
        <v>25</v>
      </c>
      <c r="C30" s="3">
        <v>2572</v>
      </c>
      <c r="D30" s="1">
        <v>3043</v>
      </c>
      <c r="E30" s="1">
        <f t="shared" si="9"/>
        <v>471</v>
      </c>
      <c r="F30" s="19">
        <f t="shared" si="11"/>
        <v>0.18312597200622083</v>
      </c>
      <c r="G30" s="19">
        <f t="shared" si="10"/>
        <v>7.746353384415651E-2</v>
      </c>
    </row>
    <row r="31" spans="2:7" x14ac:dyDescent="0.25">
      <c r="B31" s="6" t="s">
        <v>20</v>
      </c>
      <c r="C31" s="3">
        <v>521</v>
      </c>
      <c r="D31" s="1">
        <v>822</v>
      </c>
      <c r="E31" s="1">
        <f t="shared" si="9"/>
        <v>301</v>
      </c>
      <c r="F31" s="19">
        <f t="shared" si="11"/>
        <v>0.57773512476007682</v>
      </c>
      <c r="G31" s="19">
        <f t="shared" si="10"/>
        <v>2.092508209658122E-2</v>
      </c>
    </row>
    <row r="32" spans="2:7" x14ac:dyDescent="0.25">
      <c r="B32" s="6" t="s">
        <v>26</v>
      </c>
      <c r="C32" s="3">
        <v>939</v>
      </c>
      <c r="D32" s="1">
        <v>1045</v>
      </c>
      <c r="E32" s="1">
        <f t="shared" si="9"/>
        <v>106</v>
      </c>
      <c r="F32" s="19">
        <f t="shared" si="11"/>
        <v>0.11288604898828547</v>
      </c>
      <c r="G32" s="19">
        <f t="shared" si="10"/>
        <v>2.6601837945167121E-2</v>
      </c>
    </row>
    <row r="33" spans="2:7" x14ac:dyDescent="0.25">
      <c r="B33" s="6" t="s">
        <v>21</v>
      </c>
      <c r="C33" s="20">
        <v>69</v>
      </c>
      <c r="D33" s="21">
        <v>164</v>
      </c>
      <c r="E33" s="1">
        <f t="shared" si="9"/>
        <v>95</v>
      </c>
      <c r="F33" s="19">
        <f t="shared" si="11"/>
        <v>1.3768115942028984</v>
      </c>
      <c r="G33" s="19">
        <f>D33/$D$22</f>
        <v>4.174833897614744E-3</v>
      </c>
    </row>
    <row r="34" spans="2:7" x14ac:dyDescent="0.25">
      <c r="B34" s="6" t="s">
        <v>27</v>
      </c>
      <c r="C34" s="21">
        <v>2569</v>
      </c>
      <c r="D34" s="21">
        <v>2804</v>
      </c>
      <c r="E34" s="1">
        <f t="shared" si="9"/>
        <v>235</v>
      </c>
      <c r="F34" s="19">
        <f t="shared" si="11"/>
        <v>9.1475282210977005E-2</v>
      </c>
      <c r="G34" s="19">
        <f>D34/$D$22</f>
        <v>7.1379477127510624E-2</v>
      </c>
    </row>
    <row r="35" spans="2:7" x14ac:dyDescent="0.25">
      <c r="B35" s="6" t="s">
        <v>31</v>
      </c>
      <c r="C35" s="21">
        <v>0</v>
      </c>
      <c r="D35" s="21">
        <v>194</v>
      </c>
      <c r="E35" s="1">
        <f t="shared" ref="E35" si="12">D35-C35</f>
        <v>194</v>
      </c>
      <c r="F35" s="19"/>
      <c r="G35" s="19">
        <f>D35/$D$22</f>
        <v>4.9385230252271973E-3</v>
      </c>
    </row>
    <row r="36" spans="2:7" x14ac:dyDescent="0.25">
      <c r="B36" s="22"/>
      <c r="C36" s="18"/>
      <c r="D36" s="18"/>
      <c r="E36" s="16"/>
      <c r="F36" s="23"/>
      <c r="G36" s="23"/>
    </row>
    <row r="38" spans="2:7" x14ac:dyDescent="0.25">
      <c r="B38" s="28" t="s">
        <v>24</v>
      </c>
      <c r="C38" s="28"/>
      <c r="D38" s="28"/>
      <c r="E38" s="28"/>
      <c r="F38" s="28"/>
    </row>
  </sheetData>
  <sortState ref="B22:G34">
    <sortCondition descending="1" ref="D22"/>
  </sortState>
  <mergeCells count="3">
    <mergeCell ref="B38:F38"/>
    <mergeCell ref="B20:G20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მუზეუმ-ნაკრძალები</vt:lpstr>
      <vt:lpstr>საქართველოს ეროვნული მუზეუმი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2019-11-20T08:46:44Z</dcterms:modified>
</cp:coreProperties>
</file>