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65"/>
  </bookViews>
  <sheets>
    <sheet name="Protected areas" sheetId="1" r:id="rId1"/>
    <sheet name="Protected areas (Nationality) " sheetId="2" r:id="rId2"/>
  </sheets>
  <definedNames>
    <definedName name="OLE_LINK1" localSheetId="1">'Protected areas (Nationality) '!$B$29</definedName>
  </definedNames>
  <calcPr calcId="152511"/>
</workbook>
</file>

<file path=xl/calcChain.xml><?xml version="1.0" encoding="utf-8"?>
<calcChain xmlns="http://schemas.openxmlformats.org/spreadsheetml/2006/main">
  <c r="E15" i="1" l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C4" i="1"/>
  <c r="D4" i="1"/>
  <c r="G4" i="1" s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5" i="1"/>
  <c r="F5" i="1"/>
  <c r="E6" i="1"/>
  <c r="F6" i="1"/>
  <c r="E7" i="1"/>
  <c r="F7" i="1"/>
  <c r="G7" i="1"/>
  <c r="E8" i="1"/>
  <c r="F8" i="1"/>
  <c r="E9" i="1"/>
  <c r="F9" i="1"/>
  <c r="E10" i="1"/>
  <c r="F10" i="1"/>
  <c r="E11" i="1"/>
  <c r="F11" i="1"/>
  <c r="E12" i="1"/>
  <c r="F12" i="1"/>
  <c r="E13" i="1"/>
  <c r="F13" i="1"/>
  <c r="D32" i="2"/>
  <c r="E32" i="2"/>
  <c r="F32" i="2"/>
  <c r="C32" i="2"/>
  <c r="D5" i="2"/>
  <c r="E5" i="2"/>
  <c r="F5" i="2"/>
  <c r="C5" i="2"/>
  <c r="D30" i="1"/>
  <c r="G33" i="1" s="1"/>
  <c r="C30" i="1"/>
  <c r="G11" i="1" l="1"/>
  <c r="G22" i="1"/>
  <c r="G18" i="1"/>
  <c r="G12" i="1"/>
  <c r="G8" i="1"/>
  <c r="G19" i="1"/>
  <c r="G15" i="1"/>
  <c r="G13" i="1"/>
  <c r="G9" i="1"/>
  <c r="G5" i="1"/>
  <c r="G23" i="1"/>
  <c r="G20" i="1"/>
  <c r="G16" i="1"/>
  <c r="G10" i="1"/>
  <c r="G6" i="1"/>
  <c r="F4" i="1"/>
  <c r="G21" i="1"/>
  <c r="G17" i="1"/>
  <c r="G46" i="1"/>
  <c r="G47" i="1"/>
  <c r="E4" i="1"/>
  <c r="G38" i="1"/>
  <c r="G42" i="1"/>
  <c r="G43" i="1"/>
  <c r="G48" i="1"/>
  <c r="G44" i="1"/>
  <c r="G45" i="1"/>
  <c r="G41" i="1"/>
  <c r="G39" i="1"/>
  <c r="G35" i="1"/>
  <c r="G31" i="1"/>
  <c r="G36" i="1"/>
  <c r="G32" i="1"/>
  <c r="G34" i="1"/>
  <c r="G37" i="1"/>
  <c r="G49" i="1"/>
  <c r="G50" i="1"/>
  <c r="E49" i="1"/>
  <c r="E50" i="1"/>
  <c r="E25" i="1"/>
  <c r="G25" i="1" l="1"/>
  <c r="E24" i="1" l="1"/>
  <c r="G24" i="1" l="1"/>
  <c r="E14" i="1" l="1"/>
  <c r="F14" i="1"/>
  <c r="F40" i="1" l="1"/>
  <c r="E40" i="1" l="1"/>
  <c r="F30" i="1" l="1"/>
  <c r="G30" i="1"/>
  <c r="E30" i="1"/>
  <c r="G40" i="1"/>
  <c r="G14" i="1" l="1"/>
</calcChain>
</file>

<file path=xl/sharedStrings.xml><?xml version="1.0" encoding="utf-8"?>
<sst xmlns="http://schemas.openxmlformats.org/spreadsheetml/2006/main" count="118" uniqueCount="38">
  <si>
    <t>Vashlovani Protected Areas</t>
  </si>
  <si>
    <t>Tusheti Protected Areas</t>
  </si>
  <si>
    <t>Algeti National Park</t>
  </si>
  <si>
    <t>Kolkheti National Park</t>
  </si>
  <si>
    <t>Mtirala National Park</t>
  </si>
  <si>
    <t>Tbilisi National Park</t>
  </si>
  <si>
    <t>Okatse Canyon</t>
  </si>
  <si>
    <t>Borjomi-Kharagauli National Park</t>
  </si>
  <si>
    <t>Sataplia</t>
  </si>
  <si>
    <t>Prometheus Cave</t>
  </si>
  <si>
    <t>Kobuleti Protected Areas</t>
  </si>
  <si>
    <t>Javakheti Protected Areas</t>
  </si>
  <si>
    <t>Kintrishi Protected Areas</t>
  </si>
  <si>
    <t>Machakhela National Park</t>
  </si>
  <si>
    <t>Chachuna Managed Reserve</t>
  </si>
  <si>
    <t>Source: Agency of Protected Areas</t>
  </si>
  <si>
    <t>Protected areas</t>
  </si>
  <si>
    <t>Total</t>
  </si>
  <si>
    <t>Change</t>
  </si>
  <si>
    <t>Change %</t>
  </si>
  <si>
    <t>Share %</t>
  </si>
  <si>
    <t>Georgian</t>
  </si>
  <si>
    <t>Foreigner</t>
  </si>
  <si>
    <t>Visitors of Protected Areas</t>
  </si>
  <si>
    <t>Protected Areas</t>
  </si>
  <si>
    <t>Visitors of Protected Areas by Nationalities</t>
  </si>
  <si>
    <t xml:space="preserve">Martvili Canyon </t>
  </si>
  <si>
    <t xml:space="preserve"> Kazbegi National Park</t>
  </si>
  <si>
    <t xml:space="preserve"> Lagodekhi Protected Areas</t>
  </si>
  <si>
    <t>Navenakhevi Cave</t>
  </si>
  <si>
    <t>Kinchkha Waterfall</t>
  </si>
  <si>
    <t>Iori and Korugi Managed Resorts</t>
  </si>
  <si>
    <t>2018 10 Months</t>
  </si>
  <si>
    <t>2019 10 Months</t>
  </si>
  <si>
    <t>2018: October</t>
  </si>
  <si>
    <t>2019: October</t>
  </si>
  <si>
    <t>2018: 10 Months</t>
  </si>
  <si>
    <t>2019: 10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</si>
</sst>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11"/>
      <color rgb="FF000000"/>
      <name val="Merriweathe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28">
    <xf numFmtId="0" fontId="0" fillId="0" borderId="0" xfId="0"/>
    <xf numFmtId="164" fontId="0" fillId="0" borderId="2" xfId="1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3" fillId="7" borderId="2" xfId="2" applyNumberFormat="1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  <xf numFmtId="0" fontId="6" fillId="0" borderId="0" xfId="0" applyFont="1" applyAlignment="1">
      <alignment vertical="top"/>
    </xf>
    <xf numFmtId="0" fontId="3" fillId="7" borderId="2" xfId="2" applyNumberFormat="1" applyFont="1" applyFill="1" applyBorder="1" applyAlignment="1">
      <alignment horizontal="center" vertical="center" wrapText="1"/>
    </xf>
    <xf numFmtId="0" fontId="5" fillId="6" borderId="2" xfId="3" applyNumberFormat="1" applyFont="1" applyFill="1" applyBorder="1" applyAlignment="1">
      <alignment horizontal="center" vertical="center"/>
    </xf>
    <xf numFmtId="3" fontId="5" fillId="6" borderId="2" xfId="3" applyNumberFormat="1" applyFont="1" applyFill="1" applyBorder="1" applyAlignment="1">
      <alignment horizontal="center" vertical="center"/>
    </xf>
    <xf numFmtId="3" fontId="5" fillId="8" borderId="2" xfId="3" applyNumberFormat="1" applyFont="1" applyFill="1" applyBorder="1" applyAlignment="1">
      <alignment horizontal="center" vertical="center"/>
    </xf>
    <xf numFmtId="164" fontId="5" fillId="6" borderId="2" xfId="1" applyNumberFormat="1" applyFont="1" applyFill="1" applyBorder="1" applyAlignment="1">
      <alignment horizontal="center" vertical="center"/>
    </xf>
    <xf numFmtId="9" fontId="5" fillId="6" borderId="2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8" fillId="5" borderId="4" xfId="4" applyNumberFormat="1" applyFont="1" applyFill="1" applyBorder="1" applyAlignment="1">
      <alignment horizontal="center" vertical="center" wrapText="1"/>
    </xf>
    <xf numFmtId="0" fontId="8" fillId="5" borderId="3" xfId="4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3" fillId="7" borderId="5" xfId="2" applyNumberFormat="1" applyFont="1" applyFill="1" applyBorder="1" applyAlignment="1">
      <alignment horizontal="center" vertical="center"/>
    </xf>
    <xf numFmtId="0" fontId="3" fillId="7" borderId="6" xfId="2" applyNumberFormat="1" applyFont="1" applyFill="1" applyBorder="1" applyAlignment="1">
      <alignment horizontal="center" vertical="center"/>
    </xf>
  </cellXfs>
  <cellStyles count="5">
    <cellStyle name="Accent3" xfId="3" builtinId="37"/>
    <cellStyle name="Accent6" xfId="4" builtinId="49"/>
    <cellStyle name="Calculation" xfId="2" builtinId="22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3"/>
  <sheetViews>
    <sheetView tabSelected="1" workbookViewId="0">
      <selection activeCell="B2" sqref="B2:G2"/>
    </sheetView>
  </sheetViews>
  <sheetFormatPr defaultRowHeight="15"/>
  <cols>
    <col min="2" max="2" width="45.28515625" customWidth="1"/>
    <col min="3" max="3" width="18.42578125" customWidth="1"/>
    <col min="4" max="4" width="18.28515625" customWidth="1"/>
    <col min="5" max="5" width="15.28515625" customWidth="1"/>
    <col min="6" max="6" width="15.7109375" customWidth="1"/>
    <col min="7" max="7" width="13.42578125" customWidth="1"/>
  </cols>
  <sheetData>
    <row r="2" spans="2:7" ht="27.75" customHeight="1">
      <c r="B2" s="23" t="s">
        <v>23</v>
      </c>
      <c r="C2" s="24"/>
      <c r="D2" s="24"/>
      <c r="E2" s="24"/>
      <c r="F2" s="24"/>
      <c r="G2" s="24"/>
    </row>
    <row r="3" spans="2:7" ht="36" customHeight="1">
      <c r="B3" s="3" t="s">
        <v>24</v>
      </c>
      <c r="C3" s="8" t="s">
        <v>32</v>
      </c>
      <c r="D3" s="8" t="s">
        <v>33</v>
      </c>
      <c r="E3" s="3" t="s">
        <v>18</v>
      </c>
      <c r="F3" s="3" t="s">
        <v>19</v>
      </c>
      <c r="G3" s="3" t="s">
        <v>20</v>
      </c>
    </row>
    <row r="4" spans="2:7" ht="19.5" customHeight="1">
      <c r="B4" s="9" t="s">
        <v>17</v>
      </c>
      <c r="C4" s="10">
        <f>SUM(C5:C25)</f>
        <v>1057280</v>
      </c>
      <c r="D4" s="10">
        <f>SUM(D5:D25)</f>
        <v>1130400</v>
      </c>
      <c r="E4" s="10">
        <f t="shared" ref="E4" si="0">D4-C4</f>
        <v>73120</v>
      </c>
      <c r="F4" s="12">
        <f t="shared" ref="F4" si="1">D4/C4-1</f>
        <v>6.9158595641646503E-2</v>
      </c>
      <c r="G4" s="13">
        <f>D4/D4</f>
        <v>1</v>
      </c>
    </row>
    <row r="5" spans="2:7" ht="15.75">
      <c r="B5" s="14" t="s">
        <v>2</v>
      </c>
      <c r="C5" s="4">
        <v>31953</v>
      </c>
      <c r="D5" s="4">
        <v>36430</v>
      </c>
      <c r="E5" s="2">
        <f t="shared" ref="E5:E23" si="2">D5-C5</f>
        <v>4477</v>
      </c>
      <c r="F5" s="1">
        <f t="shared" ref="F5:F22" si="3">D5/C5-1</f>
        <v>0.14011203955810103</v>
      </c>
      <c r="G5" s="1">
        <f t="shared" ref="G5:G14" si="4">D5/$D$4</f>
        <v>3.2227530077848551E-2</v>
      </c>
    </row>
    <row r="6" spans="2:7" ht="15.75">
      <c r="B6" s="14" t="s">
        <v>7</v>
      </c>
      <c r="C6" s="4">
        <v>58508</v>
      </c>
      <c r="D6" s="4">
        <v>60991</v>
      </c>
      <c r="E6" s="2">
        <f t="shared" si="2"/>
        <v>2483</v>
      </c>
      <c r="F6" s="1">
        <f t="shared" si="3"/>
        <v>4.2438640869624678E-2</v>
      </c>
      <c r="G6" s="1">
        <f t="shared" si="4"/>
        <v>5.3955237084217976E-2</v>
      </c>
    </row>
    <row r="7" spans="2:7" s="5" customFormat="1" ht="15.75">
      <c r="B7" s="14" t="s">
        <v>0</v>
      </c>
      <c r="C7" s="4">
        <v>12038</v>
      </c>
      <c r="D7" s="4">
        <v>9697</v>
      </c>
      <c r="E7" s="2">
        <f t="shared" si="2"/>
        <v>-2341</v>
      </c>
      <c r="F7" s="1">
        <f t="shared" si="3"/>
        <v>-0.1944675195215152</v>
      </c>
      <c r="G7" s="1">
        <f t="shared" si="4"/>
        <v>8.5783793347487623E-3</v>
      </c>
    </row>
    <row r="8" spans="2:7" ht="15.75">
      <c r="B8" s="14" t="s">
        <v>5</v>
      </c>
      <c r="C8" s="4">
        <v>83370</v>
      </c>
      <c r="D8" s="4">
        <v>83374</v>
      </c>
      <c r="E8" s="2">
        <f t="shared" si="2"/>
        <v>4</v>
      </c>
      <c r="F8" s="1">
        <f t="shared" si="3"/>
        <v>4.7978889288646798E-5</v>
      </c>
      <c r="G8" s="1">
        <f t="shared" si="4"/>
        <v>7.3756192498230719E-2</v>
      </c>
    </row>
    <row r="9" spans="2:7" ht="15.75">
      <c r="B9" s="14" t="s">
        <v>1</v>
      </c>
      <c r="C9" s="4">
        <v>14867</v>
      </c>
      <c r="D9" s="4">
        <v>16427</v>
      </c>
      <c r="E9" s="2">
        <f t="shared" si="2"/>
        <v>1560</v>
      </c>
      <c r="F9" s="1">
        <f t="shared" si="3"/>
        <v>0.10493038272684463</v>
      </c>
      <c r="G9" s="1">
        <f t="shared" si="4"/>
        <v>1.4532024062278839E-2</v>
      </c>
    </row>
    <row r="10" spans="2:7" ht="15.75">
      <c r="B10" s="14" t="s">
        <v>12</v>
      </c>
      <c r="C10" s="4">
        <v>6250</v>
      </c>
      <c r="D10" s="4">
        <v>6609</v>
      </c>
      <c r="E10" s="2">
        <f t="shared" si="2"/>
        <v>359</v>
      </c>
      <c r="F10" s="1">
        <f t="shared" si="3"/>
        <v>5.7439999999999936E-2</v>
      </c>
      <c r="G10" s="1">
        <f t="shared" si="4"/>
        <v>5.846602972399151E-3</v>
      </c>
    </row>
    <row r="11" spans="2:7" ht="15.75">
      <c r="B11" s="14" t="s">
        <v>3</v>
      </c>
      <c r="C11" s="4">
        <v>33421</v>
      </c>
      <c r="D11" s="4">
        <v>26841</v>
      </c>
      <c r="E11" s="2">
        <f t="shared" si="2"/>
        <v>-6580</v>
      </c>
      <c r="F11" s="1">
        <f t="shared" si="3"/>
        <v>-0.19688219981448785</v>
      </c>
      <c r="G11" s="1">
        <f t="shared" si="4"/>
        <v>2.3744692144373674E-2</v>
      </c>
    </row>
    <row r="12" spans="2:7" ht="15.75">
      <c r="B12" s="14" t="s">
        <v>28</v>
      </c>
      <c r="C12" s="4">
        <v>54489</v>
      </c>
      <c r="D12" s="4">
        <v>56779</v>
      </c>
      <c r="E12" s="2">
        <f t="shared" si="2"/>
        <v>2290</v>
      </c>
      <c r="F12" s="1">
        <f t="shared" si="3"/>
        <v>4.2026831103525453E-2</v>
      </c>
      <c r="G12" s="1">
        <f t="shared" si="4"/>
        <v>5.022912243453645E-2</v>
      </c>
    </row>
    <row r="13" spans="2:7" ht="15.75">
      <c r="B13" s="14" t="s">
        <v>4</v>
      </c>
      <c r="C13" s="4">
        <v>53993</v>
      </c>
      <c r="D13" s="4">
        <v>73754</v>
      </c>
      <c r="E13" s="2">
        <f t="shared" si="2"/>
        <v>19761</v>
      </c>
      <c r="F13" s="1">
        <f t="shared" si="3"/>
        <v>0.36599188783731229</v>
      </c>
      <c r="G13" s="1">
        <f t="shared" si="4"/>
        <v>6.5245930644019817E-2</v>
      </c>
    </row>
    <row r="14" spans="2:7" ht="15.75">
      <c r="B14" s="14" t="s">
        <v>6</v>
      </c>
      <c r="C14" s="4">
        <v>84189</v>
      </c>
      <c r="D14" s="4">
        <v>89240</v>
      </c>
      <c r="E14" s="2">
        <f t="shared" si="2"/>
        <v>5051</v>
      </c>
      <c r="F14" s="1">
        <f t="shared" si="3"/>
        <v>5.9995961467650183E-2</v>
      </c>
      <c r="G14" s="1">
        <f t="shared" si="4"/>
        <v>7.8945506015569711E-2</v>
      </c>
    </row>
    <row r="15" spans="2:7" ht="15.75">
      <c r="B15" s="14" t="s">
        <v>9</v>
      </c>
      <c r="C15" s="4">
        <v>178606</v>
      </c>
      <c r="D15" s="4">
        <v>174905</v>
      </c>
      <c r="E15" s="2">
        <f t="shared" si="2"/>
        <v>-3701</v>
      </c>
      <c r="F15" s="1">
        <f t="shared" si="3"/>
        <v>-2.0721588300504967E-2</v>
      </c>
      <c r="G15" s="1">
        <f t="shared" ref="G15:G23" si="5">D15/$D$4</f>
        <v>0.15472841472045293</v>
      </c>
    </row>
    <row r="16" spans="2:7" ht="15.75">
      <c r="B16" s="14" t="s">
        <v>8</v>
      </c>
      <c r="C16" s="4">
        <v>78704</v>
      </c>
      <c r="D16" s="4">
        <v>67816</v>
      </c>
      <c r="E16" s="2">
        <f t="shared" si="2"/>
        <v>-10888</v>
      </c>
      <c r="F16" s="1">
        <f t="shared" si="3"/>
        <v>-0.13834112624517181</v>
      </c>
      <c r="G16" s="1">
        <f t="shared" si="5"/>
        <v>5.9992922859164896E-2</v>
      </c>
    </row>
    <row r="17" spans="2:7" ht="15.75">
      <c r="B17" s="14" t="s">
        <v>10</v>
      </c>
      <c r="C17" s="4">
        <v>13342</v>
      </c>
      <c r="D17" s="4">
        <v>13100</v>
      </c>
      <c r="E17" s="2">
        <f t="shared" si="2"/>
        <v>-242</v>
      </c>
      <c r="F17" s="1">
        <f t="shared" si="3"/>
        <v>-1.8138210163393786E-2</v>
      </c>
      <c r="G17" s="1">
        <f t="shared" si="5"/>
        <v>1.1588818117480538E-2</v>
      </c>
    </row>
    <row r="18" spans="2:7" ht="15.75">
      <c r="B18" s="14" t="s">
        <v>27</v>
      </c>
      <c r="C18" s="4">
        <v>166060</v>
      </c>
      <c r="D18" s="4">
        <v>186233</v>
      </c>
      <c r="E18" s="2">
        <f t="shared" si="2"/>
        <v>20173</v>
      </c>
      <c r="F18" s="1">
        <f t="shared" si="3"/>
        <v>0.12148018788389736</v>
      </c>
      <c r="G18" s="1">
        <f t="shared" si="5"/>
        <v>0.16474964614295826</v>
      </c>
    </row>
    <row r="19" spans="2:7" ht="15.75">
      <c r="B19" s="14" t="s">
        <v>14</v>
      </c>
      <c r="C19" s="4">
        <v>2934</v>
      </c>
      <c r="D19" s="4">
        <v>2599</v>
      </c>
      <c r="E19" s="2">
        <f t="shared" si="2"/>
        <v>-335</v>
      </c>
      <c r="F19" s="1">
        <f t="shared" si="3"/>
        <v>-0.11417859577368783</v>
      </c>
      <c r="G19" s="1">
        <f t="shared" si="5"/>
        <v>2.2991861288039631E-3</v>
      </c>
    </row>
    <row r="20" spans="2:7" ht="15.75">
      <c r="B20" s="14" t="s">
        <v>11</v>
      </c>
      <c r="C20" s="4">
        <v>4527</v>
      </c>
      <c r="D20" s="4">
        <v>6129</v>
      </c>
      <c r="E20" s="2">
        <f t="shared" ref="E20:E21" si="6">D20-C20</f>
        <v>1602</v>
      </c>
      <c r="F20" s="1">
        <f t="shared" si="3"/>
        <v>0.35387673956262433</v>
      </c>
      <c r="G20" s="1">
        <f t="shared" ref="G20:G21" si="7">D20/$D$4</f>
        <v>5.421974522292994E-3</v>
      </c>
    </row>
    <row r="21" spans="2:7" ht="15.75">
      <c r="B21" s="14" t="s">
        <v>13</v>
      </c>
      <c r="C21" s="4">
        <v>9797</v>
      </c>
      <c r="D21" s="4">
        <v>10924</v>
      </c>
      <c r="E21" s="2">
        <f t="shared" si="6"/>
        <v>1127</v>
      </c>
      <c r="F21" s="1">
        <f t="shared" si="3"/>
        <v>0.11503521486169244</v>
      </c>
      <c r="G21" s="1">
        <f t="shared" si="7"/>
        <v>9.6638358103326265E-3</v>
      </c>
    </row>
    <row r="22" spans="2:7" ht="15.75">
      <c r="B22" s="14" t="s">
        <v>26</v>
      </c>
      <c r="C22" s="4">
        <v>170232</v>
      </c>
      <c r="D22" s="4">
        <v>184029</v>
      </c>
      <c r="E22" s="2">
        <f t="shared" si="2"/>
        <v>13797</v>
      </c>
      <c r="F22" s="1">
        <f t="shared" si="3"/>
        <v>8.1048216551529606E-2</v>
      </c>
      <c r="G22" s="1">
        <f t="shared" si="5"/>
        <v>0.16279989384288748</v>
      </c>
    </row>
    <row r="23" spans="2:7" ht="15.75">
      <c r="B23" s="14" t="s">
        <v>29</v>
      </c>
      <c r="C23" s="4">
        <v>0</v>
      </c>
      <c r="D23" s="4">
        <v>3530</v>
      </c>
      <c r="E23" s="2">
        <f t="shared" si="2"/>
        <v>3530</v>
      </c>
      <c r="F23" s="1"/>
      <c r="G23" s="1">
        <f t="shared" si="5"/>
        <v>3.1227883934890305E-3</v>
      </c>
    </row>
    <row r="24" spans="2:7" ht="15.75">
      <c r="B24" s="14" t="s">
        <v>30</v>
      </c>
      <c r="C24" s="4">
        <v>0</v>
      </c>
      <c r="D24" s="4">
        <v>20971</v>
      </c>
      <c r="E24" s="2">
        <f t="shared" ref="E24:E25" si="8">D24-C24</f>
        <v>20971</v>
      </c>
      <c r="F24" s="1"/>
      <c r="G24" s="1">
        <f>D24/$D$4</f>
        <v>1.8551840056617128E-2</v>
      </c>
    </row>
    <row r="25" spans="2:7" ht="15.75">
      <c r="B25" s="14" t="s">
        <v>31</v>
      </c>
      <c r="C25" s="4">
        <v>0</v>
      </c>
      <c r="D25" s="4">
        <v>22</v>
      </c>
      <c r="E25" s="2">
        <f t="shared" si="8"/>
        <v>22</v>
      </c>
      <c r="F25" s="1"/>
      <c r="G25" s="1">
        <f>D25/$D$4</f>
        <v>1.94621372965322E-5</v>
      </c>
    </row>
    <row r="26" spans="2:7" ht="15.75">
      <c r="B26" s="16"/>
      <c r="C26" s="19"/>
      <c r="D26" s="19"/>
      <c r="E26" s="17"/>
      <c r="F26" s="18"/>
      <c r="G26" s="18"/>
    </row>
    <row r="28" spans="2:7" ht="30.75" customHeight="1">
      <c r="B28" s="23" t="s">
        <v>23</v>
      </c>
      <c r="C28" s="24"/>
      <c r="D28" s="24"/>
      <c r="E28" s="24"/>
      <c r="F28" s="24"/>
      <c r="G28" s="24"/>
    </row>
    <row r="29" spans="2:7" ht="26.25" customHeight="1">
      <c r="B29" s="3" t="s">
        <v>24</v>
      </c>
      <c r="C29" s="8" t="s">
        <v>34</v>
      </c>
      <c r="D29" s="8" t="s">
        <v>35</v>
      </c>
      <c r="E29" s="3" t="s">
        <v>18</v>
      </c>
      <c r="F29" s="3" t="s">
        <v>19</v>
      </c>
      <c r="G29" s="3" t="s">
        <v>20</v>
      </c>
    </row>
    <row r="30" spans="2:7" ht="20.25" customHeight="1">
      <c r="B30" s="9" t="s">
        <v>17</v>
      </c>
      <c r="C30" s="10">
        <f>SUM(C31:C50)</f>
        <v>81232</v>
      </c>
      <c r="D30" s="10">
        <f>SUM(D31:D50)</f>
        <v>98362</v>
      </c>
      <c r="E30" s="10">
        <f t="shared" ref="E30:E50" si="9">D30-C30</f>
        <v>17130</v>
      </c>
      <c r="F30" s="12">
        <f t="shared" ref="F30:F48" si="10">D30/C30-1</f>
        <v>0.21087748670474693</v>
      </c>
      <c r="G30" s="13">
        <f>D30/D30</f>
        <v>1</v>
      </c>
    </row>
    <row r="31" spans="2:7">
      <c r="B31" s="21" t="s">
        <v>2</v>
      </c>
      <c r="C31" s="4">
        <v>3060</v>
      </c>
      <c r="D31" s="4">
        <v>1950</v>
      </c>
      <c r="E31" s="2">
        <f t="shared" si="9"/>
        <v>-1110</v>
      </c>
      <c r="F31" s="1">
        <f t="shared" si="10"/>
        <v>-0.36274509803921573</v>
      </c>
      <c r="G31" s="1">
        <f t="shared" ref="G31:G43" si="11">D31/$D$30</f>
        <v>1.9824729062036153E-2</v>
      </c>
    </row>
    <row r="32" spans="2:7">
      <c r="B32" s="21" t="s">
        <v>7</v>
      </c>
      <c r="C32" s="4">
        <v>4648</v>
      </c>
      <c r="D32" s="4">
        <v>4862</v>
      </c>
      <c r="E32" s="2">
        <f t="shared" si="9"/>
        <v>214</v>
      </c>
      <c r="F32" s="1">
        <f t="shared" si="10"/>
        <v>4.6041308089500799E-2</v>
      </c>
      <c r="G32" s="1">
        <f t="shared" si="11"/>
        <v>4.9429657794676805E-2</v>
      </c>
    </row>
    <row r="33" spans="2:7">
      <c r="B33" s="21" t="s">
        <v>0</v>
      </c>
      <c r="C33" s="4">
        <v>1284</v>
      </c>
      <c r="D33" s="4">
        <v>1578</v>
      </c>
      <c r="E33" s="2">
        <f t="shared" si="9"/>
        <v>294</v>
      </c>
      <c r="F33" s="1">
        <f t="shared" si="10"/>
        <v>0.22897196261682251</v>
      </c>
      <c r="G33" s="1">
        <f t="shared" si="11"/>
        <v>1.6042780748663103E-2</v>
      </c>
    </row>
    <row r="34" spans="2:7" ht="15.75">
      <c r="B34" s="21" t="s">
        <v>5</v>
      </c>
      <c r="C34" s="14">
        <v>6410</v>
      </c>
      <c r="D34" s="4">
        <v>12550</v>
      </c>
      <c r="E34" s="2">
        <f t="shared" si="9"/>
        <v>6140</v>
      </c>
      <c r="F34" s="1">
        <f t="shared" si="10"/>
        <v>0.95787831513260535</v>
      </c>
      <c r="G34" s="1">
        <f t="shared" si="11"/>
        <v>0.12758992293771984</v>
      </c>
    </row>
    <row r="35" spans="2:7" ht="15.75">
      <c r="B35" s="21" t="s">
        <v>1</v>
      </c>
      <c r="C35" s="14">
        <v>404</v>
      </c>
      <c r="D35" s="4">
        <v>876</v>
      </c>
      <c r="E35" s="2">
        <f t="shared" si="9"/>
        <v>472</v>
      </c>
      <c r="F35" s="1">
        <f t="shared" si="10"/>
        <v>1.1683168316831685</v>
      </c>
      <c r="G35" s="1">
        <f t="shared" si="11"/>
        <v>8.9058782863300871E-3</v>
      </c>
    </row>
    <row r="36" spans="2:7">
      <c r="B36" s="21" t="s">
        <v>12</v>
      </c>
      <c r="C36" s="4">
        <v>364</v>
      </c>
      <c r="D36" s="4">
        <v>264</v>
      </c>
      <c r="E36" s="2">
        <f t="shared" si="9"/>
        <v>-100</v>
      </c>
      <c r="F36" s="1">
        <f t="shared" si="10"/>
        <v>-0.27472527472527475</v>
      </c>
      <c r="G36" s="1">
        <f t="shared" si="11"/>
        <v>2.6839633191679713E-3</v>
      </c>
    </row>
    <row r="37" spans="2:7">
      <c r="B37" s="21" t="s">
        <v>3</v>
      </c>
      <c r="C37" s="4">
        <v>1200</v>
      </c>
      <c r="D37" s="4">
        <v>1086</v>
      </c>
      <c r="E37" s="2">
        <f t="shared" si="9"/>
        <v>-114</v>
      </c>
      <c r="F37" s="1">
        <f t="shared" si="10"/>
        <v>-9.4999999999999973E-2</v>
      </c>
      <c r="G37" s="1">
        <f t="shared" si="11"/>
        <v>1.1040849108395518E-2</v>
      </c>
    </row>
    <row r="38" spans="2:7" ht="15.75">
      <c r="B38" s="21" t="s">
        <v>28</v>
      </c>
      <c r="C38" s="14">
        <v>8256</v>
      </c>
      <c r="D38" s="4">
        <v>8422</v>
      </c>
      <c r="E38" s="2">
        <f t="shared" si="9"/>
        <v>166</v>
      </c>
      <c r="F38" s="1">
        <f>D38/C38-1</f>
        <v>2.0106589147286913E-2</v>
      </c>
      <c r="G38" s="1">
        <f t="shared" si="11"/>
        <v>8.5622496492547939E-2</v>
      </c>
    </row>
    <row r="39" spans="2:7" ht="15.75">
      <c r="B39" s="21" t="s">
        <v>4</v>
      </c>
      <c r="C39" s="14">
        <v>3850</v>
      </c>
      <c r="D39" s="4">
        <v>3928</v>
      </c>
      <c r="E39" s="2">
        <f t="shared" si="9"/>
        <v>78</v>
      </c>
      <c r="F39" s="1">
        <f t="shared" si="10"/>
        <v>2.02597402597402E-2</v>
      </c>
      <c r="G39" s="1">
        <f t="shared" si="11"/>
        <v>3.9934120900347696E-2</v>
      </c>
    </row>
    <row r="40" spans="2:7">
      <c r="B40" s="21" t="s">
        <v>6</v>
      </c>
      <c r="C40" s="4">
        <v>4798</v>
      </c>
      <c r="D40" s="4">
        <v>7895</v>
      </c>
      <c r="E40" s="2">
        <f t="shared" si="9"/>
        <v>3097</v>
      </c>
      <c r="F40" s="1">
        <f t="shared" si="10"/>
        <v>0.64547728220091716</v>
      </c>
      <c r="G40" s="1">
        <f>D40/$D$30</f>
        <v>8.0264736381936111E-2</v>
      </c>
    </row>
    <row r="41" spans="2:7">
      <c r="B41" s="21" t="s">
        <v>9</v>
      </c>
      <c r="C41" s="4">
        <v>13683</v>
      </c>
      <c r="D41" s="4">
        <v>15020</v>
      </c>
      <c r="E41" s="2">
        <f t="shared" si="9"/>
        <v>1337</v>
      </c>
      <c r="F41" s="1">
        <f t="shared" si="10"/>
        <v>9.7712489951034209E-2</v>
      </c>
      <c r="G41" s="1">
        <f t="shared" si="11"/>
        <v>0.15270124641629898</v>
      </c>
    </row>
    <row r="42" spans="2:7">
      <c r="B42" s="21" t="s">
        <v>8</v>
      </c>
      <c r="C42" s="4">
        <v>4870</v>
      </c>
      <c r="D42" s="4">
        <v>3626</v>
      </c>
      <c r="E42" s="2">
        <f t="shared" si="9"/>
        <v>-1244</v>
      </c>
      <c r="F42" s="1">
        <f t="shared" si="10"/>
        <v>-0.255441478439425</v>
      </c>
      <c r="G42" s="1">
        <f t="shared" si="11"/>
        <v>3.6863829527663122E-2</v>
      </c>
    </row>
    <row r="43" spans="2:7" ht="15.75">
      <c r="B43" s="21" t="s">
        <v>10</v>
      </c>
      <c r="C43" s="14">
        <v>536</v>
      </c>
      <c r="D43" s="4">
        <v>611</v>
      </c>
      <c r="E43" s="2">
        <f t="shared" si="9"/>
        <v>75</v>
      </c>
      <c r="F43" s="1">
        <f t="shared" si="10"/>
        <v>0.1399253731343284</v>
      </c>
      <c r="G43" s="1">
        <f t="shared" si="11"/>
        <v>6.2117484394379942E-3</v>
      </c>
    </row>
    <row r="44" spans="2:7" ht="15.75">
      <c r="B44" s="21" t="s">
        <v>27</v>
      </c>
      <c r="C44" s="14">
        <v>17375</v>
      </c>
      <c r="D44" s="4">
        <v>18773</v>
      </c>
      <c r="E44" s="2">
        <f t="shared" si="9"/>
        <v>1398</v>
      </c>
      <c r="F44" s="1">
        <f t="shared" si="10"/>
        <v>8.0460431654676201E-2</v>
      </c>
      <c r="G44" s="1">
        <f t="shared" ref="G44:G50" si="12">D44/$D$30</f>
        <v>0.19085622496492549</v>
      </c>
    </row>
    <row r="45" spans="2:7">
      <c r="B45" s="21" t="s">
        <v>14</v>
      </c>
      <c r="C45" s="4">
        <v>312</v>
      </c>
      <c r="D45" s="4">
        <v>260</v>
      </c>
      <c r="E45" s="2">
        <f t="shared" si="9"/>
        <v>-52</v>
      </c>
      <c r="F45" s="1">
        <f t="shared" si="10"/>
        <v>-0.16666666666666663</v>
      </c>
      <c r="G45" s="1">
        <f t="shared" si="12"/>
        <v>2.643297208271487E-3</v>
      </c>
    </row>
    <row r="46" spans="2:7">
      <c r="B46" s="21" t="s">
        <v>11</v>
      </c>
      <c r="C46" s="4">
        <v>413</v>
      </c>
      <c r="D46" s="4">
        <v>402</v>
      </c>
      <c r="E46" s="2">
        <f t="shared" si="9"/>
        <v>-11</v>
      </c>
      <c r="F46" s="1">
        <f t="shared" si="10"/>
        <v>-2.6634382566585901E-2</v>
      </c>
      <c r="G46" s="1">
        <f t="shared" si="12"/>
        <v>4.0869441450966833E-3</v>
      </c>
    </row>
    <row r="47" spans="2:7" s="5" customFormat="1">
      <c r="B47" s="22" t="s">
        <v>13</v>
      </c>
      <c r="C47" s="4">
        <v>830</v>
      </c>
      <c r="D47" s="4">
        <v>958</v>
      </c>
      <c r="E47" s="2">
        <f t="shared" si="9"/>
        <v>128</v>
      </c>
      <c r="F47" s="1">
        <f t="shared" si="10"/>
        <v>0.15421686746987961</v>
      </c>
      <c r="G47" s="1">
        <f t="shared" si="12"/>
        <v>9.7395335597080177E-3</v>
      </c>
    </row>
    <row r="48" spans="2:7">
      <c r="B48" s="21" t="s">
        <v>26</v>
      </c>
      <c r="C48" s="4">
        <v>8939</v>
      </c>
      <c r="D48" s="4">
        <v>13049</v>
      </c>
      <c r="E48" s="2">
        <f t="shared" si="9"/>
        <v>4110</v>
      </c>
      <c r="F48" s="1">
        <f t="shared" si="10"/>
        <v>0.45978297348696717</v>
      </c>
      <c r="G48" s="1">
        <f t="shared" si="12"/>
        <v>0.13266302027205629</v>
      </c>
    </row>
    <row r="49" spans="2:7">
      <c r="B49" s="21" t="s">
        <v>30</v>
      </c>
      <c r="C49" s="4">
        <v>0</v>
      </c>
      <c r="D49" s="4">
        <v>2252</v>
      </c>
      <c r="E49" s="2">
        <f t="shared" si="9"/>
        <v>2252</v>
      </c>
      <c r="F49" s="1"/>
      <c r="G49" s="1">
        <f t="shared" si="12"/>
        <v>2.2895020434720727E-2</v>
      </c>
    </row>
    <row r="50" spans="2:7">
      <c r="B50" s="21" t="s">
        <v>31</v>
      </c>
      <c r="C50" s="4">
        <v>0</v>
      </c>
      <c r="D50" s="4">
        <v>0</v>
      </c>
      <c r="E50" s="2">
        <f t="shared" si="9"/>
        <v>0</v>
      </c>
      <c r="F50" s="1"/>
      <c r="G50" s="1">
        <f t="shared" si="12"/>
        <v>0</v>
      </c>
    </row>
    <row r="51" spans="2:7">
      <c r="C51" s="19"/>
      <c r="D51" s="19"/>
    </row>
    <row r="52" spans="2:7">
      <c r="B52" s="25" t="s">
        <v>15</v>
      </c>
      <c r="C52" s="25"/>
      <c r="D52" s="25"/>
      <c r="E52" s="25"/>
      <c r="F52" s="25"/>
      <c r="G52" s="25"/>
    </row>
    <row r="53" spans="2:7">
      <c r="B53" s="7"/>
      <c r="C53" s="7"/>
      <c r="D53" s="7"/>
      <c r="E53" s="7"/>
      <c r="F53" s="7"/>
      <c r="G53" s="7"/>
    </row>
  </sheetData>
  <sortState ref="B4:G22">
    <sortCondition descending="1" ref="D5"/>
  </sortState>
  <mergeCells count="3">
    <mergeCell ref="B28:G28"/>
    <mergeCell ref="B52:G52"/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5"/>
  <sheetViews>
    <sheetView workbookViewId="0">
      <selection activeCell="B2" sqref="B2:F2"/>
    </sheetView>
  </sheetViews>
  <sheetFormatPr defaultRowHeight="15"/>
  <cols>
    <col min="2" max="2" width="45.7109375" customWidth="1"/>
    <col min="3" max="3" width="17.7109375" customWidth="1"/>
    <col min="4" max="4" width="16.7109375" customWidth="1"/>
    <col min="5" max="5" width="16.5703125" customWidth="1"/>
    <col min="6" max="6" width="14.85546875" customWidth="1"/>
  </cols>
  <sheetData>
    <row r="2" spans="2:6" ht="24" customHeight="1">
      <c r="B2" s="24" t="s">
        <v>25</v>
      </c>
      <c r="C2" s="24"/>
      <c r="D2" s="24"/>
      <c r="E2" s="24"/>
      <c r="F2" s="24"/>
    </row>
    <row r="3" spans="2:6" ht="25.5" customHeight="1">
      <c r="B3" s="3" t="s">
        <v>16</v>
      </c>
      <c r="C3" s="26" t="s">
        <v>36</v>
      </c>
      <c r="D3" s="27"/>
      <c r="E3" s="26" t="s">
        <v>37</v>
      </c>
      <c r="F3" s="27"/>
    </row>
    <row r="4" spans="2:6" ht="23.25" customHeight="1">
      <c r="B4" s="9"/>
      <c r="C4" s="10" t="s">
        <v>21</v>
      </c>
      <c r="D4" s="10" t="s">
        <v>22</v>
      </c>
      <c r="E4" s="10" t="s">
        <v>21</v>
      </c>
      <c r="F4" s="10" t="s">
        <v>22</v>
      </c>
    </row>
    <row r="5" spans="2:6" ht="17.25" customHeight="1">
      <c r="B5" s="11" t="s">
        <v>17</v>
      </c>
      <c r="C5" s="11">
        <f>SUM(C6:C26)</f>
        <v>547395</v>
      </c>
      <c r="D5" s="11">
        <f t="shared" ref="D5:F5" si="0">SUM(D6:D26)</f>
        <v>509885</v>
      </c>
      <c r="E5" s="11">
        <f t="shared" si="0"/>
        <v>549840</v>
      </c>
      <c r="F5" s="11">
        <f t="shared" si="0"/>
        <v>580560</v>
      </c>
    </row>
    <row r="6" spans="2:6" ht="15.75">
      <c r="B6" s="14" t="s">
        <v>2</v>
      </c>
      <c r="C6" s="2">
        <v>31139</v>
      </c>
      <c r="D6" s="2">
        <v>814</v>
      </c>
      <c r="E6" s="2">
        <v>35020</v>
      </c>
      <c r="F6" s="2">
        <v>1410</v>
      </c>
    </row>
    <row r="7" spans="2:6" ht="15.75">
      <c r="B7" s="14" t="s">
        <v>7</v>
      </c>
      <c r="C7" s="2">
        <v>37020</v>
      </c>
      <c r="D7" s="2">
        <v>21488</v>
      </c>
      <c r="E7" s="2">
        <v>38390</v>
      </c>
      <c r="F7" s="2">
        <v>22601</v>
      </c>
    </row>
    <row r="8" spans="2:6" ht="15.75">
      <c r="B8" s="14" t="s">
        <v>0</v>
      </c>
      <c r="C8" s="2">
        <v>8557</v>
      </c>
      <c r="D8" s="2">
        <v>3481</v>
      </c>
      <c r="E8" s="2">
        <v>5281</v>
      </c>
      <c r="F8" s="2">
        <v>4416</v>
      </c>
    </row>
    <row r="9" spans="2:6" ht="15.75">
      <c r="B9" s="14" t="s">
        <v>5</v>
      </c>
      <c r="C9" s="2">
        <v>68735</v>
      </c>
      <c r="D9" s="2">
        <v>14635</v>
      </c>
      <c r="E9" s="2">
        <v>72774</v>
      </c>
      <c r="F9" s="2">
        <v>10600</v>
      </c>
    </row>
    <row r="10" spans="2:6" ht="15.75">
      <c r="B10" s="14" t="s">
        <v>1</v>
      </c>
      <c r="C10" s="2">
        <v>5562</v>
      </c>
      <c r="D10" s="2">
        <v>9305</v>
      </c>
      <c r="E10" s="2">
        <v>5721</v>
      </c>
      <c r="F10" s="2">
        <v>10706</v>
      </c>
    </row>
    <row r="11" spans="2:6" ht="15.75">
      <c r="B11" s="14" t="s">
        <v>12</v>
      </c>
      <c r="C11" s="2">
        <v>3952</v>
      </c>
      <c r="D11" s="2">
        <v>2298</v>
      </c>
      <c r="E11" s="2">
        <v>4534</v>
      </c>
      <c r="F11" s="2">
        <v>2075</v>
      </c>
    </row>
    <row r="12" spans="2:6" s="5" customFormat="1" ht="15.75">
      <c r="B12" s="15" t="s">
        <v>3</v>
      </c>
      <c r="C12" s="2">
        <v>29708</v>
      </c>
      <c r="D12" s="2">
        <v>3713</v>
      </c>
      <c r="E12" s="2">
        <v>22360</v>
      </c>
      <c r="F12" s="2">
        <v>4481</v>
      </c>
    </row>
    <row r="13" spans="2:6" ht="15.75">
      <c r="B13" s="14" t="s">
        <v>28</v>
      </c>
      <c r="C13" s="2">
        <v>41454</v>
      </c>
      <c r="D13" s="2">
        <v>13035</v>
      </c>
      <c r="E13" s="2">
        <v>42253</v>
      </c>
      <c r="F13" s="2">
        <v>14526</v>
      </c>
    </row>
    <row r="14" spans="2:6" ht="15.75">
      <c r="B14" s="14" t="s">
        <v>4</v>
      </c>
      <c r="C14" s="2">
        <v>15042</v>
      </c>
      <c r="D14" s="2">
        <v>38951</v>
      </c>
      <c r="E14" s="2">
        <v>20324</v>
      </c>
      <c r="F14" s="2">
        <v>53430</v>
      </c>
    </row>
    <row r="15" spans="2:6" ht="15.75">
      <c r="B15" s="14" t="s">
        <v>6</v>
      </c>
      <c r="C15" s="2">
        <v>33927</v>
      </c>
      <c r="D15" s="2">
        <v>50262</v>
      </c>
      <c r="E15" s="2">
        <v>27411</v>
      </c>
      <c r="F15" s="2">
        <v>61829</v>
      </c>
    </row>
    <row r="16" spans="2:6" ht="15.75">
      <c r="B16" s="14" t="s">
        <v>9</v>
      </c>
      <c r="C16" s="2">
        <v>48092</v>
      </c>
      <c r="D16" s="2">
        <v>130514</v>
      </c>
      <c r="E16" s="2">
        <v>41134</v>
      </c>
      <c r="F16" s="2">
        <v>133771</v>
      </c>
    </row>
    <row r="17" spans="2:6" ht="15.75">
      <c r="B17" s="14" t="s">
        <v>8</v>
      </c>
      <c r="C17" s="2">
        <v>41395</v>
      </c>
      <c r="D17" s="2">
        <v>37309</v>
      </c>
      <c r="E17" s="2">
        <v>33981</v>
      </c>
      <c r="F17" s="2">
        <v>33835</v>
      </c>
    </row>
    <row r="18" spans="2:6" ht="15.75">
      <c r="B18" s="14" t="s">
        <v>10</v>
      </c>
      <c r="C18" s="2">
        <v>10276</v>
      </c>
      <c r="D18" s="2">
        <v>3066</v>
      </c>
      <c r="E18" s="2">
        <v>10242</v>
      </c>
      <c r="F18" s="2">
        <v>2858</v>
      </c>
    </row>
    <row r="19" spans="2:6" ht="15.75">
      <c r="B19" s="14" t="s">
        <v>27</v>
      </c>
      <c r="C19" s="2">
        <v>93600</v>
      </c>
      <c r="D19" s="2">
        <v>72460</v>
      </c>
      <c r="E19" s="2">
        <v>109963</v>
      </c>
      <c r="F19" s="2">
        <v>76270</v>
      </c>
    </row>
    <row r="20" spans="2:6" ht="15.75">
      <c r="B20" s="14" t="s">
        <v>14</v>
      </c>
      <c r="C20" s="2">
        <v>1163</v>
      </c>
      <c r="D20" s="2">
        <v>1771</v>
      </c>
      <c r="E20" s="2">
        <v>1252</v>
      </c>
      <c r="F20" s="2">
        <v>1347</v>
      </c>
    </row>
    <row r="21" spans="2:6" ht="15.75">
      <c r="B21" s="14" t="s">
        <v>11</v>
      </c>
      <c r="C21" s="2">
        <v>2346</v>
      </c>
      <c r="D21" s="2">
        <v>2181</v>
      </c>
      <c r="E21" s="2">
        <v>3346</v>
      </c>
      <c r="F21" s="2">
        <v>2783</v>
      </c>
    </row>
    <row r="22" spans="2:6" ht="15.75">
      <c r="B22" s="14" t="s">
        <v>13</v>
      </c>
      <c r="C22" s="2">
        <v>4327</v>
      </c>
      <c r="D22" s="2">
        <v>5470</v>
      </c>
      <c r="E22" s="2">
        <v>4782</v>
      </c>
      <c r="F22" s="2">
        <v>6142</v>
      </c>
    </row>
    <row r="23" spans="2:6" ht="15.75">
      <c r="B23" s="14" t="s">
        <v>26</v>
      </c>
      <c r="C23" s="2">
        <v>71100</v>
      </c>
      <c r="D23" s="2">
        <v>99132</v>
      </c>
      <c r="E23" s="2">
        <v>59980</v>
      </c>
      <c r="F23" s="2">
        <v>124049</v>
      </c>
    </row>
    <row r="24" spans="2:6" ht="15.75">
      <c r="B24" s="14" t="s">
        <v>29</v>
      </c>
      <c r="C24" s="2">
        <v>0</v>
      </c>
      <c r="D24" s="2">
        <v>0</v>
      </c>
      <c r="E24" s="2">
        <v>2736</v>
      </c>
      <c r="F24" s="2">
        <v>794</v>
      </c>
    </row>
    <row r="25" spans="2:6" ht="15.75">
      <c r="B25" s="14" t="s">
        <v>30</v>
      </c>
      <c r="C25" s="2">
        <v>0</v>
      </c>
      <c r="D25" s="2">
        <v>0</v>
      </c>
      <c r="E25" s="2">
        <v>8334</v>
      </c>
      <c r="F25" s="2">
        <v>12637</v>
      </c>
    </row>
    <row r="26" spans="2:6" ht="15.75">
      <c r="B26" s="14" t="s">
        <v>31</v>
      </c>
      <c r="C26" s="2">
        <v>0</v>
      </c>
      <c r="D26" s="2">
        <v>0</v>
      </c>
      <c r="E26" s="2">
        <v>22</v>
      </c>
      <c r="F26" s="2">
        <v>0</v>
      </c>
    </row>
    <row r="27" spans="2:6">
      <c r="B27" s="20"/>
      <c r="C27" s="17"/>
      <c r="D27" s="17"/>
      <c r="E27" s="17"/>
      <c r="F27" s="17"/>
    </row>
    <row r="29" spans="2:6" ht="32.25" customHeight="1">
      <c r="B29" s="24" t="s">
        <v>25</v>
      </c>
      <c r="C29" s="24"/>
      <c r="D29" s="24"/>
      <c r="E29" s="24"/>
      <c r="F29" s="24"/>
    </row>
    <row r="30" spans="2:6" ht="29.25" customHeight="1">
      <c r="B30" s="3" t="s">
        <v>16</v>
      </c>
      <c r="C30" s="26" t="s">
        <v>34</v>
      </c>
      <c r="D30" s="27"/>
      <c r="E30" s="26" t="s">
        <v>35</v>
      </c>
      <c r="F30" s="27"/>
    </row>
    <row r="31" spans="2:6" ht="21" customHeight="1">
      <c r="B31" s="9"/>
      <c r="C31" s="10" t="s">
        <v>21</v>
      </c>
      <c r="D31" s="10" t="s">
        <v>22</v>
      </c>
      <c r="E31" s="10" t="s">
        <v>21</v>
      </c>
      <c r="F31" s="10" t="s">
        <v>22</v>
      </c>
    </row>
    <row r="32" spans="2:6" ht="21" customHeight="1">
      <c r="B32" s="11" t="s">
        <v>17</v>
      </c>
      <c r="C32" s="11">
        <f>SUM(C33:C52)</f>
        <v>41643</v>
      </c>
      <c r="D32" s="11">
        <f t="shared" ref="D32:F32" si="1">SUM(D33:D52)</f>
        <v>39589</v>
      </c>
      <c r="E32" s="11">
        <f t="shared" si="1"/>
        <v>49159</v>
      </c>
      <c r="F32" s="11">
        <f t="shared" si="1"/>
        <v>49203</v>
      </c>
    </row>
    <row r="33" spans="2:6" ht="15.75">
      <c r="B33" s="14" t="s">
        <v>2</v>
      </c>
      <c r="C33" s="2">
        <v>3000</v>
      </c>
      <c r="D33" s="2">
        <v>60</v>
      </c>
      <c r="E33" s="2">
        <v>1750</v>
      </c>
      <c r="F33" s="2">
        <v>200</v>
      </c>
    </row>
    <row r="34" spans="2:6" s="5" customFormat="1" ht="15.75">
      <c r="B34" s="14" t="s">
        <v>7</v>
      </c>
      <c r="C34" s="2">
        <v>2957</v>
      </c>
      <c r="D34" s="2">
        <v>1691</v>
      </c>
      <c r="E34" s="2">
        <v>3050</v>
      </c>
      <c r="F34" s="2">
        <v>1812</v>
      </c>
    </row>
    <row r="35" spans="2:6" ht="15.75">
      <c r="B35" s="14" t="s">
        <v>0</v>
      </c>
      <c r="C35" s="2">
        <v>936</v>
      </c>
      <c r="D35" s="2">
        <v>348</v>
      </c>
      <c r="E35" s="2">
        <v>1077</v>
      </c>
      <c r="F35" s="2">
        <v>501</v>
      </c>
    </row>
    <row r="36" spans="2:6" ht="15.75">
      <c r="B36" s="14" t="s">
        <v>5</v>
      </c>
      <c r="C36" s="2">
        <v>6195</v>
      </c>
      <c r="D36" s="2">
        <v>215</v>
      </c>
      <c r="E36" s="2">
        <v>10990</v>
      </c>
      <c r="F36" s="2">
        <v>1560</v>
      </c>
    </row>
    <row r="37" spans="2:6" ht="15.75">
      <c r="B37" s="14" t="s">
        <v>1</v>
      </c>
      <c r="C37" s="2">
        <v>119</v>
      </c>
      <c r="D37" s="2">
        <v>285</v>
      </c>
      <c r="E37" s="2">
        <v>209</v>
      </c>
      <c r="F37" s="2">
        <v>667</v>
      </c>
    </row>
    <row r="38" spans="2:6" ht="15.75">
      <c r="B38" s="14" t="s">
        <v>12</v>
      </c>
      <c r="C38" s="2">
        <v>249</v>
      </c>
      <c r="D38" s="2">
        <v>115</v>
      </c>
      <c r="E38" s="2">
        <v>185</v>
      </c>
      <c r="F38" s="2">
        <v>79</v>
      </c>
    </row>
    <row r="39" spans="2:6" ht="15.75">
      <c r="B39" s="14" t="s">
        <v>3</v>
      </c>
      <c r="C39" s="2">
        <v>956</v>
      </c>
      <c r="D39" s="2">
        <v>244</v>
      </c>
      <c r="E39" s="2">
        <v>808</v>
      </c>
      <c r="F39" s="2">
        <v>278</v>
      </c>
    </row>
    <row r="40" spans="2:6" ht="15.75">
      <c r="B40" s="14" t="s">
        <v>28</v>
      </c>
      <c r="C40" s="2">
        <v>6368</v>
      </c>
      <c r="D40" s="2">
        <v>1888</v>
      </c>
      <c r="E40" s="2">
        <v>6045</v>
      </c>
      <c r="F40" s="2">
        <v>2377</v>
      </c>
    </row>
    <row r="41" spans="2:6" ht="15.75">
      <c r="B41" s="14" t="s">
        <v>4</v>
      </c>
      <c r="C41" s="2">
        <v>1234</v>
      </c>
      <c r="D41" s="2">
        <v>2616</v>
      </c>
      <c r="E41" s="2">
        <v>1096</v>
      </c>
      <c r="F41" s="2">
        <v>2832</v>
      </c>
    </row>
    <row r="42" spans="2:6" s="5" customFormat="1" ht="15.75">
      <c r="B42" s="15" t="s">
        <v>6</v>
      </c>
      <c r="C42" s="2">
        <v>1485</v>
      </c>
      <c r="D42" s="2">
        <v>3313</v>
      </c>
      <c r="E42" s="2">
        <v>2014</v>
      </c>
      <c r="F42" s="2">
        <v>5881</v>
      </c>
    </row>
    <row r="43" spans="2:6" ht="15.75">
      <c r="B43" s="14" t="s">
        <v>9</v>
      </c>
      <c r="C43" s="2">
        <v>2794</v>
      </c>
      <c r="D43" s="2">
        <v>10889</v>
      </c>
      <c r="E43" s="2">
        <v>3514</v>
      </c>
      <c r="F43" s="2">
        <v>11506</v>
      </c>
    </row>
    <row r="44" spans="2:6" ht="15.75">
      <c r="B44" s="14" t="s">
        <v>8</v>
      </c>
      <c r="C44" s="2">
        <v>2550</v>
      </c>
      <c r="D44" s="2">
        <v>2320</v>
      </c>
      <c r="E44" s="2">
        <v>1777</v>
      </c>
      <c r="F44" s="2">
        <v>1849</v>
      </c>
    </row>
    <row r="45" spans="2:6" ht="15.75">
      <c r="B45" s="14" t="s">
        <v>10</v>
      </c>
      <c r="C45" s="2">
        <v>360</v>
      </c>
      <c r="D45" s="2">
        <v>176</v>
      </c>
      <c r="E45" s="2">
        <v>415</v>
      </c>
      <c r="F45" s="2">
        <v>196</v>
      </c>
    </row>
    <row r="46" spans="2:6" ht="15.75">
      <c r="B46" s="14" t="s">
        <v>27</v>
      </c>
      <c r="C46" s="2">
        <v>9220</v>
      </c>
      <c r="D46" s="2">
        <v>8155</v>
      </c>
      <c r="E46" s="2">
        <v>11233</v>
      </c>
      <c r="F46" s="2">
        <v>7540</v>
      </c>
    </row>
    <row r="47" spans="2:6" ht="15.75">
      <c r="B47" s="14" t="s">
        <v>14</v>
      </c>
      <c r="C47" s="2">
        <v>143</v>
      </c>
      <c r="D47" s="2">
        <v>169</v>
      </c>
      <c r="E47" s="2">
        <v>135</v>
      </c>
      <c r="F47" s="2">
        <v>125</v>
      </c>
    </row>
    <row r="48" spans="2:6" ht="15.75">
      <c r="B48" s="14" t="s">
        <v>11</v>
      </c>
      <c r="C48" s="2">
        <v>192</v>
      </c>
      <c r="D48" s="2">
        <v>221</v>
      </c>
      <c r="E48" s="2">
        <v>215</v>
      </c>
      <c r="F48" s="2">
        <v>187</v>
      </c>
    </row>
    <row r="49" spans="2:6" ht="15.75">
      <c r="B49" s="14" t="s">
        <v>13</v>
      </c>
      <c r="C49" s="2">
        <v>490</v>
      </c>
      <c r="D49" s="2">
        <v>340</v>
      </c>
      <c r="E49" s="2">
        <v>306</v>
      </c>
      <c r="F49" s="2">
        <v>652</v>
      </c>
    </row>
    <row r="50" spans="2:6" ht="15.75">
      <c r="B50" s="14" t="s">
        <v>26</v>
      </c>
      <c r="C50" s="2">
        <v>2395</v>
      </c>
      <c r="D50" s="2">
        <v>6544</v>
      </c>
      <c r="E50" s="2">
        <v>3597</v>
      </c>
      <c r="F50" s="2">
        <v>9452</v>
      </c>
    </row>
    <row r="51" spans="2:6" ht="15.75">
      <c r="B51" s="14" t="s">
        <v>30</v>
      </c>
      <c r="C51" s="2">
        <v>0</v>
      </c>
      <c r="D51" s="2">
        <v>0</v>
      </c>
      <c r="E51" s="2">
        <v>0</v>
      </c>
      <c r="F51" s="2">
        <v>0</v>
      </c>
    </row>
    <row r="52" spans="2:6" ht="15.75">
      <c r="B52" s="14" t="s">
        <v>31</v>
      </c>
      <c r="C52" s="2">
        <v>0</v>
      </c>
      <c r="D52" s="2">
        <v>0</v>
      </c>
      <c r="E52" s="2">
        <v>743</v>
      </c>
      <c r="F52" s="2">
        <v>1509</v>
      </c>
    </row>
    <row r="53" spans="2:6" ht="15.75">
      <c r="B53" s="16"/>
      <c r="C53" s="17"/>
      <c r="D53" s="17"/>
      <c r="E53" s="17"/>
      <c r="F53" s="17"/>
    </row>
    <row r="54" spans="2:6">
      <c r="B54" s="6"/>
    </row>
    <row r="55" spans="2:6">
      <c r="B55" s="25" t="s">
        <v>15</v>
      </c>
      <c r="C55" s="25"/>
      <c r="D55" s="25"/>
      <c r="E55" s="25"/>
      <c r="F55" s="25"/>
    </row>
  </sheetData>
  <sortState ref="B2:F23">
    <sortCondition ref="B31"/>
  </sortState>
  <mergeCells count="7">
    <mergeCell ref="B29:F29"/>
    <mergeCell ref="C30:D30"/>
    <mergeCell ref="E30:F30"/>
    <mergeCell ref="B55:F55"/>
    <mergeCell ref="B2:F2"/>
    <mergeCell ref="C3:D3"/>
    <mergeCell ref="E3:F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Protected areas</vt:lpstr>
      <vt:lpstr>Protected areas (Nationality) </vt:lpstr>
      <vt:lpstr>'Protected areas (Nationality) 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2019-11-25T12:46:05Z</dcterms:modified>
</cp:coreProperties>
</file>