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ავიარეისები" sheetId="8" r:id="rId1"/>
    <sheet name="ფრენები და მგზავრები (სექტემბ.)" sheetId="3" r:id="rId2"/>
    <sheet name="ფრენები და მგზავრები (9 თვე)" sheetId="7" r:id="rId3"/>
    <sheet name="თვეების მიხედვით" sheetId="4" r:id="rId4"/>
  </sheets>
  <calcPr calcId="152511"/>
</workbook>
</file>

<file path=xl/calcChain.xml><?xml version="1.0" encoding="utf-8"?>
<calcChain xmlns="http://schemas.openxmlformats.org/spreadsheetml/2006/main">
  <c r="L13" i="4" l="1"/>
  <c r="K13" i="4"/>
  <c r="F13" i="4"/>
  <c r="E13" i="4"/>
  <c r="L12" i="4"/>
  <c r="K12" i="4"/>
  <c r="F12" i="4"/>
  <c r="E12" i="4"/>
  <c r="K11" i="4"/>
  <c r="L11" i="4"/>
  <c r="E11" i="4"/>
  <c r="F11" i="4"/>
  <c r="L10" i="4"/>
  <c r="K10" i="4"/>
  <c r="F10" i="4"/>
  <c r="E10" i="4"/>
  <c r="L9" i="4"/>
  <c r="K9" i="4"/>
  <c r="F9" i="4"/>
  <c r="E9" i="4"/>
  <c r="L8" i="4"/>
  <c r="K8" i="4"/>
  <c r="F8" i="4"/>
  <c r="E8" i="4"/>
  <c r="F7" i="4"/>
  <c r="E7" i="4"/>
  <c r="I17" i="4"/>
  <c r="L7" i="4"/>
  <c r="K7" i="4"/>
  <c r="L6" i="4"/>
  <c r="K6" i="4"/>
  <c r="F6" i="4"/>
  <c r="E6" i="4"/>
  <c r="F20" i="7"/>
  <c r="E20" i="7"/>
  <c r="F19" i="7"/>
  <c r="E19" i="7"/>
  <c r="F18" i="7"/>
  <c r="E18" i="7"/>
  <c r="F17" i="7"/>
  <c r="E17" i="7"/>
  <c r="F16" i="7"/>
  <c r="E16" i="7"/>
  <c r="D15" i="7"/>
  <c r="C15" i="7"/>
  <c r="F10" i="7"/>
  <c r="E10" i="7"/>
  <c r="F9" i="7"/>
  <c r="E9" i="7"/>
  <c r="F8" i="7"/>
  <c r="E8" i="7"/>
  <c r="F7" i="7"/>
  <c r="E7" i="7"/>
  <c r="F6" i="7"/>
  <c r="E6" i="7"/>
  <c r="D5" i="7"/>
  <c r="C5" i="7"/>
  <c r="F15" i="7"/>
  <c r="F5" i="7"/>
  <c r="E15" i="7"/>
  <c r="E5" i="7"/>
  <c r="D5" i="3"/>
  <c r="C5" i="3"/>
  <c r="D15" i="3"/>
  <c r="C15" i="3"/>
  <c r="F17" i="3"/>
  <c r="F18" i="3"/>
  <c r="F19" i="3"/>
  <c r="F20" i="3"/>
  <c r="F16" i="3"/>
  <c r="E17" i="3"/>
  <c r="E18" i="3"/>
  <c r="E19" i="3"/>
  <c r="E20" i="3"/>
  <c r="E16" i="3"/>
  <c r="F7" i="3"/>
  <c r="F8" i="3"/>
  <c r="F9" i="3"/>
  <c r="F10" i="3"/>
  <c r="F6" i="3"/>
  <c r="E7" i="3"/>
  <c r="E8" i="3"/>
  <c r="E9" i="3"/>
  <c r="E10" i="3"/>
  <c r="E6" i="3"/>
  <c r="E5" i="3"/>
  <c r="K5" i="4"/>
  <c r="E15" i="3"/>
  <c r="J17" i="4"/>
  <c r="F15" i="3"/>
  <c r="F5" i="3"/>
  <c r="D17" i="4"/>
  <c r="C17" i="4"/>
  <c r="L5" i="4"/>
  <c r="F5" i="4"/>
  <c r="E5" i="4"/>
  <c r="L17" i="4"/>
  <c r="K17" i="4"/>
  <c r="F17" i="4"/>
  <c r="E17" i="4"/>
</calcChain>
</file>

<file path=xl/sharedStrings.xml><?xml version="1.0" encoding="utf-8"?>
<sst xmlns="http://schemas.openxmlformats.org/spreadsheetml/2006/main" count="252" uniqueCount="171">
  <si>
    <t>მგზავრები</t>
  </si>
  <si>
    <t>თბილისის საერთაშორისო აეროპორტი</t>
  </si>
  <si>
    <t>ბათუმის საერთაშორისო აეროპორტი</t>
  </si>
  <si>
    <t>მესტიის თამარ მეფის აეროპორტი</t>
  </si>
  <si>
    <t>ქუთაისის საერთაშორისო აეროპორტი</t>
  </si>
  <si>
    <t>სულ</t>
  </si>
  <si>
    <t>აეროპორტები</t>
  </si>
  <si>
    <t>ცვლილება %</t>
  </si>
  <si>
    <t>წყარო: საქართველოს სამოქალაქო ავიაციის სააგენტო</t>
  </si>
  <si>
    <t>ფრენები</t>
  </si>
  <si>
    <t xml:space="preserve">ცვლილება </t>
  </si>
  <si>
    <t>ამბროლაურის აეროპორტი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</si>
  <si>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</si>
  <si>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</si>
  <si>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</si>
  <si>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</si>
  <si>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</si>
  <si>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</si>
  <si>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</si>
  <si>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</si>
  <si>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</si>
  <si>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</si>
  <si>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</si>
  <si>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</si>
  <si>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ცვლილება</t>
  </si>
  <si>
    <t>პერიოდი</t>
  </si>
  <si>
    <t>2018წ</t>
  </si>
  <si>
    <t>2019წ</t>
  </si>
  <si>
    <t>ავიაცია</t>
  </si>
  <si>
    <t>მიმართულება</t>
  </si>
  <si>
    <t>სიხშირე (კვირაში)</t>
  </si>
  <si>
    <t>Georgian Airways</t>
  </si>
  <si>
    <t>თბილისი-თელ ავივი</t>
  </si>
  <si>
    <t>თბილისი-ლონდონი</t>
  </si>
  <si>
    <t>თბილისი-ბეირუთი</t>
  </si>
  <si>
    <t>თბილისი-ამსტერდამი</t>
  </si>
  <si>
    <t>თბილისი-ბარსელონა</t>
  </si>
  <si>
    <t>თბილისი-ბრუსელი</t>
  </si>
  <si>
    <t>თბილისი-პარიზი</t>
  </si>
  <si>
    <t>თბილისი-ერევანი</t>
  </si>
  <si>
    <t>თბილისი-ვენა</t>
  </si>
  <si>
    <t>თბილისი-ბოლონია</t>
  </si>
  <si>
    <t>თბილისი-პრაღა</t>
  </si>
  <si>
    <t>თბილისი-კიევი</t>
  </si>
  <si>
    <t>თბილისი-ბერლინი</t>
  </si>
  <si>
    <t>ბათუმი-ერევანი</t>
  </si>
  <si>
    <t>ბათუმი-თელ ავივი</t>
  </si>
  <si>
    <t>MYWAY</t>
  </si>
  <si>
    <t>China Southern Airlines</t>
  </si>
  <si>
    <t>თბილისი-ურუმჩი-პეკინი</t>
  </si>
  <si>
    <t>Skat</t>
  </si>
  <si>
    <t>თბილისი-აქტაუ</t>
  </si>
  <si>
    <t>Air Astana</t>
  </si>
  <si>
    <t>თბილისი-ალმატა</t>
  </si>
  <si>
    <t>თბილისი-ნულსულტან (ასტანა)</t>
  </si>
  <si>
    <t>Azerbaijan Airlaines</t>
  </si>
  <si>
    <t>თბილისი-ბაქო</t>
  </si>
  <si>
    <t>Qatar Airways</t>
  </si>
  <si>
    <t>თბილისი-დოჰა</t>
  </si>
  <si>
    <t>Fly Dubai</t>
  </si>
  <si>
    <t>თბილისი-დუბაი</t>
  </si>
  <si>
    <t>LOT</t>
  </si>
  <si>
    <t>თბილისი-ვარშავა</t>
  </si>
  <si>
    <t>Ukraine Intern. Airlines</t>
  </si>
  <si>
    <t>Sky UP Airllines</t>
  </si>
  <si>
    <t>ბათუმი-კიევი</t>
  </si>
  <si>
    <t>ქუთაისი-ხარკოვი</t>
  </si>
  <si>
    <t>ქუთაისი-ოდესა</t>
  </si>
  <si>
    <t>Elal</t>
  </si>
  <si>
    <t>Israil</t>
  </si>
  <si>
    <t>Arkia</t>
  </si>
  <si>
    <t>Belavia</t>
  </si>
  <si>
    <t>თბილისი-მინსკი</t>
  </si>
  <si>
    <t>ბათუმი-მინსკი</t>
  </si>
  <si>
    <t>Gulf air kompania</t>
  </si>
  <si>
    <t>თბილისი-ბაჰრეინი</t>
  </si>
  <si>
    <t>Lufthanza</t>
  </si>
  <si>
    <t>თბილისი-მიუნხენი</t>
  </si>
  <si>
    <t>Aegian Airlines</t>
  </si>
  <si>
    <t>თბილისი-ათენი</t>
  </si>
  <si>
    <t>Air Baltik</t>
  </si>
  <si>
    <t>თბილისი-რიგა</t>
  </si>
  <si>
    <t>ATLAS GLOBAL</t>
  </si>
  <si>
    <t xml:space="preserve">თბილისი-სტამბული </t>
  </si>
  <si>
    <t>Turkish Airlines</t>
  </si>
  <si>
    <t>თბილისი-ანკარა</t>
  </si>
  <si>
    <t>ბათუმი-სტამბული</t>
  </si>
  <si>
    <t>Pegasus airlines</t>
  </si>
  <si>
    <t>FLY NAS</t>
  </si>
  <si>
    <t>თბილისი-რიადი</t>
  </si>
  <si>
    <t>ბათუმი-რიადი</t>
  </si>
  <si>
    <t>Jazeera</t>
  </si>
  <si>
    <t>თბილისი-ქუვეითი</t>
  </si>
  <si>
    <t>Kuwait airways</t>
  </si>
  <si>
    <t>Air Malta</t>
  </si>
  <si>
    <t>თბილისი--მალტა</t>
  </si>
  <si>
    <t>Uzbekistan airways</t>
  </si>
  <si>
    <t>თბილისი-ტაშკენთი</t>
  </si>
  <si>
    <t>Qeshm air</t>
  </si>
  <si>
    <t>თბილისი-თეირანი</t>
  </si>
  <si>
    <t>Taban</t>
  </si>
  <si>
    <t>Air frans</t>
  </si>
  <si>
    <t>Air Cairo</t>
  </si>
  <si>
    <t>თბილისი-შარმაშეიხი</t>
  </si>
  <si>
    <t>Air Arabia</t>
  </si>
  <si>
    <t>თბილისი-შარჯა</t>
  </si>
  <si>
    <t>Taron</t>
  </si>
  <si>
    <t>თბილისი-ბუხარესტი</t>
  </si>
  <si>
    <t>Elinair</t>
  </si>
  <si>
    <t>თბილისი-სალონიკი</t>
  </si>
  <si>
    <t>თბილისი-სერაკლიონი</t>
  </si>
  <si>
    <t>Yanair</t>
  </si>
  <si>
    <t>ბათუმი-ხარკოვი</t>
  </si>
  <si>
    <t>ბათუმი-ოდესა</t>
  </si>
  <si>
    <t>Wizz Air Hungary</t>
  </si>
  <si>
    <t>ქუთაისი-ბუდაპეშტი</t>
  </si>
  <si>
    <t>ქუთაისი-ათენი</t>
  </si>
  <si>
    <t>ქუთაისი-ბარსელონა</t>
  </si>
  <si>
    <t>ქუთაისი-პარიზი</t>
  </si>
  <si>
    <t>ქუთაისი-მილანი</t>
  </si>
  <si>
    <t>ქუთაისი-რიგა</t>
  </si>
  <si>
    <t>ქუთაისი-რომი</t>
  </si>
  <si>
    <t>ქუთაისი-გდანსკი</t>
  </si>
  <si>
    <t>ქუთაისი-პრაღა</t>
  </si>
  <si>
    <t>ქუთაისი-ბერლინი</t>
  </si>
  <si>
    <t>ქუთაისი-ვენა</t>
  </si>
  <si>
    <t>ქუთაისი-ვროსლავი</t>
  </si>
  <si>
    <t>ქუთაისი-დორტმუნდი</t>
  </si>
  <si>
    <t>ქუთაისი-ლონდონი</t>
  </si>
  <si>
    <t>ქუთაისი-კრაკოვი</t>
  </si>
  <si>
    <t>ქუთაოსი-კატოვიცა</t>
  </si>
  <si>
    <t>ქუთაისი-ვარშავა</t>
  </si>
  <si>
    <t>ქუთაისი-მემინგემი</t>
  </si>
  <si>
    <t>ქუთაისი-ლარნაკა</t>
  </si>
  <si>
    <t>ქუთაისი-სალონიკი</t>
  </si>
  <si>
    <t>ქუთაისი-ვილნიუსი</t>
  </si>
  <si>
    <t>2018:                             სექტემბერი</t>
  </si>
  <si>
    <t>2019:                             სექტემბერი</t>
  </si>
  <si>
    <t>2018:                             იანვარი - სექტემბერი</t>
  </si>
  <si>
    <t>2019:                             იანვარი - სექტემბერი</t>
  </si>
  <si>
    <t>ავიარეისები სექტემბერი თვის მდგომარეობით</t>
  </si>
  <si>
    <t>სულ 1 რეისი</t>
  </si>
  <si>
    <t>სულ   66 რეისი</t>
  </si>
  <si>
    <t>სულ  4 რეისი</t>
  </si>
  <si>
    <t>ბათუმი-ასტანა</t>
  </si>
  <si>
    <t>სულ  3 რეისი</t>
  </si>
  <si>
    <t>სულ  70 რეისი</t>
  </si>
  <si>
    <t>ბათუმი-ბაქო</t>
  </si>
  <si>
    <t>სულ  77 რეისი</t>
  </si>
  <si>
    <t>სულ  59 რეისი</t>
  </si>
  <si>
    <t>სულ  25 რეისი</t>
  </si>
  <si>
    <t>სულ  16 რეისი</t>
  </si>
  <si>
    <t>სულ  30 რეისი</t>
  </si>
  <si>
    <t>სულ  9რეისი</t>
  </si>
  <si>
    <t>სულ  10 რეისი</t>
  </si>
  <si>
    <t>სულ  150 რეისი</t>
  </si>
  <si>
    <t>სულ  37 რეისი</t>
  </si>
  <si>
    <t>სულ  2 რეისი</t>
  </si>
  <si>
    <t>სულ 2 რეისი</t>
  </si>
  <si>
    <t>ქუთაისი-ბარი</t>
  </si>
  <si>
    <t>ქუთაისი-ბრუსელი</t>
  </si>
  <si>
    <t>ქუთაისი-ეინდჰოვენი</t>
  </si>
  <si>
    <t>ქუთაისი-მალჰაუსი</t>
  </si>
  <si>
    <t>ქუთაისი-პოზნანი</t>
  </si>
  <si>
    <t>ქუთაისი-ტალინი</t>
  </si>
  <si>
    <t>ქუთაისი-კოპენჰაგენი</t>
  </si>
  <si>
    <t>სულ  47 რეისი</t>
  </si>
  <si>
    <t>სულ  33 რეისი</t>
  </si>
  <si>
    <t>სულ 6 რეისი</t>
  </si>
  <si>
    <t>სულ 9 რეისი</t>
  </si>
  <si>
    <t>სულ 4 რეისი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</si>
</sst>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" fontId="0" fillId="3" borderId="1" xfId="1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9" fontId="0" fillId="0" borderId="1" xfId="2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3" fontId="0" fillId="0" borderId="0" xfId="0" applyNumberFormat="1"/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64" fontId="0" fillId="3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0"/>
  <sheetViews>
    <sheetView tabSelected="1" workbookViewId="0">
      <selection activeCell="B2" sqref="B2:D2"/>
    </sheetView>
  </sheetViews>
  <sheetFormatPr defaultRowHeight="15" x14ac:dyDescent="0.25"/>
  <cols>
    <col min="2" max="2" width="32.7109375" style="34" customWidth="1"/>
    <col min="3" max="3" width="37.85546875" style="35" customWidth="1"/>
    <col min="4" max="4" width="23.85546875" style="35" customWidth="1"/>
  </cols>
  <sheetData>
    <row r="2" spans="2:4" ht="26.25" customHeight="1" x14ac:dyDescent="0.25">
      <c r="B2" s="27" t="s">
        <v>140</v>
      </c>
      <c r="C2" s="27"/>
      <c r="D2" s="27"/>
    </row>
    <row r="4" spans="2:4" ht="46.5" customHeight="1" x14ac:dyDescent="0.25">
      <c r="B4" s="22" t="s">
        <v>28</v>
      </c>
      <c r="C4" s="22" t="s">
        <v>29</v>
      </c>
      <c r="D4" s="23" t="s">
        <v>30</v>
      </c>
    </row>
    <row r="5" spans="2:4" ht="15.75" x14ac:dyDescent="0.25">
      <c r="B5" s="26" t="s">
        <v>31</v>
      </c>
      <c r="C5" s="31" t="s">
        <v>32</v>
      </c>
      <c r="D5" s="24">
        <v>13</v>
      </c>
    </row>
    <row r="6" spans="2:4" ht="15.75" x14ac:dyDescent="0.25">
      <c r="B6" s="26"/>
      <c r="C6" s="31" t="s">
        <v>33</v>
      </c>
      <c r="D6" s="24">
        <v>3</v>
      </c>
    </row>
    <row r="7" spans="2:4" ht="15.75" x14ac:dyDescent="0.25">
      <c r="B7" s="26"/>
      <c r="C7" s="31" t="s">
        <v>34</v>
      </c>
      <c r="D7" s="24" t="s">
        <v>141</v>
      </c>
    </row>
    <row r="8" spans="2:4" ht="15.75" x14ac:dyDescent="0.25">
      <c r="B8" s="26"/>
      <c r="C8" s="31" t="s">
        <v>35</v>
      </c>
      <c r="D8" s="24">
        <v>3</v>
      </c>
    </row>
    <row r="9" spans="2:4" ht="15.75" x14ac:dyDescent="0.25">
      <c r="B9" s="26"/>
      <c r="C9" s="31" t="s">
        <v>36</v>
      </c>
      <c r="D9" s="24">
        <v>3</v>
      </c>
    </row>
    <row r="10" spans="2:4" ht="15.75" x14ac:dyDescent="0.25">
      <c r="B10" s="26"/>
      <c r="C10" s="31" t="s">
        <v>37</v>
      </c>
      <c r="D10" s="24">
        <v>3</v>
      </c>
    </row>
    <row r="11" spans="2:4" ht="15.75" x14ac:dyDescent="0.25">
      <c r="B11" s="26"/>
      <c r="C11" s="31" t="s">
        <v>38</v>
      </c>
      <c r="D11" s="24">
        <v>2</v>
      </c>
    </row>
    <row r="12" spans="2:4" ht="15.75" x14ac:dyDescent="0.25">
      <c r="B12" s="26"/>
      <c r="C12" s="31" t="s">
        <v>39</v>
      </c>
      <c r="D12" s="24" t="s">
        <v>142</v>
      </c>
    </row>
    <row r="13" spans="2:4" ht="15.75" x14ac:dyDescent="0.25">
      <c r="B13" s="26"/>
      <c r="C13" s="31" t="s">
        <v>40</v>
      </c>
      <c r="D13" s="24">
        <v>3</v>
      </c>
    </row>
    <row r="14" spans="2:4" ht="15.75" x14ac:dyDescent="0.25">
      <c r="B14" s="26"/>
      <c r="C14" s="31" t="s">
        <v>41</v>
      </c>
      <c r="D14" s="24">
        <v>2</v>
      </c>
    </row>
    <row r="15" spans="2:4" ht="15.75" x14ac:dyDescent="0.25">
      <c r="B15" s="26"/>
      <c r="C15" s="31" t="s">
        <v>42</v>
      </c>
      <c r="D15" s="24">
        <v>2</v>
      </c>
    </row>
    <row r="16" spans="2:4" ht="15.75" x14ac:dyDescent="0.25">
      <c r="B16" s="26"/>
      <c r="C16" s="31" t="s">
        <v>43</v>
      </c>
      <c r="D16" s="24">
        <v>2</v>
      </c>
    </row>
    <row r="17" spans="2:4" ht="15.75" x14ac:dyDescent="0.25">
      <c r="B17" s="26"/>
      <c r="C17" s="31" t="s">
        <v>44</v>
      </c>
      <c r="D17" s="24">
        <v>3</v>
      </c>
    </row>
    <row r="18" spans="2:4" ht="15.75" x14ac:dyDescent="0.25">
      <c r="B18" s="26"/>
      <c r="C18" s="31" t="s">
        <v>45</v>
      </c>
      <c r="D18" s="24" t="s">
        <v>143</v>
      </c>
    </row>
    <row r="19" spans="2:4" ht="15.75" x14ac:dyDescent="0.25">
      <c r="B19" s="26"/>
      <c r="C19" s="31" t="s">
        <v>46</v>
      </c>
      <c r="D19" s="24">
        <v>4</v>
      </c>
    </row>
    <row r="20" spans="2:4" ht="15.75" x14ac:dyDescent="0.25">
      <c r="B20" s="32" t="s">
        <v>47</v>
      </c>
      <c r="C20" s="31" t="s">
        <v>32</v>
      </c>
      <c r="D20" s="24">
        <v>4</v>
      </c>
    </row>
    <row r="21" spans="2:4" ht="15.75" x14ac:dyDescent="0.25">
      <c r="B21" s="33" t="s">
        <v>48</v>
      </c>
      <c r="C21" s="31" t="s">
        <v>49</v>
      </c>
      <c r="D21" s="24">
        <v>4</v>
      </c>
    </row>
    <row r="22" spans="2:4" ht="15.75" x14ac:dyDescent="0.25">
      <c r="B22" s="26" t="s">
        <v>50</v>
      </c>
      <c r="C22" s="31" t="s">
        <v>51</v>
      </c>
      <c r="D22" s="24">
        <v>5</v>
      </c>
    </row>
    <row r="23" spans="2:4" ht="15.75" x14ac:dyDescent="0.25">
      <c r="B23" s="26"/>
      <c r="C23" s="31" t="s">
        <v>144</v>
      </c>
      <c r="D23" s="24" t="s">
        <v>145</v>
      </c>
    </row>
    <row r="24" spans="2:4" ht="15.75" x14ac:dyDescent="0.25">
      <c r="B24" s="26" t="s">
        <v>52</v>
      </c>
      <c r="C24" s="31" t="s">
        <v>53</v>
      </c>
      <c r="D24" s="24">
        <v>7</v>
      </c>
    </row>
    <row r="25" spans="2:4" ht="15.75" x14ac:dyDescent="0.25">
      <c r="B25" s="26"/>
      <c r="C25" s="31" t="s">
        <v>54</v>
      </c>
      <c r="D25" s="24">
        <v>5</v>
      </c>
    </row>
    <row r="26" spans="2:4" ht="15.75" x14ac:dyDescent="0.25">
      <c r="B26" s="26" t="s">
        <v>55</v>
      </c>
      <c r="C26" s="31" t="s">
        <v>56</v>
      </c>
      <c r="D26" s="24" t="s">
        <v>146</v>
      </c>
    </row>
    <row r="27" spans="2:4" ht="15.75" x14ac:dyDescent="0.25">
      <c r="B27" s="26"/>
      <c r="C27" s="31" t="s">
        <v>147</v>
      </c>
      <c r="D27" s="24">
        <v>3</v>
      </c>
    </row>
    <row r="28" spans="2:4" ht="15.75" x14ac:dyDescent="0.25">
      <c r="B28" s="24" t="s">
        <v>57</v>
      </c>
      <c r="C28" s="31" t="s">
        <v>58</v>
      </c>
      <c r="D28" s="24" t="s">
        <v>148</v>
      </c>
    </row>
    <row r="29" spans="2:4" ht="15.75" x14ac:dyDescent="0.25">
      <c r="B29" s="24" t="s">
        <v>59</v>
      </c>
      <c r="C29" s="31" t="s">
        <v>60</v>
      </c>
      <c r="D29" s="24" t="s">
        <v>149</v>
      </c>
    </row>
    <row r="30" spans="2:4" ht="15.75" x14ac:dyDescent="0.25">
      <c r="B30" s="24" t="s">
        <v>61</v>
      </c>
      <c r="C30" s="31" t="s">
        <v>62</v>
      </c>
      <c r="D30" s="24">
        <v>7</v>
      </c>
    </row>
    <row r="31" spans="2:4" ht="15.75" x14ac:dyDescent="0.25">
      <c r="B31" s="24" t="s">
        <v>63</v>
      </c>
      <c r="C31" s="31" t="s">
        <v>43</v>
      </c>
      <c r="D31" s="24">
        <v>14</v>
      </c>
    </row>
    <row r="32" spans="2:4" ht="15.75" x14ac:dyDescent="0.25">
      <c r="B32" s="26" t="s">
        <v>64</v>
      </c>
      <c r="C32" s="31" t="s">
        <v>43</v>
      </c>
      <c r="D32" s="24">
        <v>5</v>
      </c>
    </row>
    <row r="33" spans="2:4" ht="15.75" x14ac:dyDescent="0.25">
      <c r="B33" s="26"/>
      <c r="C33" s="31" t="s">
        <v>65</v>
      </c>
      <c r="D33" s="24">
        <v>5</v>
      </c>
    </row>
    <row r="34" spans="2:4" ht="15.75" x14ac:dyDescent="0.25">
      <c r="B34" s="26"/>
      <c r="C34" s="31" t="s">
        <v>66</v>
      </c>
      <c r="D34" s="24">
        <v>2</v>
      </c>
    </row>
    <row r="35" spans="2:4" ht="15.75" x14ac:dyDescent="0.25">
      <c r="B35" s="26"/>
      <c r="C35" s="31" t="s">
        <v>67</v>
      </c>
      <c r="D35" s="24">
        <v>2</v>
      </c>
    </row>
    <row r="36" spans="2:4" ht="15.75" x14ac:dyDescent="0.25">
      <c r="B36" s="26" t="s">
        <v>68</v>
      </c>
      <c r="C36" s="31" t="s">
        <v>32</v>
      </c>
      <c r="D36" s="24">
        <v>4</v>
      </c>
    </row>
    <row r="37" spans="2:4" ht="15.75" x14ac:dyDescent="0.25">
      <c r="B37" s="26"/>
      <c r="C37" s="31" t="s">
        <v>46</v>
      </c>
      <c r="D37" s="24" t="s">
        <v>150</v>
      </c>
    </row>
    <row r="38" spans="2:4" ht="15.75" x14ac:dyDescent="0.25">
      <c r="B38" s="26" t="s">
        <v>69</v>
      </c>
      <c r="C38" s="31" t="s">
        <v>32</v>
      </c>
      <c r="D38" s="24" t="s">
        <v>151</v>
      </c>
    </row>
    <row r="39" spans="2:4" ht="15.75" x14ac:dyDescent="0.25">
      <c r="B39" s="26"/>
      <c r="C39" s="31" t="s">
        <v>46</v>
      </c>
      <c r="D39" s="24" t="s">
        <v>152</v>
      </c>
    </row>
    <row r="40" spans="2:4" ht="15.75" x14ac:dyDescent="0.25">
      <c r="B40" s="26" t="s">
        <v>70</v>
      </c>
      <c r="C40" s="31" t="s">
        <v>32</v>
      </c>
      <c r="D40" s="24" t="s">
        <v>153</v>
      </c>
    </row>
    <row r="41" spans="2:4" ht="15.75" x14ac:dyDescent="0.25">
      <c r="B41" s="26"/>
      <c r="C41" s="31" t="s">
        <v>46</v>
      </c>
      <c r="D41" s="24" t="s">
        <v>154</v>
      </c>
    </row>
    <row r="42" spans="2:4" ht="15.75" x14ac:dyDescent="0.25">
      <c r="B42" s="26" t="s">
        <v>71</v>
      </c>
      <c r="C42" s="31" t="s">
        <v>72</v>
      </c>
      <c r="D42" s="24">
        <v>7</v>
      </c>
    </row>
    <row r="43" spans="2:4" ht="15.75" x14ac:dyDescent="0.25">
      <c r="B43" s="26"/>
      <c r="C43" s="31" t="s">
        <v>73</v>
      </c>
      <c r="D43" s="24">
        <v>5</v>
      </c>
    </row>
    <row r="44" spans="2:4" ht="15.75" x14ac:dyDescent="0.25">
      <c r="B44" s="24" t="s">
        <v>74</v>
      </c>
      <c r="C44" s="31" t="s">
        <v>75</v>
      </c>
      <c r="D44" s="24">
        <v>2</v>
      </c>
    </row>
    <row r="45" spans="2:4" ht="15.75" x14ac:dyDescent="0.25">
      <c r="B45" s="24" t="s">
        <v>76</v>
      </c>
      <c r="C45" s="31" t="s">
        <v>77</v>
      </c>
      <c r="D45" s="24">
        <v>9</v>
      </c>
    </row>
    <row r="46" spans="2:4" ht="15.75" x14ac:dyDescent="0.25">
      <c r="B46" s="24" t="s">
        <v>78</v>
      </c>
      <c r="C46" s="31" t="s">
        <v>79</v>
      </c>
      <c r="D46" s="24">
        <v>5</v>
      </c>
    </row>
    <row r="47" spans="2:4" ht="15.75" x14ac:dyDescent="0.25">
      <c r="B47" s="24" t="s">
        <v>80</v>
      </c>
      <c r="C47" s="31" t="s">
        <v>81</v>
      </c>
      <c r="D47" s="24">
        <v>7</v>
      </c>
    </row>
    <row r="48" spans="2:4" ht="15.75" x14ac:dyDescent="0.25">
      <c r="B48" s="24" t="s">
        <v>82</v>
      </c>
      <c r="C48" s="31" t="s">
        <v>83</v>
      </c>
      <c r="D48" s="24">
        <v>4</v>
      </c>
    </row>
    <row r="49" spans="2:4" ht="15.75" x14ac:dyDescent="0.25">
      <c r="B49" s="26" t="s">
        <v>84</v>
      </c>
      <c r="C49" s="31" t="s">
        <v>83</v>
      </c>
      <c r="D49" s="31" t="s">
        <v>155</v>
      </c>
    </row>
    <row r="50" spans="2:4" ht="15.75" x14ac:dyDescent="0.25">
      <c r="B50" s="26"/>
      <c r="C50" s="31" t="s">
        <v>85</v>
      </c>
      <c r="D50" s="31">
        <v>2</v>
      </c>
    </row>
    <row r="51" spans="2:4" ht="15.75" x14ac:dyDescent="0.25">
      <c r="B51" s="26"/>
      <c r="C51" s="31" t="s">
        <v>86</v>
      </c>
      <c r="D51" s="31" t="s">
        <v>156</v>
      </c>
    </row>
    <row r="52" spans="2:4" ht="15.75" x14ac:dyDescent="0.25">
      <c r="B52" s="24" t="s">
        <v>87</v>
      </c>
      <c r="C52" s="31" t="s">
        <v>83</v>
      </c>
      <c r="D52" s="24">
        <v>9</v>
      </c>
    </row>
    <row r="53" spans="2:4" ht="15.75" x14ac:dyDescent="0.25">
      <c r="B53" s="26" t="s">
        <v>88</v>
      </c>
      <c r="C53" s="31" t="s">
        <v>89</v>
      </c>
      <c r="D53" s="24">
        <v>3</v>
      </c>
    </row>
    <row r="54" spans="2:4" ht="15.75" x14ac:dyDescent="0.25">
      <c r="B54" s="26"/>
      <c r="C54" s="31" t="s">
        <v>90</v>
      </c>
      <c r="D54" s="24">
        <v>3</v>
      </c>
    </row>
    <row r="55" spans="2:4" ht="15.75" x14ac:dyDescent="0.25">
      <c r="B55" s="24" t="s">
        <v>91</v>
      </c>
      <c r="C55" s="31" t="s">
        <v>92</v>
      </c>
      <c r="D55" s="24">
        <v>3</v>
      </c>
    </row>
    <row r="56" spans="2:4" ht="15.75" x14ac:dyDescent="0.25">
      <c r="B56" s="24" t="s">
        <v>93</v>
      </c>
      <c r="C56" s="31" t="s">
        <v>92</v>
      </c>
      <c r="D56" s="24" t="s">
        <v>143</v>
      </c>
    </row>
    <row r="57" spans="2:4" ht="15.75" x14ac:dyDescent="0.25">
      <c r="B57" s="24" t="s">
        <v>94</v>
      </c>
      <c r="C57" s="31" t="s">
        <v>95</v>
      </c>
      <c r="D57" s="24" t="s">
        <v>157</v>
      </c>
    </row>
    <row r="58" spans="2:4" ht="15.75" x14ac:dyDescent="0.25">
      <c r="B58" s="24" t="s">
        <v>96</v>
      </c>
      <c r="C58" s="31" t="s">
        <v>97</v>
      </c>
      <c r="D58" s="24">
        <v>2</v>
      </c>
    </row>
    <row r="59" spans="2:4" ht="15.75" x14ac:dyDescent="0.25">
      <c r="B59" s="24" t="s">
        <v>98</v>
      </c>
      <c r="C59" s="31" t="s">
        <v>99</v>
      </c>
      <c r="D59" s="24" t="s">
        <v>167</v>
      </c>
    </row>
    <row r="60" spans="2:4" ht="15.75" x14ac:dyDescent="0.25">
      <c r="B60" s="24" t="s">
        <v>100</v>
      </c>
      <c r="C60" s="31" t="s">
        <v>99</v>
      </c>
      <c r="D60" s="24">
        <v>7</v>
      </c>
    </row>
    <row r="61" spans="2:4" ht="15.75" x14ac:dyDescent="0.25">
      <c r="B61" s="24" t="s">
        <v>101</v>
      </c>
      <c r="C61" s="31" t="s">
        <v>38</v>
      </c>
      <c r="D61" s="24">
        <v>2</v>
      </c>
    </row>
    <row r="62" spans="2:4" ht="15.75" x14ac:dyDescent="0.25">
      <c r="B62" s="24" t="s">
        <v>102</v>
      </c>
      <c r="C62" s="31" t="s">
        <v>103</v>
      </c>
      <c r="D62" s="24">
        <v>2</v>
      </c>
    </row>
    <row r="63" spans="2:4" ht="15.75" x14ac:dyDescent="0.25">
      <c r="B63" s="24" t="s">
        <v>104</v>
      </c>
      <c r="C63" s="31" t="s">
        <v>105</v>
      </c>
      <c r="D63" s="24" t="s">
        <v>166</v>
      </c>
    </row>
    <row r="64" spans="2:4" ht="15.75" x14ac:dyDescent="0.25">
      <c r="B64" s="24" t="s">
        <v>106</v>
      </c>
      <c r="C64" s="31" t="s">
        <v>107</v>
      </c>
      <c r="D64" s="24">
        <v>2</v>
      </c>
    </row>
    <row r="65" spans="2:4" ht="15.75" x14ac:dyDescent="0.25">
      <c r="B65" s="26" t="s">
        <v>108</v>
      </c>
      <c r="C65" s="31" t="s">
        <v>109</v>
      </c>
      <c r="D65" s="24" t="s">
        <v>141</v>
      </c>
    </row>
    <row r="66" spans="2:4" ht="15.75" x14ac:dyDescent="0.25">
      <c r="B66" s="26"/>
      <c r="C66" s="31" t="s">
        <v>110</v>
      </c>
      <c r="D66" s="24" t="s">
        <v>158</v>
      </c>
    </row>
    <row r="67" spans="2:4" ht="15.75" x14ac:dyDescent="0.25">
      <c r="B67" s="24" t="s">
        <v>111</v>
      </c>
      <c r="C67" s="31" t="s">
        <v>65</v>
      </c>
      <c r="D67" s="24">
        <v>7</v>
      </c>
    </row>
    <row r="68" spans="2:4" ht="15.75" x14ac:dyDescent="0.25">
      <c r="B68" s="24" t="s">
        <v>111</v>
      </c>
      <c r="C68" s="31" t="s">
        <v>112</v>
      </c>
      <c r="D68" s="24">
        <v>1</v>
      </c>
    </row>
    <row r="69" spans="2:4" ht="15.75" x14ac:dyDescent="0.25">
      <c r="B69" s="24" t="s">
        <v>111</v>
      </c>
      <c r="C69" s="31" t="s">
        <v>113</v>
      </c>
      <c r="D69" s="24">
        <v>1</v>
      </c>
    </row>
    <row r="70" spans="2:4" ht="15.75" x14ac:dyDescent="0.25">
      <c r="B70" s="26" t="s">
        <v>114</v>
      </c>
      <c r="C70" s="31" t="s">
        <v>115</v>
      </c>
      <c r="D70" s="24">
        <v>3</v>
      </c>
    </row>
    <row r="71" spans="2:4" ht="15.75" x14ac:dyDescent="0.25">
      <c r="B71" s="26"/>
      <c r="C71" s="31" t="s">
        <v>116</v>
      </c>
      <c r="D71" s="24">
        <v>3</v>
      </c>
    </row>
    <row r="72" spans="2:4" ht="15.75" x14ac:dyDescent="0.25">
      <c r="B72" s="26"/>
      <c r="C72" s="31" t="s">
        <v>117</v>
      </c>
      <c r="D72" s="24">
        <v>3</v>
      </c>
    </row>
    <row r="73" spans="2:4" ht="15.75" x14ac:dyDescent="0.25">
      <c r="B73" s="26"/>
      <c r="C73" s="31" t="s">
        <v>159</v>
      </c>
      <c r="D73" s="24" t="s">
        <v>168</v>
      </c>
    </row>
    <row r="74" spans="2:4" ht="15.75" x14ac:dyDescent="0.25">
      <c r="B74" s="26"/>
      <c r="C74" s="31" t="s">
        <v>118</v>
      </c>
      <c r="D74" s="24">
        <v>3</v>
      </c>
    </row>
    <row r="75" spans="2:4" ht="15.75" x14ac:dyDescent="0.25">
      <c r="B75" s="26"/>
      <c r="C75" s="31" t="s">
        <v>165</v>
      </c>
      <c r="D75" s="24" t="s">
        <v>168</v>
      </c>
    </row>
    <row r="76" spans="2:4" ht="15.75" x14ac:dyDescent="0.25">
      <c r="B76" s="26"/>
      <c r="C76" s="31" t="s">
        <v>160</v>
      </c>
      <c r="D76" s="24" t="s">
        <v>168</v>
      </c>
    </row>
    <row r="77" spans="2:4" ht="15.75" x14ac:dyDescent="0.25">
      <c r="B77" s="26"/>
      <c r="C77" s="31" t="s">
        <v>161</v>
      </c>
      <c r="D77" s="24" t="s">
        <v>169</v>
      </c>
    </row>
    <row r="78" spans="2:4" ht="15.75" x14ac:dyDescent="0.25">
      <c r="B78" s="26"/>
      <c r="C78" s="31" t="s">
        <v>162</v>
      </c>
      <c r="D78" s="24" t="s">
        <v>168</v>
      </c>
    </row>
    <row r="79" spans="2:4" ht="15.75" x14ac:dyDescent="0.25">
      <c r="B79" s="26"/>
      <c r="C79" s="31" t="s">
        <v>163</v>
      </c>
      <c r="D79" s="24" t="s">
        <v>170</v>
      </c>
    </row>
    <row r="80" spans="2:4" ht="15.75" x14ac:dyDescent="0.25">
      <c r="B80" s="26"/>
      <c r="C80" s="31" t="s">
        <v>119</v>
      </c>
      <c r="D80" s="24">
        <v>3</v>
      </c>
    </row>
    <row r="81" spans="2:4" ht="15.75" x14ac:dyDescent="0.25">
      <c r="B81" s="26"/>
      <c r="C81" s="31" t="s">
        <v>120</v>
      </c>
      <c r="D81" s="24">
        <v>2</v>
      </c>
    </row>
    <row r="82" spans="2:4" ht="15.75" x14ac:dyDescent="0.25">
      <c r="B82" s="26"/>
      <c r="C82" s="31" t="s">
        <v>121</v>
      </c>
      <c r="D82" s="24">
        <v>2</v>
      </c>
    </row>
    <row r="83" spans="2:4" ht="15.75" x14ac:dyDescent="0.25">
      <c r="B83" s="26"/>
      <c r="C83" s="31" t="s">
        <v>122</v>
      </c>
      <c r="D83" s="24">
        <v>2</v>
      </c>
    </row>
    <row r="84" spans="2:4" ht="15.75" x14ac:dyDescent="0.25">
      <c r="B84" s="26"/>
      <c r="C84" s="31" t="s">
        <v>123</v>
      </c>
      <c r="D84" s="24">
        <v>2</v>
      </c>
    </row>
    <row r="85" spans="2:4" ht="15.75" x14ac:dyDescent="0.25">
      <c r="B85" s="26"/>
      <c r="C85" s="31" t="s">
        <v>124</v>
      </c>
      <c r="D85" s="24">
        <v>4</v>
      </c>
    </row>
    <row r="86" spans="2:4" ht="15.75" x14ac:dyDescent="0.25">
      <c r="B86" s="26"/>
      <c r="C86" s="31" t="s">
        <v>164</v>
      </c>
      <c r="D86" s="24" t="s">
        <v>168</v>
      </c>
    </row>
    <row r="87" spans="2:4" ht="15.75" x14ac:dyDescent="0.25">
      <c r="B87" s="26"/>
      <c r="C87" s="31" t="s">
        <v>125</v>
      </c>
      <c r="D87" s="24">
        <v>3</v>
      </c>
    </row>
    <row r="88" spans="2:4" ht="15.75" x14ac:dyDescent="0.25">
      <c r="B88" s="26"/>
      <c r="C88" s="31" t="s">
        <v>126</v>
      </c>
      <c r="D88" s="24">
        <v>2</v>
      </c>
    </row>
    <row r="89" spans="2:4" ht="15.75" x14ac:dyDescent="0.25">
      <c r="B89" s="26"/>
      <c r="C89" s="31" t="s">
        <v>127</v>
      </c>
      <c r="D89" s="24">
        <v>3</v>
      </c>
    </row>
    <row r="90" spans="2:4" ht="15.75" x14ac:dyDescent="0.25">
      <c r="B90" s="26"/>
      <c r="C90" s="31" t="s">
        <v>128</v>
      </c>
      <c r="D90" s="24">
        <v>2</v>
      </c>
    </row>
    <row r="91" spans="2:4" ht="15.75" x14ac:dyDescent="0.25">
      <c r="B91" s="26"/>
      <c r="C91" s="31" t="s">
        <v>129</v>
      </c>
      <c r="D91" s="24">
        <v>2</v>
      </c>
    </row>
    <row r="92" spans="2:4" ht="15.75" x14ac:dyDescent="0.25">
      <c r="B92" s="26"/>
      <c r="C92" s="31" t="s">
        <v>130</v>
      </c>
      <c r="D92" s="24">
        <v>3</v>
      </c>
    </row>
    <row r="93" spans="2:4" ht="15.75" x14ac:dyDescent="0.25">
      <c r="B93" s="26"/>
      <c r="C93" s="31" t="s">
        <v>131</v>
      </c>
      <c r="D93" s="24">
        <v>3</v>
      </c>
    </row>
    <row r="94" spans="2:4" ht="15.75" x14ac:dyDescent="0.25">
      <c r="B94" s="26"/>
      <c r="C94" s="31" t="s">
        <v>132</v>
      </c>
      <c r="D94" s="24">
        <v>2</v>
      </c>
    </row>
    <row r="95" spans="2:4" ht="15.75" x14ac:dyDescent="0.25">
      <c r="B95" s="26"/>
      <c r="C95" s="31" t="s">
        <v>133</v>
      </c>
      <c r="D95" s="24">
        <v>2</v>
      </c>
    </row>
    <row r="96" spans="2:4" ht="15.75" x14ac:dyDescent="0.25">
      <c r="B96" s="26"/>
      <c r="C96" s="31" t="s">
        <v>134</v>
      </c>
      <c r="D96" s="24">
        <v>2</v>
      </c>
    </row>
    <row r="97" spans="2:4" ht="15.75" x14ac:dyDescent="0.25">
      <c r="B97" s="26"/>
      <c r="C97" s="31" t="s">
        <v>135</v>
      </c>
      <c r="D97" s="24">
        <v>2</v>
      </c>
    </row>
    <row r="100" spans="2:4" x14ac:dyDescent="0.25">
      <c r="B100" s="25" t="s">
        <v>8</v>
      </c>
      <c r="C100" s="25"/>
      <c r="D100" s="25"/>
    </row>
  </sheetData>
  <mergeCells count="15">
    <mergeCell ref="B36:B37"/>
    <mergeCell ref="B38:B39"/>
    <mergeCell ref="B40:B41"/>
    <mergeCell ref="B32:B35"/>
    <mergeCell ref="B2:D2"/>
    <mergeCell ref="B5:B19"/>
    <mergeCell ref="B22:B23"/>
    <mergeCell ref="B24:B25"/>
    <mergeCell ref="B26:B27"/>
    <mergeCell ref="B100:D100"/>
    <mergeCell ref="B42:B43"/>
    <mergeCell ref="B49:B51"/>
    <mergeCell ref="B53:B54"/>
    <mergeCell ref="B65:B66"/>
    <mergeCell ref="B70:B9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3"/>
  <sheetViews>
    <sheetView workbookViewId="0">
      <selection activeCell="B3" sqref="B3:F3"/>
    </sheetView>
  </sheetViews>
  <sheetFormatPr defaultRowHeight="15" x14ac:dyDescent="0.25"/>
  <cols>
    <col min="2" max="2" width="43.42578125" customWidth="1"/>
    <col min="3" max="3" width="21.140625" customWidth="1"/>
    <col min="4" max="4" width="18.7109375" customWidth="1"/>
    <col min="5" max="5" width="16.5703125" customWidth="1"/>
    <col min="6" max="6" width="16.7109375" customWidth="1"/>
    <col min="8" max="9" width="10.28515625" bestFit="1" customWidth="1"/>
  </cols>
  <sheetData>
    <row r="3" spans="2:6" ht="27" customHeight="1" x14ac:dyDescent="0.25">
      <c r="B3" s="28" t="s">
        <v>0</v>
      </c>
      <c r="C3" s="29"/>
      <c r="D3" s="29"/>
      <c r="E3" s="29"/>
      <c r="F3" s="30"/>
    </row>
    <row r="4" spans="2:6" ht="30" x14ac:dyDescent="0.25">
      <c r="B4" s="1" t="s">
        <v>6</v>
      </c>
      <c r="C4" s="6" t="s">
        <v>136</v>
      </c>
      <c r="D4" s="6" t="s">
        <v>137</v>
      </c>
      <c r="E4" s="1" t="s">
        <v>10</v>
      </c>
      <c r="F4" s="1" t="s">
        <v>7</v>
      </c>
    </row>
    <row r="5" spans="2:6" x14ac:dyDescent="0.25">
      <c r="B5" s="4" t="s">
        <v>5</v>
      </c>
      <c r="C5" s="5">
        <f>C6+C7+C8+C9+C10</f>
        <v>545968</v>
      </c>
      <c r="D5" s="5">
        <f>D6+D7+D8+D9+D10</f>
        <v>492609</v>
      </c>
      <c r="E5" s="5">
        <f>D5-C5</f>
        <v>-53359</v>
      </c>
      <c r="F5" s="20">
        <f>D5/C5-1</f>
        <v>-9.7732834158778537E-2</v>
      </c>
    </row>
    <row r="6" spans="2:6" x14ac:dyDescent="0.25">
      <c r="B6" s="3" t="s">
        <v>1</v>
      </c>
      <c r="C6" s="8">
        <v>385914</v>
      </c>
      <c r="D6" s="8">
        <v>319662</v>
      </c>
      <c r="E6" s="8">
        <f>D6-C6</f>
        <v>-66252</v>
      </c>
      <c r="F6" s="7">
        <f>D6/C6-1</f>
        <v>-0.17167555465725526</v>
      </c>
    </row>
    <row r="7" spans="2:6" x14ac:dyDescent="0.25">
      <c r="B7" s="3" t="s">
        <v>2</v>
      </c>
      <c r="C7" s="8">
        <v>90833</v>
      </c>
      <c r="D7" s="8">
        <v>79816</v>
      </c>
      <c r="E7" s="8">
        <f t="shared" ref="E7:E10" si="0">D7-C7</f>
        <v>-11017</v>
      </c>
      <c r="F7" s="7">
        <f t="shared" ref="F7:F10" si="1">D7/C7-1</f>
        <v>-0.12128851848997613</v>
      </c>
    </row>
    <row r="8" spans="2:6" x14ac:dyDescent="0.25">
      <c r="B8" s="3" t="s">
        <v>4</v>
      </c>
      <c r="C8" s="8">
        <v>68061</v>
      </c>
      <c r="D8" s="8">
        <v>91792</v>
      </c>
      <c r="E8" s="8">
        <f t="shared" si="0"/>
        <v>23731</v>
      </c>
      <c r="F8" s="7">
        <f t="shared" si="1"/>
        <v>0.34867251436211633</v>
      </c>
    </row>
    <row r="9" spans="2:6" x14ac:dyDescent="0.25">
      <c r="B9" s="3" t="s">
        <v>3</v>
      </c>
      <c r="C9" s="8">
        <v>900</v>
      </c>
      <c r="D9" s="8">
        <v>1061</v>
      </c>
      <c r="E9" s="8">
        <f t="shared" si="0"/>
        <v>161</v>
      </c>
      <c r="F9" s="7">
        <f t="shared" si="1"/>
        <v>0.17888888888888888</v>
      </c>
    </row>
    <row r="10" spans="2:6" x14ac:dyDescent="0.25">
      <c r="B10" s="3" t="s">
        <v>11</v>
      </c>
      <c r="C10" s="8">
        <v>260</v>
      </c>
      <c r="D10" s="8">
        <v>278</v>
      </c>
      <c r="E10" s="8">
        <f t="shared" si="0"/>
        <v>18</v>
      </c>
      <c r="F10" s="7">
        <f t="shared" si="1"/>
        <v>6.9230769230769207E-2</v>
      </c>
    </row>
    <row r="11" spans="2:6" x14ac:dyDescent="0.25">
      <c r="C11" s="2"/>
      <c r="D11" s="2"/>
      <c r="E11" s="2"/>
    </row>
    <row r="13" spans="2:6" ht="24.75" customHeight="1" x14ac:dyDescent="0.25">
      <c r="B13" s="28" t="s">
        <v>9</v>
      </c>
      <c r="C13" s="29"/>
      <c r="D13" s="29"/>
      <c r="E13" s="29"/>
      <c r="F13" s="30"/>
    </row>
    <row r="14" spans="2:6" ht="30" x14ac:dyDescent="0.25">
      <c r="B14" s="1" t="s">
        <v>6</v>
      </c>
      <c r="C14" s="6" t="s">
        <v>136</v>
      </c>
      <c r="D14" s="6" t="s">
        <v>137</v>
      </c>
      <c r="E14" s="1" t="s">
        <v>10</v>
      </c>
      <c r="F14" s="1" t="s">
        <v>7</v>
      </c>
    </row>
    <row r="15" spans="2:6" x14ac:dyDescent="0.25">
      <c r="B15" s="4" t="s">
        <v>5</v>
      </c>
      <c r="C15" s="5">
        <f>C16+C17+C18+C19+C20</f>
        <v>2452</v>
      </c>
      <c r="D15" s="5">
        <f>D16+D17+D18+D19+D20</f>
        <v>2203</v>
      </c>
      <c r="E15" s="5">
        <f>D15-C15</f>
        <v>-249</v>
      </c>
      <c r="F15" s="20">
        <f>D15/C15-1</f>
        <v>-0.10154975530179444</v>
      </c>
    </row>
    <row r="16" spans="2:6" x14ac:dyDescent="0.25">
      <c r="B16" s="3" t="s">
        <v>1</v>
      </c>
      <c r="C16" s="8">
        <v>1757</v>
      </c>
      <c r="D16" s="8">
        <v>1514</v>
      </c>
      <c r="E16" s="8">
        <f>D16-C16</f>
        <v>-243</v>
      </c>
      <c r="F16" s="7">
        <f>D16/C16-1</f>
        <v>-0.13830392714854867</v>
      </c>
    </row>
    <row r="17" spans="2:6" x14ac:dyDescent="0.25">
      <c r="B17" s="3" t="s">
        <v>2</v>
      </c>
      <c r="C17" s="8">
        <v>429</v>
      </c>
      <c r="D17" s="8">
        <v>338</v>
      </c>
      <c r="E17" s="8">
        <f t="shared" ref="E17:E20" si="2">D17-C17</f>
        <v>-91</v>
      </c>
      <c r="F17" s="7">
        <f t="shared" ref="F17:F20" si="3">D17/C17-1</f>
        <v>-0.21212121212121215</v>
      </c>
    </row>
    <row r="18" spans="2:6" x14ac:dyDescent="0.25">
      <c r="B18" s="3" t="s">
        <v>4</v>
      </c>
      <c r="C18" s="8">
        <v>223</v>
      </c>
      <c r="D18" s="8">
        <v>303</v>
      </c>
      <c r="E18" s="8">
        <f t="shared" si="2"/>
        <v>80</v>
      </c>
      <c r="F18" s="7">
        <f t="shared" si="3"/>
        <v>0.35874439461883401</v>
      </c>
    </row>
    <row r="19" spans="2:6" x14ac:dyDescent="0.25">
      <c r="B19" s="3" t="s">
        <v>3</v>
      </c>
      <c r="C19" s="8">
        <v>32</v>
      </c>
      <c r="D19" s="8">
        <v>35</v>
      </c>
      <c r="E19" s="8">
        <f t="shared" si="2"/>
        <v>3</v>
      </c>
      <c r="F19" s="7">
        <f t="shared" si="3"/>
        <v>9.375E-2</v>
      </c>
    </row>
    <row r="20" spans="2:6" x14ac:dyDescent="0.25">
      <c r="B20" s="3" t="s">
        <v>11</v>
      </c>
      <c r="C20" s="8">
        <v>11</v>
      </c>
      <c r="D20" s="8">
        <v>13</v>
      </c>
      <c r="E20" s="8">
        <f t="shared" si="2"/>
        <v>2</v>
      </c>
      <c r="F20" s="7">
        <f t="shared" si="3"/>
        <v>0.18181818181818188</v>
      </c>
    </row>
    <row r="21" spans="2:6" s="11" customFormat="1" x14ac:dyDescent="0.25"/>
    <row r="22" spans="2:6" x14ac:dyDescent="0.25">
      <c r="B22" s="11"/>
      <c r="C22" s="11"/>
      <c r="D22" s="11"/>
      <c r="E22" s="11"/>
      <c r="F22" s="11"/>
    </row>
    <row r="23" spans="2:6" x14ac:dyDescent="0.25">
      <c r="B23" s="25" t="s">
        <v>8</v>
      </c>
      <c r="C23" s="25"/>
      <c r="D23" s="25"/>
      <c r="E23" s="9"/>
    </row>
  </sheetData>
  <mergeCells count="3">
    <mergeCell ref="B3:F3"/>
    <mergeCell ref="B13:F13"/>
    <mergeCell ref="B23:D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workbookViewId="0">
      <selection activeCell="B3" sqref="B3:F3"/>
    </sheetView>
  </sheetViews>
  <sheetFormatPr defaultRowHeight="15" x14ac:dyDescent="0.25"/>
  <cols>
    <col min="1" max="1" width="9.140625" style="11"/>
    <col min="2" max="2" width="43.42578125" style="11" customWidth="1"/>
    <col min="3" max="3" width="24.42578125" style="11" customWidth="1"/>
    <col min="4" max="4" width="24.7109375" style="11" customWidth="1"/>
    <col min="5" max="5" width="16.5703125" style="11" customWidth="1"/>
    <col min="6" max="6" width="16.7109375" style="11" customWidth="1"/>
    <col min="7" max="16384" width="9.140625" style="11"/>
  </cols>
  <sheetData>
    <row r="3" spans="2:6" ht="27" customHeight="1" x14ac:dyDescent="0.25">
      <c r="B3" s="28" t="s">
        <v>0</v>
      </c>
      <c r="C3" s="29"/>
      <c r="D3" s="29"/>
      <c r="E3" s="29"/>
      <c r="F3" s="30"/>
    </row>
    <row r="4" spans="2:6" ht="30" x14ac:dyDescent="0.25">
      <c r="B4" s="1" t="s">
        <v>6</v>
      </c>
      <c r="C4" s="6" t="s">
        <v>138</v>
      </c>
      <c r="D4" s="6" t="s">
        <v>139</v>
      </c>
      <c r="E4" s="1" t="s">
        <v>10</v>
      </c>
      <c r="F4" s="1" t="s">
        <v>7</v>
      </c>
    </row>
    <row r="5" spans="2:6" x14ac:dyDescent="0.25">
      <c r="B5" s="4" t="s">
        <v>5</v>
      </c>
      <c r="C5" s="5">
        <f>C6+C7+C8+C9+C10</f>
        <v>3922097</v>
      </c>
      <c r="D5" s="5">
        <f>D6+D7+D8+D9+D10</f>
        <v>4133100</v>
      </c>
      <c r="E5" s="5">
        <f>D5-C5</f>
        <v>211003</v>
      </c>
      <c r="F5" s="20">
        <f>D5/C5-1</f>
        <v>5.379851645688527E-2</v>
      </c>
    </row>
    <row r="6" spans="2:6" x14ac:dyDescent="0.25">
      <c r="B6" s="12" t="s">
        <v>1</v>
      </c>
      <c r="C6" s="8">
        <v>2951218</v>
      </c>
      <c r="D6" s="8">
        <v>2971398</v>
      </c>
      <c r="E6" s="8">
        <f>D6-C6</f>
        <v>20180</v>
      </c>
      <c r="F6" s="7">
        <f>D6/C6-1</f>
        <v>6.837854743363625E-3</v>
      </c>
    </row>
    <row r="7" spans="2:6" x14ac:dyDescent="0.25">
      <c r="B7" s="12" t="s">
        <v>2</v>
      </c>
      <c r="C7" s="8">
        <v>513732</v>
      </c>
      <c r="D7" s="8">
        <v>524068</v>
      </c>
      <c r="E7" s="8">
        <f t="shared" ref="E7:E10" si="0">D7-C7</f>
        <v>10336</v>
      </c>
      <c r="F7" s="7">
        <f t="shared" ref="F7:F10" si="1">D7/C7-1</f>
        <v>2.0119439707863229E-2</v>
      </c>
    </row>
    <row r="8" spans="2:6" x14ac:dyDescent="0.25">
      <c r="B8" s="12" t="s">
        <v>4</v>
      </c>
      <c r="C8" s="8">
        <v>450417</v>
      </c>
      <c r="D8" s="8">
        <v>629618</v>
      </c>
      <c r="E8" s="8">
        <f t="shared" si="0"/>
        <v>179201</v>
      </c>
      <c r="F8" s="7">
        <f t="shared" si="1"/>
        <v>0.39785576476909168</v>
      </c>
    </row>
    <row r="9" spans="2:6" x14ac:dyDescent="0.25">
      <c r="B9" s="12" t="s">
        <v>3</v>
      </c>
      <c r="C9" s="8">
        <v>5404</v>
      </c>
      <c r="D9" s="8">
        <v>6497</v>
      </c>
      <c r="E9" s="8">
        <f t="shared" si="0"/>
        <v>1093</v>
      </c>
      <c r="F9" s="7">
        <f t="shared" si="1"/>
        <v>0.20225758697261287</v>
      </c>
    </row>
    <row r="10" spans="2:6" x14ac:dyDescent="0.25">
      <c r="B10" s="12" t="s">
        <v>11</v>
      </c>
      <c r="C10" s="8">
        <v>1326</v>
      </c>
      <c r="D10" s="8">
        <v>1519</v>
      </c>
      <c r="E10" s="8">
        <f t="shared" si="0"/>
        <v>193</v>
      </c>
      <c r="F10" s="7">
        <f t="shared" si="1"/>
        <v>0.14555052790346901</v>
      </c>
    </row>
    <row r="11" spans="2:6" x14ac:dyDescent="0.25">
      <c r="C11" s="2"/>
      <c r="D11" s="2"/>
      <c r="E11" s="2"/>
    </row>
    <row r="13" spans="2:6" ht="24.75" customHeight="1" x14ac:dyDescent="0.25">
      <c r="B13" s="28" t="s">
        <v>9</v>
      </c>
      <c r="C13" s="29"/>
      <c r="D13" s="29"/>
      <c r="E13" s="29"/>
      <c r="F13" s="30"/>
    </row>
    <row r="14" spans="2:6" ht="30" x14ac:dyDescent="0.25">
      <c r="B14" s="1" t="s">
        <v>6</v>
      </c>
      <c r="C14" s="6" t="s">
        <v>138</v>
      </c>
      <c r="D14" s="6" t="s">
        <v>139</v>
      </c>
      <c r="E14" s="1" t="s">
        <v>10</v>
      </c>
      <c r="F14" s="1" t="s">
        <v>7</v>
      </c>
    </row>
    <row r="15" spans="2:6" x14ac:dyDescent="0.25">
      <c r="B15" s="4" t="s">
        <v>5</v>
      </c>
      <c r="C15" s="5">
        <f>C16+C17+C18+C19+C20</f>
        <v>18841</v>
      </c>
      <c r="D15" s="5">
        <f>D16+D17+D18+D19+D20</f>
        <v>19299</v>
      </c>
      <c r="E15" s="5">
        <f>D15-C15</f>
        <v>458</v>
      </c>
      <c r="F15" s="20">
        <f>D15/C15-1</f>
        <v>2.430868849848733E-2</v>
      </c>
    </row>
    <row r="16" spans="2:6" x14ac:dyDescent="0.25">
      <c r="B16" s="12" t="s">
        <v>1</v>
      </c>
      <c r="C16" s="8">
        <v>14415</v>
      </c>
      <c r="D16" s="8">
        <v>14545</v>
      </c>
      <c r="E16" s="8">
        <f>D16-C16</f>
        <v>130</v>
      </c>
      <c r="F16" s="7">
        <f>D16/C16-1</f>
        <v>9.0183836281652052E-3</v>
      </c>
    </row>
    <row r="17" spans="2:6" x14ac:dyDescent="0.25">
      <c r="B17" s="12" t="s">
        <v>2</v>
      </c>
      <c r="C17" s="8">
        <v>2569</v>
      </c>
      <c r="D17" s="8">
        <v>2373</v>
      </c>
      <c r="E17" s="8">
        <f t="shared" ref="E17:E20" si="2">D17-C17</f>
        <v>-196</v>
      </c>
      <c r="F17" s="7">
        <f t="shared" ref="F17:F20" si="3">D17/C17-1</f>
        <v>-7.629427792915533E-2</v>
      </c>
    </row>
    <row r="18" spans="2:6" x14ac:dyDescent="0.25">
      <c r="B18" s="12" t="s">
        <v>4</v>
      </c>
      <c r="C18" s="8">
        <v>1583</v>
      </c>
      <c r="D18" s="8">
        <v>2069</v>
      </c>
      <c r="E18" s="8">
        <f t="shared" si="2"/>
        <v>486</v>
      </c>
      <c r="F18" s="7">
        <f t="shared" si="3"/>
        <v>0.30701200252684768</v>
      </c>
    </row>
    <row r="19" spans="2:6" x14ac:dyDescent="0.25">
      <c r="B19" s="12" t="s">
        <v>3</v>
      </c>
      <c r="C19" s="8">
        <v>199</v>
      </c>
      <c r="D19" s="8">
        <v>231</v>
      </c>
      <c r="E19" s="8">
        <f t="shared" si="2"/>
        <v>32</v>
      </c>
      <c r="F19" s="7">
        <f t="shared" si="3"/>
        <v>0.16080402010050254</v>
      </c>
    </row>
    <row r="20" spans="2:6" x14ac:dyDescent="0.25">
      <c r="B20" s="12" t="s">
        <v>11</v>
      </c>
      <c r="C20" s="8">
        <v>75</v>
      </c>
      <c r="D20" s="8">
        <v>81</v>
      </c>
      <c r="E20" s="8">
        <f t="shared" si="2"/>
        <v>6</v>
      </c>
      <c r="F20" s="7">
        <f t="shared" si="3"/>
        <v>8.0000000000000071E-2</v>
      </c>
    </row>
    <row r="22" spans="2:6" x14ac:dyDescent="0.25">
      <c r="B22" s="25" t="s">
        <v>8</v>
      </c>
      <c r="C22" s="25"/>
      <c r="D22" s="25"/>
      <c r="E22" s="21"/>
    </row>
  </sheetData>
  <mergeCells count="3">
    <mergeCell ref="B3:F3"/>
    <mergeCell ref="B13:F13"/>
    <mergeCell ref="B22:D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B3" sqref="B3:F3"/>
    </sheetView>
  </sheetViews>
  <sheetFormatPr defaultRowHeight="15" x14ac:dyDescent="0.25"/>
  <cols>
    <col min="2" max="2" width="23.28515625" customWidth="1"/>
    <col min="3" max="3" width="15.42578125" customWidth="1"/>
    <col min="4" max="4" width="14.7109375" customWidth="1"/>
    <col min="5" max="5" width="14.42578125" customWidth="1"/>
    <col min="6" max="6" width="15.7109375" customWidth="1"/>
    <col min="8" max="8" width="27.42578125" customWidth="1"/>
    <col min="9" max="9" width="15" customWidth="1"/>
    <col min="10" max="10" width="13.5703125" customWidth="1"/>
    <col min="11" max="11" width="13.140625" customWidth="1"/>
    <col min="12" max="12" width="15.140625" customWidth="1"/>
  </cols>
  <sheetData>
    <row r="1" spans="2:12" s="11" customFormat="1" x14ac:dyDescent="0.25"/>
    <row r="3" spans="2:12" s="11" customFormat="1" ht="25.5" customHeight="1" x14ac:dyDescent="0.25">
      <c r="B3" s="28" t="s">
        <v>0</v>
      </c>
      <c r="C3" s="29"/>
      <c r="D3" s="29"/>
      <c r="E3" s="29"/>
      <c r="F3" s="30"/>
      <c r="G3" s="2"/>
      <c r="H3" s="28" t="s">
        <v>9</v>
      </c>
      <c r="I3" s="29"/>
      <c r="J3" s="29"/>
      <c r="K3" s="29"/>
      <c r="L3" s="30"/>
    </row>
    <row r="4" spans="2:12" ht="25.5" customHeight="1" x14ac:dyDescent="0.25">
      <c r="B4" s="1" t="s">
        <v>25</v>
      </c>
      <c r="C4" s="1" t="s">
        <v>26</v>
      </c>
      <c r="D4" s="1" t="s">
        <v>27</v>
      </c>
      <c r="E4" s="1" t="s">
        <v>24</v>
      </c>
      <c r="F4" s="1" t="s">
        <v>7</v>
      </c>
      <c r="G4" s="2"/>
      <c r="H4" s="1" t="s">
        <v>25</v>
      </c>
      <c r="I4" s="1" t="s">
        <v>26</v>
      </c>
      <c r="J4" s="1" t="s">
        <v>27</v>
      </c>
      <c r="K4" s="1" t="s">
        <v>24</v>
      </c>
      <c r="L4" s="1" t="s">
        <v>7</v>
      </c>
    </row>
    <row r="5" spans="2:12" x14ac:dyDescent="0.25">
      <c r="B5" s="12" t="s">
        <v>12</v>
      </c>
      <c r="C5" s="15">
        <v>259647</v>
      </c>
      <c r="D5" s="15">
        <v>324576</v>
      </c>
      <c r="E5" s="15">
        <f t="shared" ref="E5:E10" si="0">D5-C5</f>
        <v>64929</v>
      </c>
      <c r="F5" s="13">
        <f t="shared" ref="F5:F10" si="1">D5/C5-1</f>
        <v>0.25006643635397285</v>
      </c>
      <c r="G5" s="2"/>
      <c r="H5" s="12" t="s">
        <v>12</v>
      </c>
      <c r="I5" s="15">
        <v>1385</v>
      </c>
      <c r="J5" s="15">
        <v>1756</v>
      </c>
      <c r="K5" s="15">
        <f t="shared" ref="K5:K10" si="2">J5-I5</f>
        <v>371</v>
      </c>
      <c r="L5" s="13">
        <f t="shared" ref="L5:L10" si="3">J5/I5-1</f>
        <v>0.26787003610108306</v>
      </c>
    </row>
    <row r="6" spans="2:12" x14ac:dyDescent="0.25">
      <c r="B6" s="12" t="s">
        <v>13</v>
      </c>
      <c r="C6" s="15">
        <v>241072</v>
      </c>
      <c r="D6" s="15">
        <v>300696</v>
      </c>
      <c r="E6" s="15">
        <f t="shared" si="0"/>
        <v>59624</v>
      </c>
      <c r="F6" s="13">
        <f t="shared" si="1"/>
        <v>0.24732859892480263</v>
      </c>
      <c r="G6" s="2"/>
      <c r="H6" s="12" t="s">
        <v>13</v>
      </c>
      <c r="I6" s="15">
        <v>1233</v>
      </c>
      <c r="J6" s="15">
        <v>1539</v>
      </c>
      <c r="K6" s="15">
        <f t="shared" si="2"/>
        <v>306</v>
      </c>
      <c r="L6" s="13">
        <f t="shared" si="3"/>
        <v>0.24817518248175174</v>
      </c>
    </row>
    <row r="7" spans="2:12" x14ac:dyDescent="0.25">
      <c r="B7" s="12" t="s">
        <v>14</v>
      </c>
      <c r="C7" s="15">
        <v>338802</v>
      </c>
      <c r="D7" s="15">
        <v>389524</v>
      </c>
      <c r="E7" s="15">
        <f t="shared" si="0"/>
        <v>50722</v>
      </c>
      <c r="F7" s="13">
        <f t="shared" si="1"/>
        <v>0.14970986003624542</v>
      </c>
      <c r="G7" s="2"/>
      <c r="H7" s="12" t="s">
        <v>14</v>
      </c>
      <c r="I7" s="15">
        <v>1723</v>
      </c>
      <c r="J7" s="15">
        <v>1905</v>
      </c>
      <c r="K7" s="15">
        <f t="shared" si="2"/>
        <v>182</v>
      </c>
      <c r="L7" s="13">
        <f t="shared" si="3"/>
        <v>0.10562971561230405</v>
      </c>
    </row>
    <row r="8" spans="2:12" x14ac:dyDescent="0.25">
      <c r="B8" s="12" t="s">
        <v>15</v>
      </c>
      <c r="C8" s="15">
        <v>368889</v>
      </c>
      <c r="D8" s="15">
        <v>436136</v>
      </c>
      <c r="E8" s="15">
        <f t="shared" si="0"/>
        <v>67247</v>
      </c>
      <c r="F8" s="13">
        <f t="shared" si="1"/>
        <v>0.18229602942890688</v>
      </c>
      <c r="G8" s="2"/>
      <c r="H8" s="12" t="s">
        <v>15</v>
      </c>
      <c r="I8" s="15">
        <v>1903</v>
      </c>
      <c r="J8" s="15">
        <v>2072</v>
      </c>
      <c r="K8" s="15">
        <f t="shared" si="2"/>
        <v>169</v>
      </c>
      <c r="L8" s="13">
        <f t="shared" si="3"/>
        <v>8.880714661061484E-2</v>
      </c>
    </row>
    <row r="9" spans="2:12" x14ac:dyDescent="0.25">
      <c r="B9" s="12" t="s">
        <v>16</v>
      </c>
      <c r="C9" s="15">
        <v>401861</v>
      </c>
      <c r="D9" s="15">
        <v>461629</v>
      </c>
      <c r="E9" s="15">
        <f t="shared" si="0"/>
        <v>59768</v>
      </c>
      <c r="F9" s="13">
        <f t="shared" si="1"/>
        <v>0.14872804278096163</v>
      </c>
      <c r="G9" s="2"/>
      <c r="H9" s="12" t="s">
        <v>16</v>
      </c>
      <c r="I9" s="15">
        <v>2031</v>
      </c>
      <c r="J9" s="15">
        <v>2197</v>
      </c>
      <c r="K9" s="15">
        <f t="shared" si="2"/>
        <v>166</v>
      </c>
      <c r="L9" s="13">
        <f t="shared" si="3"/>
        <v>8.1733136386016758E-2</v>
      </c>
    </row>
    <row r="10" spans="2:12" x14ac:dyDescent="0.25">
      <c r="B10" s="12" t="s">
        <v>17</v>
      </c>
      <c r="C10" s="15">
        <v>492878</v>
      </c>
      <c r="D10" s="15">
        <v>573819</v>
      </c>
      <c r="E10" s="15">
        <f t="shared" si="0"/>
        <v>80941</v>
      </c>
      <c r="F10" s="13">
        <f t="shared" si="1"/>
        <v>0.16422116629267292</v>
      </c>
      <c r="G10" s="2"/>
      <c r="H10" s="12" t="s">
        <v>17</v>
      </c>
      <c r="I10" s="15">
        <v>2445</v>
      </c>
      <c r="J10" s="15">
        <v>2630</v>
      </c>
      <c r="K10" s="15">
        <f t="shared" si="2"/>
        <v>185</v>
      </c>
      <c r="L10" s="13">
        <f t="shared" si="3"/>
        <v>7.5664621676891697E-2</v>
      </c>
    </row>
    <row r="11" spans="2:12" x14ac:dyDescent="0.25">
      <c r="B11" s="12" t="s">
        <v>18</v>
      </c>
      <c r="C11" s="15">
        <v>616799</v>
      </c>
      <c r="D11" s="15">
        <v>570945</v>
      </c>
      <c r="E11" s="15">
        <f t="shared" ref="E11:E13" si="4">D11-C11</f>
        <v>-45854</v>
      </c>
      <c r="F11" s="13">
        <f t="shared" ref="F11:F13" si="5">D11/C11-1</f>
        <v>-7.4341884471278319E-2</v>
      </c>
      <c r="G11" s="2"/>
      <c r="H11" s="12" t="s">
        <v>18</v>
      </c>
      <c r="I11" s="15">
        <v>2801</v>
      </c>
      <c r="J11" s="15">
        <v>2504</v>
      </c>
      <c r="K11" s="15">
        <f t="shared" ref="K11:K13" si="6">J11-I11</f>
        <v>-297</v>
      </c>
      <c r="L11" s="13">
        <f t="shared" ref="L11:L13" si="7">J11/I11-1</f>
        <v>-0.10603355944305604</v>
      </c>
    </row>
    <row r="12" spans="2:12" x14ac:dyDescent="0.25">
      <c r="B12" s="12" t="s">
        <v>19</v>
      </c>
      <c r="C12" s="15">
        <v>656181</v>
      </c>
      <c r="D12" s="15">
        <v>583166</v>
      </c>
      <c r="E12" s="15">
        <f t="shared" si="4"/>
        <v>-73015</v>
      </c>
      <c r="F12" s="13">
        <f t="shared" si="5"/>
        <v>-0.11127265190549562</v>
      </c>
      <c r="G12" s="2"/>
      <c r="H12" s="12" t="s">
        <v>19</v>
      </c>
      <c r="I12" s="15">
        <v>2868</v>
      </c>
      <c r="J12" s="15">
        <v>2493</v>
      </c>
      <c r="K12" s="15">
        <f t="shared" si="6"/>
        <v>-375</v>
      </c>
      <c r="L12" s="13">
        <f t="shared" si="7"/>
        <v>-0.13075313807531386</v>
      </c>
    </row>
    <row r="13" spans="2:12" x14ac:dyDescent="0.25">
      <c r="B13" s="12" t="s">
        <v>20</v>
      </c>
      <c r="C13" s="15">
        <v>545968</v>
      </c>
      <c r="D13" s="15">
        <v>492609</v>
      </c>
      <c r="E13" s="15">
        <f t="shared" si="4"/>
        <v>-53359</v>
      </c>
      <c r="F13" s="13">
        <f t="shared" si="5"/>
        <v>-9.7732834158778537E-2</v>
      </c>
      <c r="G13" s="2"/>
      <c r="H13" s="12" t="s">
        <v>20</v>
      </c>
      <c r="I13" s="15">
        <v>2452</v>
      </c>
      <c r="J13" s="15">
        <v>2203</v>
      </c>
      <c r="K13" s="15">
        <f t="shared" si="6"/>
        <v>-249</v>
      </c>
      <c r="L13" s="13">
        <f t="shared" si="7"/>
        <v>-0.10154975530179444</v>
      </c>
    </row>
    <row r="14" spans="2:12" x14ac:dyDescent="0.25">
      <c r="B14" s="12" t="s">
        <v>21</v>
      </c>
      <c r="C14" s="15"/>
      <c r="D14" s="15"/>
      <c r="E14" s="15"/>
      <c r="F14" s="13"/>
      <c r="G14" s="2"/>
      <c r="H14" s="12" t="s">
        <v>21</v>
      </c>
      <c r="I14" s="15"/>
      <c r="J14" s="15"/>
      <c r="K14" s="15"/>
      <c r="L14" s="13"/>
    </row>
    <row r="15" spans="2:12" x14ac:dyDescent="0.25">
      <c r="B15" s="12" t="s">
        <v>22</v>
      </c>
      <c r="C15" s="15"/>
      <c r="D15" s="15"/>
      <c r="E15" s="15"/>
      <c r="F15" s="13"/>
      <c r="G15" s="2"/>
      <c r="H15" s="12" t="s">
        <v>22</v>
      </c>
      <c r="I15" s="15"/>
      <c r="J15" s="15"/>
      <c r="K15" s="15"/>
      <c r="L15" s="13"/>
    </row>
    <row r="16" spans="2:12" x14ac:dyDescent="0.25">
      <c r="B16" s="12" t="s">
        <v>23</v>
      </c>
      <c r="C16" s="15"/>
      <c r="D16" s="15"/>
      <c r="E16" s="15"/>
      <c r="F16" s="13"/>
      <c r="G16" s="2"/>
      <c r="H16" s="12" t="s">
        <v>23</v>
      </c>
      <c r="I16" s="15"/>
      <c r="J16" s="15"/>
      <c r="K16" s="15"/>
      <c r="L16" s="13"/>
    </row>
    <row r="17" spans="2:12" x14ac:dyDescent="0.25">
      <c r="B17" s="19" t="s">
        <v>5</v>
      </c>
      <c r="C17" s="17">
        <f>SUM(C5:C16)</f>
        <v>3922097</v>
      </c>
      <c r="D17" s="17">
        <f>SUM(D5:D16)</f>
        <v>4133100</v>
      </c>
      <c r="E17" s="17">
        <f>D17-C17</f>
        <v>211003</v>
      </c>
      <c r="F17" s="18">
        <f>D17/C17-1</f>
        <v>5.379851645688527E-2</v>
      </c>
      <c r="G17" s="2"/>
      <c r="H17" s="19" t="s">
        <v>5</v>
      </c>
      <c r="I17" s="17">
        <f>SUM(I5:I16)</f>
        <v>18841</v>
      </c>
      <c r="J17" s="17">
        <f>SUM(J5:J16)</f>
        <v>19299</v>
      </c>
      <c r="K17" s="17">
        <f>J17-I17</f>
        <v>458</v>
      </c>
      <c r="L17" s="18">
        <f>J17/I17-1</f>
        <v>2.430868849848733E-2</v>
      </c>
    </row>
    <row r="18" spans="2:12" s="11" customFormat="1" x14ac:dyDescent="0.25">
      <c r="B18" s="14"/>
      <c r="C18" s="16"/>
      <c r="D18" s="16"/>
      <c r="E18" s="16"/>
      <c r="F18" s="16"/>
      <c r="G18" s="2"/>
      <c r="H18" s="2"/>
      <c r="I18" s="2"/>
      <c r="J18" s="2"/>
      <c r="K18" s="2"/>
      <c r="L18" s="2"/>
    </row>
    <row r="19" spans="2:12" x14ac:dyDescent="0.25">
      <c r="D19" s="10"/>
      <c r="E19" s="10"/>
    </row>
    <row r="20" spans="2:12" x14ac:dyDescent="0.25">
      <c r="B20" s="25" t="s">
        <v>8</v>
      </c>
      <c r="C20" s="25"/>
      <c r="D20" s="25"/>
      <c r="E20" s="10"/>
    </row>
    <row r="21" spans="2:12" x14ac:dyDescent="0.25">
      <c r="D21" s="10"/>
    </row>
  </sheetData>
  <mergeCells count="3">
    <mergeCell ref="B3:F3"/>
    <mergeCell ref="H3:L3"/>
    <mergeCell ref="B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ავიარეისები</vt:lpstr>
      <vt:lpstr>ფრენები და მგზავრები (სექტემბ.)</vt:lpstr>
      <vt:lpstr>ფრენები და მგზავრები (9 თვე)</vt:lpstr>
      <vt:lpstr>თვეების მიხედვით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2019-10-16T06:54:13Z</dcterms:modified>
</cp:coreProperties>
</file>