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D22" i="4" l="1"/>
  <c r="C22" i="4"/>
  <c r="E35" i="4"/>
  <c r="G35" i="4"/>
  <c r="G17" i="4"/>
  <c r="E17" i="4"/>
  <c r="D4" i="4"/>
  <c r="C4" i="4"/>
  <c r="E32" i="4" l="1"/>
  <c r="F32" i="4"/>
  <c r="F14" i="4"/>
  <c r="E14" i="4"/>
  <c r="E5" i="3" l="1"/>
  <c r="F5" i="3"/>
  <c r="E24" i="3"/>
  <c r="E21" i="3"/>
  <c r="E20" i="3"/>
  <c r="F23" i="3" l="1"/>
  <c r="F11" i="3"/>
  <c r="E11" i="3" l="1"/>
  <c r="E23" i="3"/>
  <c r="C4" i="3" l="1"/>
  <c r="G32" i="4" l="1"/>
  <c r="G14" i="4"/>
  <c r="F34" i="4"/>
  <c r="F27" i="4"/>
  <c r="F16" i="4" l="1"/>
  <c r="F10" i="4"/>
  <c r="F31" i="4" l="1"/>
  <c r="E34" i="4"/>
  <c r="F11" i="4"/>
  <c r="E16" i="4"/>
  <c r="F26" i="3" l="1"/>
  <c r="E26" i="3"/>
  <c r="F25" i="3"/>
  <c r="E25" i="3"/>
  <c r="F21" i="3"/>
  <c r="E22" i="3"/>
  <c r="F24" i="3"/>
  <c r="F20" i="3"/>
  <c r="F19" i="3"/>
  <c r="E19" i="3"/>
  <c r="D18" i="3"/>
  <c r="G18" i="3" s="1"/>
  <c r="C18" i="3"/>
  <c r="F13" i="3"/>
  <c r="E13" i="3"/>
  <c r="E8" i="3"/>
  <c r="F10" i="3"/>
  <c r="E10" i="3"/>
  <c r="F9" i="3"/>
  <c r="E9" i="3"/>
  <c r="F12" i="3"/>
  <c r="E12" i="3"/>
  <c r="F7" i="3"/>
  <c r="E7" i="3"/>
  <c r="F6" i="3"/>
  <c r="E6" i="3"/>
  <c r="D4" i="3"/>
  <c r="G5" i="3" s="1"/>
  <c r="G13" i="3" l="1"/>
  <c r="G11" i="3"/>
  <c r="G23" i="3"/>
  <c r="G24" i="3"/>
  <c r="G4" i="3"/>
  <c r="G20" i="3"/>
  <c r="G25" i="3"/>
  <c r="G12" i="3"/>
  <c r="G19" i="3"/>
  <c r="G21" i="3"/>
  <c r="G22" i="3"/>
  <c r="G26" i="3"/>
  <c r="E18" i="3"/>
  <c r="F18" i="3"/>
  <c r="G7" i="3"/>
  <c r="G8" i="3"/>
  <c r="E4" i="3"/>
  <c r="G6" i="3"/>
  <c r="G10" i="3"/>
  <c r="F4" i="3"/>
  <c r="G9" i="3"/>
  <c r="E22" i="4" l="1"/>
  <c r="F33" i="4"/>
  <c r="E33" i="4"/>
  <c r="E31" i="4"/>
  <c r="F29" i="4"/>
  <c r="E29" i="4"/>
  <c r="E30" i="4"/>
  <c r="F28" i="4"/>
  <c r="E28" i="4"/>
  <c r="E27" i="4"/>
  <c r="F26" i="4"/>
  <c r="E26" i="4"/>
  <c r="F25" i="4"/>
  <c r="E25" i="4"/>
  <c r="F23" i="4"/>
  <c r="E23" i="4"/>
  <c r="F24" i="4"/>
  <c r="E24" i="4"/>
  <c r="F5" i="4"/>
  <c r="F7" i="4"/>
  <c r="F8" i="4"/>
  <c r="F12" i="4"/>
  <c r="F13" i="4"/>
  <c r="F15" i="4"/>
  <c r="F6" i="4"/>
  <c r="E5" i="4"/>
  <c r="E7" i="4"/>
  <c r="E9" i="4"/>
  <c r="E8" i="4"/>
  <c r="E10" i="4"/>
  <c r="E11" i="4"/>
  <c r="E12" i="4"/>
  <c r="E13" i="4"/>
  <c r="E15" i="4"/>
  <c r="E6" i="4"/>
  <c r="G34" i="4"/>
  <c r="G5" i="4" l="1"/>
  <c r="G16" i="4"/>
  <c r="G23" i="4"/>
  <c r="G28" i="4"/>
  <c r="G31" i="4"/>
  <c r="F22" i="4"/>
  <c r="G24" i="4"/>
  <c r="G27" i="4"/>
  <c r="G29" i="4"/>
  <c r="G22" i="4"/>
  <c r="G26" i="4"/>
  <c r="G30" i="4"/>
  <c r="G33" i="4"/>
  <c r="G25" i="4"/>
  <c r="G13" i="4"/>
  <c r="G9" i="4"/>
  <c r="G6" i="4"/>
  <c r="G12" i="4"/>
  <c r="G8" i="4"/>
  <c r="G15" i="4"/>
  <c r="G11" i="4"/>
  <c r="G7" i="4"/>
  <c r="G10" i="4"/>
  <c r="E4" i="4"/>
  <c r="F4" i="4"/>
  <c r="G4" i="4"/>
</calcChain>
</file>

<file path=xl/sharedStrings.xml><?xml version="1.0" encoding="utf-8"?>
<sst xmlns="http://schemas.openxmlformats.org/spreadsheetml/2006/main" count="77" uniqueCount="36">
  <si>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</si>
  <si>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</si>
  <si>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</si>
  <si>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</si>
  <si>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</si>
  <si>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</si>
  <si>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</si>
  <si>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</si>
  <si>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</si>
  <si>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</si>
  <si>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</si>
  <si>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</si>
  <si>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</si>
  <si>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</si>
  <si>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</si>
  <si>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</si>
  <si>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</si>
  <si>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</si>
  <si>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</si>
  <si>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</si>
  <si>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</si>
  <si>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</si>
  <si>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</si>
  <si>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</si>
  <si>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</si>
  <si>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</si>
  <si>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</si>
  <si>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</si>
  <si>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</si>
  <si>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Dmanisi Museum-Reserve</t>
  </si>
  <si>
    <t>Khertvisi Fortress</t>
  </si>
  <si>
    <t>2018 January - August</t>
  </si>
  <si>
    <t>2019 January - August</t>
  </si>
  <si>
    <t>2018: August</t>
  </si>
  <si>
    <t>2019: August</t>
  </si>
  <si>
    <t>Kolkheti culture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</si>
</sst>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4" width="17.8554687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4" t="s">
        <v>12</v>
      </c>
      <c r="C2" s="25"/>
      <c r="D2" s="25"/>
      <c r="E2" s="25"/>
      <c r="F2" s="25"/>
      <c r="G2" s="26"/>
    </row>
    <row r="3" spans="2:7" ht="32.25" customHeight="1" x14ac:dyDescent="0.25">
      <c r="B3" s="3" t="s">
        <v>11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SUM(C5:C13)</f>
        <v>371276</v>
      </c>
      <c r="D4" s="8">
        <f>SUM(D5:D13)</f>
        <v>399741</v>
      </c>
      <c r="E4" s="8">
        <f t="shared" ref="E4" si="0">D4-C4</f>
        <v>28465</v>
      </c>
      <c r="F4" s="20">
        <f t="shared" ref="F4" si="1">D4/C4-1</f>
        <v>7.6668031329792496E-2</v>
      </c>
      <c r="G4" s="9">
        <f>D4/D4</f>
        <v>1</v>
      </c>
    </row>
    <row r="5" spans="2:7" ht="22.5" customHeight="1" x14ac:dyDescent="0.25">
      <c r="B5" s="10" t="s">
        <v>15</v>
      </c>
      <c r="C5" s="2">
        <v>217814</v>
      </c>
      <c r="D5" s="2">
        <v>217827</v>
      </c>
      <c r="E5" s="2">
        <f t="shared" ref="E5:E13" si="2">D5-C5</f>
        <v>13</v>
      </c>
      <c r="F5" s="21">
        <f>D5/C5-1</f>
        <v>5.9683950526689955E-5</v>
      </c>
      <c r="G5" s="18">
        <f t="shared" ref="G5:G13" si="3">D5/$D$4</f>
        <v>0.54492033591750655</v>
      </c>
    </row>
    <row r="6" spans="2:7" ht="15.75" x14ac:dyDescent="0.25">
      <c r="B6" s="10" t="s">
        <v>13</v>
      </c>
      <c r="C6" s="2">
        <v>114083</v>
      </c>
      <c r="D6" s="2">
        <v>124499</v>
      </c>
      <c r="E6" s="2">
        <f t="shared" si="2"/>
        <v>10416</v>
      </c>
      <c r="F6" s="21">
        <f>D6/C6-1</f>
        <v>9.1301946828186598E-2</v>
      </c>
      <c r="G6" s="18">
        <f t="shared" si="3"/>
        <v>0.31144916333325828</v>
      </c>
    </row>
    <row r="7" spans="2:7" ht="15.75" x14ac:dyDescent="0.25">
      <c r="B7" s="10" t="s">
        <v>17</v>
      </c>
      <c r="C7" s="2">
        <v>12451</v>
      </c>
      <c r="D7" s="2">
        <v>18455</v>
      </c>
      <c r="E7" s="4">
        <f t="shared" si="2"/>
        <v>6004</v>
      </c>
      <c r="F7" s="22">
        <f>D7/C7-1</f>
        <v>0.48221026423580438</v>
      </c>
      <c r="G7" s="19">
        <f t="shared" si="3"/>
        <v>4.6167393387218224E-2</v>
      </c>
    </row>
    <row r="8" spans="2:7" ht="15.75" x14ac:dyDescent="0.25">
      <c r="B8" s="10" t="s">
        <v>30</v>
      </c>
      <c r="C8" s="2">
        <v>1616</v>
      </c>
      <c r="D8" s="2">
        <v>15566</v>
      </c>
      <c r="E8" s="2">
        <f t="shared" si="2"/>
        <v>13950</v>
      </c>
      <c r="F8" s="21"/>
      <c r="G8" s="18">
        <f t="shared" si="3"/>
        <v>3.8940213788428005E-2</v>
      </c>
    </row>
    <row r="9" spans="2:7" ht="15.75" x14ac:dyDescent="0.25">
      <c r="B9" s="10" t="s">
        <v>20</v>
      </c>
      <c r="C9" s="2">
        <v>6790</v>
      </c>
      <c r="D9" s="2">
        <v>9063</v>
      </c>
      <c r="E9" s="2">
        <f t="shared" si="2"/>
        <v>2273</v>
      </c>
      <c r="F9" s="21">
        <f>D9/C9-1</f>
        <v>0.33475699558173777</v>
      </c>
      <c r="G9" s="18">
        <f t="shared" si="3"/>
        <v>2.2672180236703265E-2</v>
      </c>
    </row>
    <row r="10" spans="2:7" ht="15.75" x14ac:dyDescent="0.25">
      <c r="B10" s="10" t="s">
        <v>18</v>
      </c>
      <c r="C10" s="2">
        <v>5711</v>
      </c>
      <c r="D10" s="2">
        <v>3919</v>
      </c>
      <c r="E10" s="2">
        <f t="shared" si="2"/>
        <v>-1792</v>
      </c>
      <c r="F10" s="21">
        <f>D10/C10-1</f>
        <v>-0.31378042374365256</v>
      </c>
      <c r="G10" s="18">
        <f t="shared" si="3"/>
        <v>9.8038479915745439E-3</v>
      </c>
    </row>
    <row r="11" spans="2:7" ht="15.75" x14ac:dyDescent="0.25">
      <c r="B11" s="10" t="s">
        <v>16</v>
      </c>
      <c r="C11" s="2">
        <v>2831</v>
      </c>
      <c r="D11" s="2">
        <v>2201</v>
      </c>
      <c r="E11" s="2">
        <f t="shared" si="2"/>
        <v>-630</v>
      </c>
      <c r="F11" s="21">
        <f>D11/C11-1</f>
        <v>-0.2225362062875309</v>
      </c>
      <c r="G11" s="18">
        <f t="shared" si="3"/>
        <v>5.5060651772022382E-3</v>
      </c>
    </row>
    <row r="12" spans="2:7" ht="15.75" x14ac:dyDescent="0.25">
      <c r="B12" s="10" t="s">
        <v>19</v>
      </c>
      <c r="C12" s="2">
        <v>9820</v>
      </c>
      <c r="D12" s="2">
        <v>8211</v>
      </c>
      <c r="E12" s="2">
        <f t="shared" si="2"/>
        <v>-1609</v>
      </c>
      <c r="F12" s="21">
        <f>D12/C12-1</f>
        <v>-0.16384928716904279</v>
      </c>
      <c r="G12" s="18">
        <f t="shared" si="3"/>
        <v>2.0540800168108851E-2</v>
      </c>
    </row>
    <row r="13" spans="2:7" ht="15.75" x14ac:dyDescent="0.25">
      <c r="B13" s="10" t="s">
        <v>14</v>
      </c>
      <c r="C13" s="2">
        <v>160</v>
      </c>
      <c r="D13" s="2">
        <v>0</v>
      </c>
      <c r="E13" s="2">
        <f t="shared" si="2"/>
        <v>-160</v>
      </c>
      <c r="F13" s="21">
        <f>D13/C13-1</f>
        <v>-1</v>
      </c>
      <c r="G13" s="18">
        <f t="shared" si="3"/>
        <v>0</v>
      </c>
    </row>
    <row r="14" spans="2:7" x14ac:dyDescent="0.25">
      <c r="F14" s="23"/>
    </row>
    <row r="16" spans="2:7" ht="28.5" customHeight="1" x14ac:dyDescent="0.25">
      <c r="B16" s="24" t="s">
        <v>12</v>
      </c>
      <c r="C16" s="25"/>
      <c r="D16" s="25"/>
      <c r="E16" s="25"/>
      <c r="F16" s="25"/>
      <c r="G16" s="26"/>
    </row>
    <row r="17" spans="2:7" ht="25.5" customHeight="1" x14ac:dyDescent="0.25">
      <c r="B17" s="3" t="s">
        <v>11</v>
      </c>
      <c r="C17" s="6" t="s">
        <v>33</v>
      </c>
      <c r="D17" s="6" t="s">
        <v>34</v>
      </c>
      <c r="E17" s="3" t="s">
        <v>1</v>
      </c>
      <c r="F17" s="3" t="s">
        <v>2</v>
      </c>
      <c r="G17" s="3" t="s">
        <v>3</v>
      </c>
    </row>
    <row r="18" spans="2:7" ht="19.5" customHeight="1" x14ac:dyDescent="0.25">
      <c r="B18" s="7" t="s">
        <v>0</v>
      </c>
      <c r="C18" s="8">
        <f>SUM(C19:C26)</f>
        <v>76204</v>
      </c>
      <c r="D18" s="8">
        <f>SUM(D19:D26)</f>
        <v>81270</v>
      </c>
      <c r="E18" s="8">
        <f t="shared" ref="E18" si="4">D18-C18</f>
        <v>5066</v>
      </c>
      <c r="F18" s="20">
        <f t="shared" ref="F18" si="5">D18/C18-1</f>
        <v>6.6479449897643095E-2</v>
      </c>
      <c r="G18" s="9">
        <f>D18/D18</f>
        <v>1</v>
      </c>
    </row>
    <row r="19" spans="2:7" ht="15.75" x14ac:dyDescent="0.25">
      <c r="B19" s="10" t="s">
        <v>15</v>
      </c>
      <c r="C19" s="2">
        <v>39076</v>
      </c>
      <c r="D19" s="2">
        <v>38159</v>
      </c>
      <c r="E19" s="2">
        <f t="shared" ref="E19:E26" si="6">D19-C19</f>
        <v>-917</v>
      </c>
      <c r="F19" s="21">
        <f>D19/C19-1</f>
        <v>-2.3467089773774208E-2</v>
      </c>
      <c r="G19" s="18">
        <f t="shared" ref="G19:G26" si="7">D19/$D$4</f>
        <v>9.5459309903162301E-2</v>
      </c>
    </row>
    <row r="20" spans="2:7" ht="15.75" x14ac:dyDescent="0.25">
      <c r="B20" s="10" t="s">
        <v>13</v>
      </c>
      <c r="C20" s="2">
        <v>28547</v>
      </c>
      <c r="D20" s="2">
        <v>30085</v>
      </c>
      <c r="E20" s="2">
        <f t="shared" si="6"/>
        <v>1538</v>
      </c>
      <c r="F20" s="21">
        <f>D20/C20-1</f>
        <v>5.387606403474976E-2</v>
      </c>
      <c r="G20" s="18">
        <f t="shared" si="7"/>
        <v>7.5261231647491753E-2</v>
      </c>
    </row>
    <row r="21" spans="2:7" ht="15.75" x14ac:dyDescent="0.25">
      <c r="B21" s="10" t="s">
        <v>17</v>
      </c>
      <c r="C21" s="2">
        <v>2126</v>
      </c>
      <c r="D21" s="2">
        <v>4494</v>
      </c>
      <c r="E21" s="2">
        <f t="shared" si="6"/>
        <v>2368</v>
      </c>
      <c r="F21" s="21">
        <f>D21/C21-1</f>
        <v>1.1138287864534338</v>
      </c>
      <c r="G21" s="18">
        <f t="shared" si="7"/>
        <v>1.1242279375895893E-2</v>
      </c>
    </row>
    <row r="22" spans="2:7" ht="15.75" x14ac:dyDescent="0.25">
      <c r="B22" s="10" t="s">
        <v>30</v>
      </c>
      <c r="C22" s="2">
        <v>1517</v>
      </c>
      <c r="D22" s="2">
        <v>4139</v>
      </c>
      <c r="E22" s="2">
        <f t="shared" si="6"/>
        <v>2622</v>
      </c>
      <c r="F22" s="21"/>
      <c r="G22" s="18">
        <f t="shared" si="7"/>
        <v>1.0354204347314886E-2</v>
      </c>
    </row>
    <row r="23" spans="2:7" ht="15.75" x14ac:dyDescent="0.25">
      <c r="B23" s="10" t="s">
        <v>20</v>
      </c>
      <c r="C23" s="2">
        <v>1378</v>
      </c>
      <c r="D23" s="2">
        <v>1393</v>
      </c>
      <c r="E23" s="2">
        <f t="shared" si="6"/>
        <v>15</v>
      </c>
      <c r="F23" s="22">
        <f>D23/C23-1</f>
        <v>1.0885341074020394E-2</v>
      </c>
      <c r="G23" s="18">
        <f t="shared" si="7"/>
        <v>3.484756379755892E-3</v>
      </c>
    </row>
    <row r="24" spans="2:7" ht="15.75" x14ac:dyDescent="0.25">
      <c r="B24" s="10" t="s">
        <v>18</v>
      </c>
      <c r="C24" s="2">
        <v>864</v>
      </c>
      <c r="D24" s="2">
        <v>395</v>
      </c>
      <c r="E24" s="2">
        <f t="shared" si="6"/>
        <v>-469</v>
      </c>
      <c r="F24" s="22">
        <f>D24/C24-1</f>
        <v>-0.54282407407407407</v>
      </c>
      <c r="G24" s="19">
        <f t="shared" si="7"/>
        <v>9.8813982053379571E-4</v>
      </c>
    </row>
    <row r="25" spans="2:7" ht="15.75" x14ac:dyDescent="0.25">
      <c r="B25" s="10" t="s">
        <v>19</v>
      </c>
      <c r="C25" s="2">
        <v>2069</v>
      </c>
      <c r="D25" s="2">
        <v>2169</v>
      </c>
      <c r="E25" s="2">
        <f t="shared" si="6"/>
        <v>100</v>
      </c>
      <c r="F25" s="21">
        <f>D25/C25-1</f>
        <v>4.833252779120345E-2</v>
      </c>
      <c r="G25" s="18">
        <f t="shared" si="7"/>
        <v>5.4260133436400066E-3</v>
      </c>
    </row>
    <row r="26" spans="2:7" ht="15.75" x14ac:dyDescent="0.25">
      <c r="B26" s="10" t="s">
        <v>16</v>
      </c>
      <c r="C26" s="2">
        <v>627</v>
      </c>
      <c r="D26" s="2">
        <v>436</v>
      </c>
      <c r="E26" s="2">
        <f t="shared" si="6"/>
        <v>-191</v>
      </c>
      <c r="F26" s="21">
        <f>D26/C26-1</f>
        <v>-0.30462519936204147</v>
      </c>
      <c r="G26" s="18">
        <f t="shared" si="7"/>
        <v>1.0907062322854048E-3</v>
      </c>
    </row>
    <row r="29" spans="2:7" x14ac:dyDescent="0.25">
      <c r="B29" s="27" t="s">
        <v>21</v>
      </c>
      <c r="C29" s="27"/>
      <c r="D29" s="27"/>
      <c r="E29" s="27"/>
      <c r="F29" s="27"/>
    </row>
  </sheetData>
  <sortState ref="B6:G14">
    <sortCondition descending="1" ref="D6"/>
  </sortState>
  <mergeCells count="3">
    <mergeCell ref="B2:G2"/>
    <mergeCell ref="B29:F29"/>
    <mergeCell ref="B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workbookViewId="0">
      <selection activeCell="B2" sqref="B2:G2"/>
    </sheetView>
  </sheetViews>
  <sheetFormatPr defaultRowHeight="15" x14ac:dyDescent="0.25"/>
  <cols>
    <col min="2" max="2" width="67.42578125" customWidth="1"/>
    <col min="3" max="4" width="16.42578125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9" t="s">
        <v>22</v>
      </c>
      <c r="C2" s="30"/>
      <c r="D2" s="30"/>
      <c r="E2" s="30"/>
      <c r="F2" s="30"/>
      <c r="G2" s="30"/>
    </row>
    <row r="3" spans="2:7" ht="33.75" customHeight="1" x14ac:dyDescent="0.25">
      <c r="B3" s="3" t="s">
        <v>9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SUM(C5:C17)</f>
        <v>245621</v>
      </c>
      <c r="D4" s="8">
        <f>SUM(D5:D17)</f>
        <v>232867</v>
      </c>
      <c r="E4" s="8">
        <f t="shared" ref="E4:E17" si="0">D4-C4</f>
        <v>-12754</v>
      </c>
      <c r="F4" s="20">
        <f t="shared" ref="F4:F11" si="1">D4/C4-1</f>
        <v>-5.1925527540397587E-2</v>
      </c>
      <c r="G4" s="9">
        <f>D4/D4</f>
        <v>1</v>
      </c>
    </row>
    <row r="5" spans="2:7" x14ac:dyDescent="0.25">
      <c r="B5" s="1" t="s">
        <v>23</v>
      </c>
      <c r="C5" s="4">
        <v>66006</v>
      </c>
      <c r="D5" s="4">
        <v>80088</v>
      </c>
      <c r="E5" s="2">
        <f t="shared" si="0"/>
        <v>14082</v>
      </c>
      <c r="F5" s="21">
        <f t="shared" si="1"/>
        <v>0.213344241432597</v>
      </c>
      <c r="G5" s="18">
        <f t="shared" ref="G5:G17" si="2">D5/$D$4</f>
        <v>0.34392163767300649</v>
      </c>
    </row>
    <row r="6" spans="2:7" x14ac:dyDescent="0.25">
      <c r="B6" s="1" t="s">
        <v>25</v>
      </c>
      <c r="C6" s="4">
        <v>51824</v>
      </c>
      <c r="D6" s="4">
        <v>32177</v>
      </c>
      <c r="E6" s="2">
        <f t="shared" si="0"/>
        <v>-19647</v>
      </c>
      <c r="F6" s="21">
        <f t="shared" si="1"/>
        <v>-0.37911006483482557</v>
      </c>
      <c r="G6" s="18">
        <f t="shared" si="2"/>
        <v>0.1381775863475718</v>
      </c>
    </row>
    <row r="7" spans="2:7" s="5" customFormat="1" x14ac:dyDescent="0.25">
      <c r="B7" s="13" t="s">
        <v>5</v>
      </c>
      <c r="C7" s="4">
        <v>6738</v>
      </c>
      <c r="D7" s="4">
        <v>4588</v>
      </c>
      <c r="E7" s="4">
        <f t="shared" si="0"/>
        <v>-2150</v>
      </c>
      <c r="F7" s="22">
        <f t="shared" si="1"/>
        <v>-0.31908578213119621</v>
      </c>
      <c r="G7" s="19">
        <f t="shared" si="2"/>
        <v>1.9702233463736812E-2</v>
      </c>
    </row>
    <row r="8" spans="2:7" x14ac:dyDescent="0.25">
      <c r="B8" s="1" t="s">
        <v>24</v>
      </c>
      <c r="C8" s="4">
        <v>36412</v>
      </c>
      <c r="D8" s="2">
        <v>34689</v>
      </c>
      <c r="E8" s="2">
        <f t="shared" si="0"/>
        <v>-1723</v>
      </c>
      <c r="F8" s="21">
        <f t="shared" si="1"/>
        <v>-4.7319564978578477E-2</v>
      </c>
      <c r="G8" s="18">
        <f t="shared" si="2"/>
        <v>0.1489648597697398</v>
      </c>
    </row>
    <row r="9" spans="2:7" x14ac:dyDescent="0.25">
      <c r="B9" s="1" t="s">
        <v>7</v>
      </c>
      <c r="C9" s="4">
        <v>8571</v>
      </c>
      <c r="D9" s="2">
        <v>8061</v>
      </c>
      <c r="E9" s="2">
        <f t="shared" si="0"/>
        <v>-510</v>
      </c>
      <c r="F9" s="21">
        <v>0</v>
      </c>
      <c r="G9" s="18">
        <f t="shared" si="2"/>
        <v>3.4616326057363214E-2</v>
      </c>
    </row>
    <row r="10" spans="2:7" x14ac:dyDescent="0.25">
      <c r="B10" s="1" t="s">
        <v>4</v>
      </c>
      <c r="C10" s="4">
        <v>976</v>
      </c>
      <c r="D10" s="2">
        <v>409</v>
      </c>
      <c r="E10" s="2">
        <f t="shared" si="0"/>
        <v>-567</v>
      </c>
      <c r="F10" s="21">
        <f t="shared" si="1"/>
        <v>-0.58094262295081966</v>
      </c>
      <c r="G10" s="18">
        <f t="shared" si="2"/>
        <v>1.756367368497898E-3</v>
      </c>
    </row>
    <row r="11" spans="2:7" x14ac:dyDescent="0.25">
      <c r="B11" s="1" t="s">
        <v>26</v>
      </c>
      <c r="C11" s="4">
        <v>23080</v>
      </c>
      <c r="D11" s="2">
        <v>20637</v>
      </c>
      <c r="E11" s="2">
        <f t="shared" si="0"/>
        <v>-2443</v>
      </c>
      <c r="F11" s="21">
        <f t="shared" si="1"/>
        <v>-0.10584922010398612</v>
      </c>
      <c r="G11" s="18">
        <f t="shared" si="2"/>
        <v>8.8621401916115214E-2</v>
      </c>
    </row>
    <row r="12" spans="2:7" x14ac:dyDescent="0.25">
      <c r="B12" s="1" t="s">
        <v>8</v>
      </c>
      <c r="C12" s="4">
        <v>22079</v>
      </c>
      <c r="D12" s="2">
        <v>26343</v>
      </c>
      <c r="E12" s="2">
        <f t="shared" si="0"/>
        <v>4264</v>
      </c>
      <c r="F12" s="21">
        <f>D12/C12-1</f>
        <v>0.19312468861814391</v>
      </c>
      <c r="G12" s="18">
        <f t="shared" si="2"/>
        <v>0.1131246591401959</v>
      </c>
    </row>
    <row r="13" spans="2:7" x14ac:dyDescent="0.25">
      <c r="B13" s="1" t="s">
        <v>10</v>
      </c>
      <c r="C13" s="4">
        <v>4991</v>
      </c>
      <c r="D13" s="2">
        <v>6182</v>
      </c>
      <c r="E13" s="2">
        <f t="shared" si="0"/>
        <v>1191</v>
      </c>
      <c r="F13" s="21">
        <f>D13/C13-1</f>
        <v>0.23862953315968749</v>
      </c>
      <c r="G13" s="18">
        <f t="shared" si="2"/>
        <v>2.6547342474459671E-2</v>
      </c>
    </row>
    <row r="14" spans="2:7" x14ac:dyDescent="0.25">
      <c r="B14" s="1" t="s">
        <v>29</v>
      </c>
      <c r="C14" s="4">
        <v>7768</v>
      </c>
      <c r="D14" s="2">
        <v>3275</v>
      </c>
      <c r="E14" s="2">
        <f t="shared" si="0"/>
        <v>-4493</v>
      </c>
      <c r="F14" s="21">
        <f>D14/C14-1</f>
        <v>-0.57839855818743557</v>
      </c>
      <c r="G14" s="18">
        <f t="shared" si="2"/>
        <v>1.4063821838216665E-2</v>
      </c>
    </row>
    <row r="15" spans="2:7" x14ac:dyDescent="0.25">
      <c r="B15" s="1" t="s">
        <v>28</v>
      </c>
      <c r="C15" s="4">
        <v>491</v>
      </c>
      <c r="D15" s="4">
        <v>524</v>
      </c>
      <c r="E15" s="2">
        <f t="shared" si="0"/>
        <v>33</v>
      </c>
      <c r="F15" s="21">
        <f>D15/C15-1</f>
        <v>6.720977596741351E-2</v>
      </c>
      <c r="G15" s="18">
        <f t="shared" si="2"/>
        <v>2.2502114941146665E-3</v>
      </c>
    </row>
    <row r="16" spans="2:7" x14ac:dyDescent="0.25">
      <c r="B16" s="1" t="s">
        <v>6</v>
      </c>
      <c r="C16" s="4">
        <v>16685</v>
      </c>
      <c r="D16" s="4">
        <v>15778</v>
      </c>
      <c r="E16" s="2">
        <f t="shared" si="0"/>
        <v>-907</v>
      </c>
      <c r="F16" s="21">
        <f>D16/C16-1</f>
        <v>-5.4360203775846605E-2</v>
      </c>
      <c r="G16" s="21">
        <f t="shared" si="2"/>
        <v>6.7755414034620626E-2</v>
      </c>
    </row>
    <row r="17" spans="2:7" x14ac:dyDescent="0.25">
      <c r="B17" s="1" t="s">
        <v>35</v>
      </c>
      <c r="C17" s="13">
        <v>0</v>
      </c>
      <c r="D17" s="1">
        <v>116</v>
      </c>
      <c r="E17" s="2">
        <f t="shared" si="0"/>
        <v>116</v>
      </c>
      <c r="F17" s="21"/>
      <c r="G17" s="21">
        <f t="shared" si="2"/>
        <v>4.9813842236126203E-4</v>
      </c>
    </row>
    <row r="18" spans="2:7" x14ac:dyDescent="0.25">
      <c r="B18" s="11"/>
      <c r="C18" s="15"/>
      <c r="D18" s="12"/>
      <c r="E18" s="14"/>
      <c r="F18" s="16"/>
      <c r="G18" s="17"/>
    </row>
    <row r="20" spans="2:7" ht="39.75" customHeight="1" x14ac:dyDescent="0.25">
      <c r="B20" s="29" t="s">
        <v>22</v>
      </c>
      <c r="C20" s="30"/>
      <c r="D20" s="30"/>
      <c r="E20" s="30"/>
      <c r="F20" s="30"/>
      <c r="G20" s="30"/>
    </row>
    <row r="21" spans="2:7" ht="34.5" customHeight="1" x14ac:dyDescent="0.25">
      <c r="B21" s="3" t="s">
        <v>9</v>
      </c>
      <c r="C21" s="6" t="s">
        <v>33</v>
      </c>
      <c r="D21" s="6" t="s">
        <v>34</v>
      </c>
      <c r="E21" s="3" t="s">
        <v>1</v>
      </c>
      <c r="F21" s="3" t="s">
        <v>2</v>
      </c>
      <c r="G21" s="3" t="s">
        <v>3</v>
      </c>
    </row>
    <row r="22" spans="2:7" ht="24" customHeight="1" x14ac:dyDescent="0.25">
      <c r="B22" s="8" t="s">
        <v>0</v>
      </c>
      <c r="C22" s="8">
        <f>SUM(C23:C35)</f>
        <v>43497</v>
      </c>
      <c r="D22" s="8">
        <f>SUM(D23:D35)</f>
        <v>36721</v>
      </c>
      <c r="E22" s="8">
        <f t="shared" ref="E22:E34" si="3">D22-C22</f>
        <v>-6776</v>
      </c>
      <c r="F22" s="20">
        <f t="shared" ref="F22:F32" si="4">D22/C22-1</f>
        <v>-0.155780858450008</v>
      </c>
      <c r="G22" s="9">
        <f>D22/D22</f>
        <v>1</v>
      </c>
    </row>
    <row r="23" spans="2:7" x14ac:dyDescent="0.25">
      <c r="B23" s="1" t="s">
        <v>23</v>
      </c>
      <c r="C23" s="4">
        <v>13329</v>
      </c>
      <c r="D23" s="4">
        <v>12306</v>
      </c>
      <c r="E23" s="2">
        <f t="shared" si="3"/>
        <v>-1023</v>
      </c>
      <c r="F23" s="21">
        <f t="shared" si="4"/>
        <v>-7.6749943731712844E-2</v>
      </c>
      <c r="G23" s="18">
        <f t="shared" ref="G23:G34" si="5">D23/$D$4</f>
        <v>5.2845615737738709E-2</v>
      </c>
    </row>
    <row r="24" spans="2:7" x14ac:dyDescent="0.25">
      <c r="B24" s="1" t="s">
        <v>25</v>
      </c>
      <c r="C24" s="4">
        <v>6016</v>
      </c>
      <c r="D24" s="4">
        <v>3350</v>
      </c>
      <c r="E24" s="2">
        <f t="shared" si="3"/>
        <v>-2666</v>
      </c>
      <c r="F24" s="21">
        <f t="shared" si="4"/>
        <v>-0.44315159574468088</v>
      </c>
      <c r="G24" s="18">
        <f t="shared" si="5"/>
        <v>1.4385894094053686E-2</v>
      </c>
    </row>
    <row r="25" spans="2:7" x14ac:dyDescent="0.25">
      <c r="B25" s="13" t="s">
        <v>5</v>
      </c>
      <c r="C25" s="4">
        <v>405</v>
      </c>
      <c r="D25" s="4">
        <v>478</v>
      </c>
      <c r="E25" s="4">
        <f t="shared" si="3"/>
        <v>73</v>
      </c>
      <c r="F25" s="22">
        <f t="shared" si="4"/>
        <v>0.18024691358024691</v>
      </c>
      <c r="G25" s="19">
        <f t="shared" si="5"/>
        <v>2.0526738438679591E-3</v>
      </c>
    </row>
    <row r="26" spans="2:7" s="5" customFormat="1" x14ac:dyDescent="0.25">
      <c r="B26" s="1" t="s">
        <v>24</v>
      </c>
      <c r="C26" s="4">
        <v>4760</v>
      </c>
      <c r="D26" s="2">
        <v>3473</v>
      </c>
      <c r="E26" s="2">
        <f t="shared" si="3"/>
        <v>-1287</v>
      </c>
      <c r="F26" s="21">
        <f t="shared" si="4"/>
        <v>-0.27037815126050424</v>
      </c>
      <c r="G26" s="18">
        <f t="shared" si="5"/>
        <v>1.4914092593626405E-2</v>
      </c>
    </row>
    <row r="27" spans="2:7" x14ac:dyDescent="0.25">
      <c r="B27" s="1" t="s">
        <v>7</v>
      </c>
      <c r="C27" s="4">
        <v>1457</v>
      </c>
      <c r="D27" s="2">
        <v>1115</v>
      </c>
      <c r="E27" s="2">
        <f t="shared" si="3"/>
        <v>-342</v>
      </c>
      <c r="F27" s="21">
        <f t="shared" si="4"/>
        <v>-0.23472889498970484</v>
      </c>
      <c r="G27" s="18">
        <f t="shared" si="5"/>
        <v>4.7881408701104062E-3</v>
      </c>
    </row>
    <row r="28" spans="2:7" x14ac:dyDescent="0.25">
      <c r="B28" s="1" t="s">
        <v>4</v>
      </c>
      <c r="C28" s="4">
        <v>24</v>
      </c>
      <c r="D28" s="2">
        <v>2</v>
      </c>
      <c r="E28" s="2">
        <f t="shared" si="3"/>
        <v>-22</v>
      </c>
      <c r="F28" s="21">
        <f t="shared" si="4"/>
        <v>-0.91666666666666663</v>
      </c>
      <c r="G28" s="18">
        <f t="shared" si="5"/>
        <v>8.5885934889872757E-6</v>
      </c>
    </row>
    <row r="29" spans="2:7" x14ac:dyDescent="0.25">
      <c r="B29" s="1" t="s">
        <v>26</v>
      </c>
      <c r="C29" s="4">
        <v>3384</v>
      </c>
      <c r="D29" s="2">
        <v>2812</v>
      </c>
      <c r="E29" s="2">
        <f t="shared" si="3"/>
        <v>-572</v>
      </c>
      <c r="F29" s="21">
        <f t="shared" si="4"/>
        <v>-0.16903073286052006</v>
      </c>
      <c r="G29" s="18">
        <f t="shared" si="5"/>
        <v>1.207556244551611E-2</v>
      </c>
    </row>
    <row r="30" spans="2:7" x14ac:dyDescent="0.25">
      <c r="B30" s="1" t="s">
        <v>8</v>
      </c>
      <c r="C30" s="4">
        <v>6980</v>
      </c>
      <c r="D30" s="2">
        <v>7856</v>
      </c>
      <c r="E30" s="2">
        <f t="shared" si="3"/>
        <v>876</v>
      </c>
      <c r="F30" s="21">
        <v>0</v>
      </c>
      <c r="G30" s="18">
        <f t="shared" si="5"/>
        <v>3.3735995224742021E-2</v>
      </c>
    </row>
    <row r="31" spans="2:7" x14ac:dyDescent="0.25">
      <c r="B31" s="1" t="s">
        <v>10</v>
      </c>
      <c r="C31" s="4">
        <v>1475</v>
      </c>
      <c r="D31" s="2">
        <v>1785</v>
      </c>
      <c r="E31" s="2">
        <f t="shared" si="3"/>
        <v>310</v>
      </c>
      <c r="F31" s="21">
        <f t="shared" si="4"/>
        <v>0.21016949152542375</v>
      </c>
      <c r="G31" s="18">
        <f t="shared" si="5"/>
        <v>7.6653196889211435E-3</v>
      </c>
    </row>
    <row r="32" spans="2:7" x14ac:dyDescent="0.25">
      <c r="B32" s="1" t="s">
        <v>29</v>
      </c>
      <c r="C32" s="4">
        <v>329</v>
      </c>
      <c r="D32" s="2">
        <v>157</v>
      </c>
      <c r="E32" s="2">
        <f t="shared" si="3"/>
        <v>-172</v>
      </c>
      <c r="F32" s="21">
        <f t="shared" si="4"/>
        <v>-0.52279635258358659</v>
      </c>
      <c r="G32" s="18">
        <f t="shared" si="5"/>
        <v>6.7420458888550121E-4</v>
      </c>
    </row>
    <row r="33" spans="2:7" x14ac:dyDescent="0.25">
      <c r="B33" s="1" t="s">
        <v>28</v>
      </c>
      <c r="C33" s="13">
        <v>35</v>
      </c>
      <c r="D33" s="1">
        <v>24</v>
      </c>
      <c r="E33" s="2">
        <f t="shared" si="3"/>
        <v>-11</v>
      </c>
      <c r="F33" s="21">
        <f>D33/C33-1</f>
        <v>-0.31428571428571428</v>
      </c>
      <c r="G33" s="18">
        <f t="shared" si="5"/>
        <v>1.0306312186784731E-4</v>
      </c>
    </row>
    <row r="34" spans="2:7" x14ac:dyDescent="0.25">
      <c r="B34" s="1" t="s">
        <v>6</v>
      </c>
      <c r="C34" s="1">
        <v>5303</v>
      </c>
      <c r="D34" s="1">
        <v>3247</v>
      </c>
      <c r="E34" s="2">
        <f t="shared" si="3"/>
        <v>-2056</v>
      </c>
      <c r="F34" s="21">
        <f>D34/C34-1</f>
        <v>-0.38770507260041487</v>
      </c>
      <c r="G34" s="18">
        <f t="shared" si="5"/>
        <v>1.3943581529370842E-2</v>
      </c>
    </row>
    <row r="35" spans="2:7" x14ac:dyDescent="0.25">
      <c r="B35" s="1" t="s">
        <v>35</v>
      </c>
      <c r="C35" s="1">
        <v>0</v>
      </c>
      <c r="D35" s="1">
        <v>116</v>
      </c>
      <c r="E35" s="2">
        <f t="shared" ref="E35" si="6">D35-C35</f>
        <v>116</v>
      </c>
      <c r="F35" s="21"/>
      <c r="G35" s="18">
        <f t="shared" ref="G35" si="7">D35/$D$4</f>
        <v>4.9813842236126203E-4</v>
      </c>
    </row>
    <row r="36" spans="2:7" x14ac:dyDescent="0.25">
      <c r="B36" s="11"/>
      <c r="C36" s="12"/>
      <c r="D36" s="12"/>
      <c r="E36" s="12"/>
      <c r="F36" s="12"/>
      <c r="G36" s="12"/>
    </row>
    <row r="38" spans="2:7" x14ac:dyDescent="0.25">
      <c r="B38" s="28" t="s">
        <v>27</v>
      </c>
      <c r="C38" s="28"/>
      <c r="D38" s="28"/>
      <c r="E38" s="28"/>
      <c r="F38" s="28"/>
      <c r="G38" s="28"/>
    </row>
  </sheetData>
  <mergeCells count="3">
    <mergeCell ref="B38:G38"/>
    <mergeCell ref="B20:G20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2019-10-01T08:00:12Z</dcterms:modified>
</cp:coreProperties>
</file>