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hatia\Desktop\2019\მარტი\"/>
    </mc:Choice>
  </mc:AlternateContent>
  <bookViews>
    <workbookView xWindow="0" yWindow="0" windowWidth="20490" windowHeight="7455" tabRatio="746"/>
  </bookViews>
  <sheets>
    <sheet name="2019 მარტი" sheetId="1" r:id="rId1"/>
    <sheet name="ტოპ 15" sheetId="2" r:id="rId2"/>
    <sheet name="ვიზიტის ტიპები" sheetId="12" r:id="rId3"/>
    <sheet name="რეგიონები" sheetId="3" r:id="rId4"/>
    <sheet name="საზღვრის ტიპი" sheetId="10" r:id="rId5"/>
    <sheet name="საზღვარი" sheetId="11" r:id="rId6"/>
    <sheet name="ტერმინები" sheetId="14" r:id="rId7"/>
  </sheets>
  <calcPr calcId="152511"/>
</workbook>
</file>

<file path=xl/calcChain.xml><?xml version="1.0" encoding="utf-8"?>
<calcChain xmlns="http://schemas.openxmlformats.org/spreadsheetml/2006/main">
  <c r="F210" i="1" l="1"/>
  <c r="F211" i="1"/>
  <c r="F208" i="1"/>
  <c r="F207" i="1"/>
  <c r="F204" i="1"/>
  <c r="F197" i="1"/>
  <c r="F187" i="1"/>
  <c r="F150" i="1"/>
  <c r="F142" i="1"/>
  <c r="F136" i="1"/>
  <c r="F138" i="1"/>
  <c r="F127" i="1"/>
  <c r="F119" i="1"/>
  <c r="F85" i="1"/>
  <c r="F82" i="1"/>
  <c r="F83" i="1"/>
  <c r="F72" i="1"/>
  <c r="F48" i="1"/>
  <c r="E7" i="1" l="1"/>
  <c r="F7" i="1" s="1"/>
  <c r="E8" i="1"/>
  <c r="F8" i="1"/>
  <c r="E9" i="1"/>
  <c r="F9" i="1" s="1"/>
  <c r="E10" i="1"/>
  <c r="F10" i="1" s="1"/>
  <c r="E11" i="1"/>
  <c r="F11" i="1" s="1"/>
  <c r="E12" i="1"/>
  <c r="F12" i="1" s="1"/>
  <c r="E13" i="1"/>
  <c r="F13" i="1" s="1"/>
  <c r="E14" i="1"/>
  <c r="F14" i="1"/>
  <c r="E15" i="1"/>
  <c r="F15" i="1" s="1"/>
  <c r="E16" i="1"/>
  <c r="F16" i="1"/>
  <c r="E17" i="1"/>
  <c r="F17" i="1" s="1"/>
  <c r="E18" i="1"/>
  <c r="F18" i="1" s="1"/>
  <c r="E19" i="1"/>
  <c r="F19" i="1" s="1"/>
  <c r="E20" i="1"/>
  <c r="F20" i="1" s="1"/>
  <c r="E21" i="1"/>
  <c r="F21" i="1" s="1"/>
  <c r="E22" i="1"/>
  <c r="F22" i="1"/>
  <c r="E23" i="1"/>
  <c r="F23" i="1" s="1"/>
  <c r="E24" i="1"/>
  <c r="F24" i="1"/>
  <c r="E25" i="1"/>
  <c r="F25" i="1" s="1"/>
  <c r="E26" i="1"/>
  <c r="F26" i="1" s="1"/>
  <c r="E27" i="1"/>
  <c r="F27" i="1" s="1"/>
  <c r="E28" i="1"/>
  <c r="F28" i="1" s="1"/>
  <c r="E29" i="1"/>
  <c r="F29" i="1" s="1"/>
  <c r="E30" i="1"/>
  <c r="F30" i="1"/>
  <c r="E31" i="1"/>
  <c r="F31" i="1" s="1"/>
  <c r="E32" i="1"/>
  <c r="F32" i="1"/>
  <c r="E33" i="1"/>
  <c r="F33" i="1" s="1"/>
  <c r="E34" i="1"/>
  <c r="F34" i="1" s="1"/>
  <c r="E35" i="1"/>
  <c r="F35" i="1" s="1"/>
  <c r="E36" i="1"/>
  <c r="F36" i="1" s="1"/>
  <c r="E37" i="1"/>
  <c r="F37" i="1" s="1"/>
  <c r="E38" i="1"/>
  <c r="E39" i="1"/>
  <c r="F39" i="1" s="1"/>
  <c r="E40" i="1"/>
  <c r="F40" i="1" s="1"/>
  <c r="E41" i="1"/>
  <c r="E42" i="1"/>
  <c r="F42" i="1" s="1"/>
  <c r="E43" i="1"/>
  <c r="F43" i="1" s="1"/>
  <c r="E44" i="1"/>
  <c r="F44" i="1"/>
  <c r="E45" i="1"/>
  <c r="F45" i="1" s="1"/>
  <c r="E46" i="1"/>
  <c r="F46" i="1"/>
  <c r="E47" i="1"/>
  <c r="F47" i="1" s="1"/>
  <c r="E48" i="1"/>
  <c r="E49" i="1"/>
  <c r="F49" i="1" s="1"/>
  <c r="E50" i="1"/>
  <c r="F50" i="1"/>
  <c r="E51" i="1"/>
  <c r="F51" i="1" s="1"/>
  <c r="E52" i="1"/>
  <c r="F52" i="1"/>
  <c r="E53" i="1"/>
  <c r="F53" i="1" s="1"/>
  <c r="E54" i="1"/>
  <c r="F54" i="1" s="1"/>
  <c r="E55" i="1"/>
  <c r="F55" i="1" s="1"/>
  <c r="E56" i="1"/>
  <c r="F56" i="1" s="1"/>
  <c r="E57" i="1"/>
  <c r="F57" i="1" s="1"/>
  <c r="E58" i="1"/>
  <c r="E59" i="1"/>
  <c r="F59" i="1" s="1"/>
  <c r="E60" i="1"/>
  <c r="F60" i="1"/>
  <c r="E61" i="1"/>
  <c r="F61" i="1" s="1"/>
  <c r="E62" i="1"/>
  <c r="F62" i="1" s="1"/>
  <c r="E63" i="1"/>
  <c r="F63" i="1" s="1"/>
  <c r="E64" i="1"/>
  <c r="F64" i="1" s="1"/>
  <c r="E65" i="1"/>
  <c r="F65" i="1" s="1"/>
  <c r="E66" i="1"/>
  <c r="F66" i="1"/>
  <c r="E67" i="1"/>
  <c r="F67" i="1" s="1"/>
  <c r="E68" i="1"/>
  <c r="E69" i="1"/>
  <c r="F69" i="1" s="1"/>
  <c r="E70" i="1"/>
  <c r="E71" i="1"/>
  <c r="E72" i="1"/>
  <c r="E73" i="1"/>
  <c r="F73" i="1" s="1"/>
  <c r="E74" i="1"/>
  <c r="F74" i="1" s="1"/>
  <c r="E75" i="1"/>
  <c r="E76" i="1"/>
  <c r="F76" i="1"/>
  <c r="E77" i="1"/>
  <c r="F77" i="1" s="1"/>
  <c r="E78" i="1"/>
  <c r="E79" i="1"/>
  <c r="F79" i="1" s="1"/>
  <c r="E80" i="1"/>
  <c r="E81" i="1"/>
  <c r="E82" i="1"/>
  <c r="E83" i="1"/>
  <c r="E84" i="1"/>
  <c r="E85" i="1"/>
  <c r="E86" i="1"/>
  <c r="F86" i="1"/>
  <c r="E87" i="1"/>
  <c r="F87" i="1" s="1"/>
  <c r="E88" i="1"/>
  <c r="F88" i="1"/>
  <c r="E89" i="1"/>
  <c r="E90" i="1"/>
  <c r="E91" i="1"/>
  <c r="F91" i="1" s="1"/>
  <c r="E92" i="1"/>
  <c r="F92" i="1"/>
  <c r="E93" i="1"/>
  <c r="F93" i="1" s="1"/>
  <c r="E94" i="1"/>
  <c r="F94" i="1"/>
  <c r="E95" i="1"/>
  <c r="F95" i="1" s="1"/>
  <c r="E96" i="1"/>
  <c r="F96" i="1" s="1"/>
  <c r="E97" i="1"/>
  <c r="F97" i="1" s="1"/>
  <c r="E98" i="1"/>
  <c r="F98" i="1" s="1"/>
  <c r="E99" i="1"/>
  <c r="F99" i="1" s="1"/>
  <c r="E100" i="1"/>
  <c r="F100" i="1"/>
  <c r="E101" i="1"/>
  <c r="F101" i="1" s="1"/>
  <c r="E102" i="1"/>
  <c r="F102" i="1"/>
  <c r="E103" i="1"/>
  <c r="F103" i="1" s="1"/>
  <c r="E104" i="1"/>
  <c r="E105" i="1"/>
  <c r="F105" i="1" s="1"/>
  <c r="E106" i="1"/>
  <c r="F106" i="1" s="1"/>
  <c r="E107" i="1"/>
  <c r="F107" i="1" s="1"/>
  <c r="E108" i="1"/>
  <c r="E109" i="1"/>
  <c r="F109" i="1" s="1"/>
  <c r="E110" i="1"/>
  <c r="E111" i="1"/>
  <c r="E112" i="1"/>
  <c r="F112" i="1" s="1"/>
  <c r="E113" i="1"/>
  <c r="F113" i="1" s="1"/>
  <c r="E114" i="1"/>
  <c r="F114" i="1"/>
  <c r="E115" i="1"/>
  <c r="F115" i="1" s="1"/>
  <c r="E116" i="1"/>
  <c r="F116" i="1"/>
  <c r="E117" i="1"/>
  <c r="F117" i="1" s="1"/>
  <c r="E118" i="1"/>
  <c r="F118" i="1" s="1"/>
  <c r="E119" i="1"/>
  <c r="E120" i="1"/>
  <c r="F120" i="1" s="1"/>
  <c r="E121" i="1"/>
  <c r="F121" i="1" s="1"/>
  <c r="E122" i="1"/>
  <c r="F122" i="1"/>
  <c r="E123" i="1"/>
  <c r="F123" i="1" s="1"/>
  <c r="E124" i="1"/>
  <c r="F124" i="1"/>
  <c r="E125" i="1"/>
  <c r="E126" i="1"/>
  <c r="F126" i="1" s="1"/>
  <c r="E127" i="1"/>
  <c r="E128" i="1"/>
  <c r="E129" i="1"/>
  <c r="E130" i="1"/>
  <c r="E131" i="1"/>
  <c r="E132" i="1"/>
  <c r="E133" i="1"/>
  <c r="E134" i="1"/>
  <c r="E135" i="1"/>
  <c r="E136" i="1"/>
  <c r="E137" i="1"/>
  <c r="E138" i="1"/>
  <c r="E139" i="1"/>
  <c r="F139" i="1" s="1"/>
  <c r="E140" i="1"/>
  <c r="F140" i="1" s="1"/>
  <c r="E141" i="1"/>
  <c r="F141" i="1" s="1"/>
  <c r="E142" i="1"/>
  <c r="E143" i="1"/>
  <c r="F143" i="1" s="1"/>
  <c r="E144" i="1"/>
  <c r="F144" i="1" s="1"/>
  <c r="E145" i="1"/>
  <c r="F145" i="1" s="1"/>
  <c r="E146" i="1"/>
  <c r="F146" i="1" s="1"/>
  <c r="E147" i="1"/>
  <c r="F147" i="1" s="1"/>
  <c r="E148" i="1"/>
  <c r="F148" i="1"/>
  <c r="E149" i="1"/>
  <c r="F149" i="1" s="1"/>
  <c r="E150" i="1"/>
  <c r="E151" i="1"/>
  <c r="F151" i="1" s="1"/>
  <c r="E152" i="1"/>
  <c r="F152" i="1" s="1"/>
  <c r="E153" i="1"/>
  <c r="E154" i="1"/>
  <c r="E155" i="1"/>
  <c r="F155" i="1" s="1"/>
  <c r="E156" i="1"/>
  <c r="F156" i="1" s="1"/>
  <c r="E157" i="1"/>
  <c r="F157" i="1" s="1"/>
  <c r="E158" i="1"/>
  <c r="F158" i="1" s="1"/>
  <c r="E159" i="1"/>
  <c r="F159" i="1" s="1"/>
  <c r="E160" i="1"/>
  <c r="F160" i="1"/>
  <c r="E161" i="1"/>
  <c r="F161" i="1" s="1"/>
  <c r="E162" i="1"/>
  <c r="F162" i="1"/>
  <c r="E163" i="1"/>
  <c r="F163" i="1" s="1"/>
  <c r="E164" i="1"/>
  <c r="F164" i="1" s="1"/>
  <c r="E165" i="1"/>
  <c r="F165" i="1" s="1"/>
  <c r="E166" i="1"/>
  <c r="F166" i="1" s="1"/>
  <c r="E167" i="1"/>
  <c r="F167" i="1" s="1"/>
  <c r="E168" i="1"/>
  <c r="F168" i="1"/>
  <c r="E169" i="1"/>
  <c r="F169" i="1" s="1"/>
  <c r="E170" i="1"/>
  <c r="F170" i="1"/>
  <c r="E171" i="1"/>
  <c r="F171" i="1" s="1"/>
  <c r="E172" i="1"/>
  <c r="F172" i="1"/>
  <c r="E173" i="1"/>
  <c r="F173" i="1" s="1"/>
  <c r="E174" i="1"/>
  <c r="F174" i="1"/>
  <c r="E175" i="1"/>
  <c r="F175" i="1" s="1"/>
  <c r="E176" i="1"/>
  <c r="F176" i="1"/>
  <c r="E177" i="1"/>
  <c r="E178" i="1"/>
  <c r="F178" i="1"/>
  <c r="E179" i="1"/>
  <c r="E180" i="1"/>
  <c r="E181" i="1"/>
  <c r="F181" i="1"/>
  <c r="E182" i="1"/>
  <c r="F182" i="1" s="1"/>
  <c r="E183" i="1"/>
  <c r="F183" i="1"/>
  <c r="E184" i="1"/>
  <c r="E185" i="1"/>
  <c r="F185" i="1"/>
  <c r="E186" i="1"/>
  <c r="E187" i="1"/>
  <c r="E188" i="1"/>
  <c r="E189" i="1"/>
  <c r="E190" i="1"/>
  <c r="E191" i="1"/>
  <c r="F191" i="1"/>
  <c r="E192" i="1"/>
  <c r="F192" i="1" s="1"/>
  <c r="E193" i="1"/>
  <c r="F193" i="1"/>
  <c r="E194" i="1"/>
  <c r="F194" i="1" s="1"/>
  <c r="E195" i="1"/>
  <c r="E196" i="1"/>
  <c r="F196" i="1"/>
  <c r="E197" i="1"/>
  <c r="E198" i="1"/>
  <c r="E199" i="1"/>
  <c r="E200" i="1"/>
  <c r="F200" i="1" s="1"/>
  <c r="E201" i="1"/>
  <c r="E202" i="1"/>
  <c r="E203" i="1"/>
  <c r="E204" i="1"/>
  <c r="E205" i="1"/>
  <c r="E206" i="1"/>
  <c r="E207" i="1"/>
  <c r="E208" i="1"/>
  <c r="E209" i="1"/>
  <c r="F209" i="1" s="1"/>
  <c r="E210" i="1"/>
  <c r="E211" i="1"/>
  <c r="E212" i="1"/>
  <c r="E213" i="1"/>
  <c r="F213" i="1"/>
  <c r="E214" i="1"/>
  <c r="E215" i="1"/>
  <c r="E216" i="1"/>
  <c r="F216" i="1"/>
  <c r="E217" i="1"/>
  <c r="F217" i="1" s="1"/>
  <c r="E218" i="1"/>
  <c r="E219" i="1"/>
  <c r="F219" i="1" s="1"/>
  <c r="E220" i="1"/>
  <c r="F220" i="1"/>
  <c r="E221" i="1"/>
  <c r="F221" i="1" s="1"/>
  <c r="E222" i="1"/>
  <c r="F222" i="1"/>
  <c r="E223" i="1"/>
  <c r="F223" i="1" s="1"/>
  <c r="E224" i="1"/>
  <c r="F224" i="1"/>
  <c r="E225" i="1"/>
  <c r="E226" i="1"/>
  <c r="F226" i="1" s="1"/>
  <c r="E227" i="1"/>
  <c r="F227" i="1"/>
  <c r="E228" i="1"/>
  <c r="E229" i="1"/>
  <c r="E230" i="1"/>
  <c r="E231" i="1"/>
  <c r="E232" i="1"/>
  <c r="F232" i="1"/>
  <c r="E233" i="1"/>
  <c r="F233" i="1" s="1"/>
  <c r="E234" i="1"/>
  <c r="F234" i="1"/>
  <c r="E235" i="1"/>
  <c r="F235" i="1" s="1"/>
  <c r="E6" i="1"/>
  <c r="F6" i="1" s="1"/>
  <c r="E2" i="1"/>
  <c r="F2" i="1" s="1"/>
  <c r="D3" i="1"/>
  <c r="C3" i="1"/>
  <c r="D4" i="1"/>
  <c r="E4" i="1" s="1"/>
  <c r="F4" i="1" s="1"/>
  <c r="C4" i="1"/>
  <c r="E3" i="1" l="1"/>
  <c r="F3" i="1" s="1"/>
  <c r="F23" i="11"/>
  <c r="G5" i="11" l="1"/>
  <c r="E5" i="11"/>
  <c r="F5" i="11" s="1"/>
  <c r="F19" i="2"/>
  <c r="G19" i="2" s="1"/>
  <c r="F18" i="2"/>
  <c r="G18" i="2" s="1"/>
  <c r="F17" i="2"/>
  <c r="G17" i="2" s="1"/>
  <c r="F16" i="2"/>
  <c r="G16" i="2" s="1"/>
  <c r="F15" i="2"/>
  <c r="G15" i="2" s="1"/>
  <c r="F14" i="2"/>
  <c r="G14" i="2" s="1"/>
  <c r="F13" i="2"/>
  <c r="G13" i="2" s="1"/>
  <c r="F12" i="2"/>
  <c r="G12" i="2" s="1"/>
  <c r="F11" i="2"/>
  <c r="G11" i="2" s="1"/>
  <c r="F10" i="2"/>
  <c r="G10" i="2" s="1"/>
  <c r="F9" i="2"/>
  <c r="G9" i="2" s="1"/>
  <c r="F8" i="2"/>
  <c r="G8" i="2" s="1"/>
  <c r="F7" i="2"/>
  <c r="G7" i="2" s="1"/>
  <c r="F6" i="2"/>
  <c r="G6" i="2" s="1"/>
  <c r="F5" i="2"/>
  <c r="G5" i="2" s="1"/>
  <c r="E5" i="10" l="1"/>
  <c r="F5" i="10" s="1"/>
  <c r="G7" i="12" l="1"/>
  <c r="G6" i="12"/>
  <c r="G5" i="12"/>
  <c r="E20" i="11" l="1"/>
  <c r="F20" i="11" s="1"/>
  <c r="G9" i="12" l="1"/>
  <c r="F9" i="12"/>
  <c r="E9" i="12"/>
  <c r="G8" i="12"/>
  <c r="F8" i="12"/>
  <c r="E8" i="12"/>
  <c r="F7" i="12"/>
  <c r="E7" i="12"/>
  <c r="F6" i="12"/>
  <c r="E6" i="12"/>
  <c r="F5" i="12"/>
  <c r="E5" i="12"/>
  <c r="E14" i="11" l="1"/>
  <c r="F14" i="11" s="1"/>
  <c r="C5" i="3" l="1"/>
  <c r="G20" i="11"/>
  <c r="C10" i="3"/>
  <c r="E25" i="11"/>
  <c r="F25" i="11" s="1"/>
  <c r="E24" i="11"/>
  <c r="F24" i="11" s="1"/>
  <c r="E23" i="11"/>
  <c r="E22" i="11"/>
  <c r="F22" i="11" s="1"/>
  <c r="E21" i="11"/>
  <c r="F21" i="11" s="1"/>
  <c r="E19" i="11"/>
  <c r="F19" i="11" s="1"/>
  <c r="E18" i="11"/>
  <c r="F18" i="11" s="1"/>
  <c r="E17" i="11"/>
  <c r="F17" i="11" s="1"/>
  <c r="E16" i="11"/>
  <c r="F16" i="11" s="1"/>
  <c r="E15" i="11"/>
  <c r="F15" i="11" s="1"/>
  <c r="E13" i="11"/>
  <c r="F13" i="11" s="1"/>
  <c r="E12" i="11"/>
  <c r="F12" i="11" s="1"/>
  <c r="E11" i="11"/>
  <c r="F11" i="11" s="1"/>
  <c r="E10" i="11"/>
  <c r="F10" i="11" s="1"/>
  <c r="E9" i="11"/>
  <c r="F9" i="11" s="1"/>
  <c r="E8" i="11"/>
  <c r="F8" i="11" s="1"/>
  <c r="E7" i="11"/>
  <c r="F7" i="11" s="1"/>
  <c r="E6" i="11"/>
  <c r="F6" i="11" s="1"/>
  <c r="C7" i="3" l="1"/>
  <c r="C9" i="3"/>
  <c r="C8" i="3"/>
  <c r="C6" i="3"/>
  <c r="E8" i="10"/>
  <c r="F8" i="10" s="1"/>
  <c r="E7" i="10"/>
  <c r="F7" i="10" s="1"/>
  <c r="E6" i="10"/>
  <c r="F6" i="10" s="1"/>
  <c r="D6" i="3" l="1"/>
  <c r="G6" i="3" l="1"/>
  <c r="G8" i="10"/>
  <c r="G5" i="10"/>
  <c r="G6" i="10"/>
  <c r="G7" i="10"/>
  <c r="D5" i="3"/>
  <c r="G5" i="3" s="1"/>
  <c r="G7" i="11"/>
  <c r="G9" i="11"/>
  <c r="G11" i="11"/>
  <c r="G13" i="11"/>
  <c r="G15" i="11"/>
  <c r="G17" i="11"/>
  <c r="G19" i="11"/>
  <c r="G22" i="11"/>
  <c r="G24" i="11"/>
  <c r="G6" i="11"/>
  <c r="G8" i="11"/>
  <c r="G10" i="11"/>
  <c r="G12" i="11"/>
  <c r="G14" i="11"/>
  <c r="G16" i="11"/>
  <c r="G18" i="11"/>
  <c r="G21" i="11"/>
  <c r="G23" i="11"/>
  <c r="G25" i="11"/>
  <c r="D10" i="3" l="1"/>
  <c r="G10" i="3" s="1"/>
  <c r="E10" i="3" l="1"/>
  <c r="F10" i="3" s="1"/>
  <c r="D7" i="3"/>
  <c r="G7" i="3" s="1"/>
  <c r="D8" i="3"/>
  <c r="G8" i="3" s="1"/>
  <c r="E7" i="3" l="1"/>
  <c r="F7" i="3" s="1"/>
  <c r="E8" i="3"/>
  <c r="F8" i="3" s="1"/>
  <c r="E6" i="3"/>
  <c r="F6" i="3" s="1"/>
  <c r="D9" i="3"/>
  <c r="G9" i="3" s="1"/>
  <c r="E9" i="3" l="1"/>
  <c r="F9" i="3" s="1"/>
  <c r="E5" i="3" l="1"/>
  <c r="F5" i="3" s="1"/>
</calcChain>
</file>

<file path=xl/sharedStrings.xml><?xml version="1.0" encoding="utf-8"?>
<sst xmlns="http://schemas.openxmlformats.org/spreadsheetml/2006/main" count="342" uniqueCount="291">
  <si>
    <t>ქვეყანა</t>
  </si>
  <si>
    <t>ცვლილება</t>
  </si>
  <si>
    <t>ცვლილება%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</si>
  <si>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</si>
  <si>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</si>
  <si>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</si>
  <si>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</si>
  <si>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</si>
  <si>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</si>
  <si>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</si>
  <si>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</si>
  <si>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</si>
  <si>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</si>
  <si>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</si>
  <si>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</si>
  <si>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</si>
  <si>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</si>
  <si>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</si>
  <si>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</si>
  <si>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</si>
  <si>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</si>
  <si>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</si>
  <si>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</si>
  <si>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</si>
  <si>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</si>
  <si>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</si>
  <si>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</si>
  <si>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</si>
  <si>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</si>
  <si>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</si>
  <si>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</si>
  <si>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</si>
  <si>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</si>
  <si>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</si>
  <si>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</si>
  <si>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</si>
  <si>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</si>
  <si>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</si>
  <si>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</si>
  <si>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</si>
  <si>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</si>
  <si>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</si>
  <si>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</si>
  <si>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</si>
  <si>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</si>
  <si>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</si>
  <si>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</si>
  <si>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</si>
  <si>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</si>
  <si>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</si>
  <si>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</si>
  <si>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</si>
  <si>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</si>
  <si>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</si>
  <si>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</si>
  <si>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</si>
  <si>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</si>
  <si>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</si>
  <si>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</si>
  <si>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</si>
  <si>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</si>
  <si>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</si>
  <si>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</si>
  <si>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</si>
  <si>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</si>
  <si>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</si>
  <si>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</si>
  <si>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</si>
  <si>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</si>
  <si>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</si>
  <si>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</si>
  <si>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</si>
  <si>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</si>
  <si>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</si>
  <si>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</si>
  <si>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</si>
  <si>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</si>
  <si>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</si>
  <si>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</si>
  <si>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</si>
  <si>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</si>
  <si>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</si>
  <si>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</si>
  <si>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</si>
  <si>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</si>
  <si>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</si>
  <si>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</si>
  <si>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</si>
  <si>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</si>
  <si>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</si>
  <si>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</si>
  <si>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</si>
  <si>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</si>
  <si>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</si>
  <si>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</si>
  <si>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</si>
  <si>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</si>
  <si>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</si>
  <si>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</si>
  <si>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</si>
  <si>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</si>
  <si>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</si>
  <si>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</si>
  <si>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</si>
  <si>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</si>
  <si>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</si>
  <si>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</si>
  <si>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</si>
  <si>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</si>
  <si>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</si>
  <si>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</si>
  <si>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</si>
  <si>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</si>
  <si>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</si>
  <si>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</si>
  <si>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</si>
  <si>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</si>
  <si>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</si>
  <si>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</si>
  <si>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</si>
  <si>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</si>
  <si>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</si>
  <si>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</si>
  <si>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</si>
  <si>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</si>
  <si>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</si>
  <si>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</si>
  <si>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</si>
  <si>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</si>
  <si>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</si>
  <si>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</si>
  <si>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</si>
  <si>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</si>
  <si>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</si>
  <si>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</si>
  <si>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</si>
  <si>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</si>
  <si>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</si>
  <si>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</si>
  <si>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</si>
  <si>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</si>
  <si>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</si>
  <si>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</si>
  <si>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</si>
  <si>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</si>
  <si>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</si>
  <si>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</si>
  <si>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</si>
  <si>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</si>
  <si>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</si>
  <si>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</si>
  <si>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</si>
  <si>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</si>
  <si>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</si>
  <si>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</si>
  <si>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</si>
  <si>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</si>
  <si>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</si>
  <si>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</si>
  <si>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</si>
  <si>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</si>
  <si>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</si>
  <si>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</si>
  <si>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</si>
  <si>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</si>
  <si>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</si>
  <si>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</si>
  <si>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</si>
  <si>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</si>
  <si>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</si>
  <si>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</si>
  <si>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</si>
  <si>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</si>
  <si>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</si>
  <si>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</si>
  <si>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</si>
  <si>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</si>
  <si>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</si>
  <si>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</si>
  <si>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</si>
  <si>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</si>
  <si>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</si>
  <si>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</si>
  <si>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</si>
  <si>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</si>
  <si>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</si>
  <si>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</si>
  <si>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</si>
  <si>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</si>
  <si>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</si>
  <si>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</si>
  <si>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</si>
  <si>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</si>
  <si>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</si>
  <si>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</si>
  <si>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</si>
  <si>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</si>
  <si>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</si>
  <si>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</si>
  <si>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</si>
  <si>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</si>
  <si>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</si>
  <si>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</si>
  <si>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</si>
  <si>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</si>
  <si>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</si>
  <si>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</si>
  <si>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</si>
  <si>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</si>
  <si>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</si>
  <si>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</si>
  <si>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</si>
  <si>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</si>
  <si>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</si>
  <si>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 xml:space="preserve">ცვლილება </t>
  </si>
  <si>
    <t>ცვლილება %</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</si>
  <si>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</si>
  <si>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</si>
  <si>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</si>
  <si>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</si>
  <si>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</si>
  <si>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</si>
  <si>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</si>
  <si>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</si>
  <si>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</si>
  <si>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</si>
  <si>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</si>
  <si>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</si>
  <si>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</si>
  <si>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</si>
  <si>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</si>
  <si>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</si>
  <si>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</si>
  <si>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</si>
  <si>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</si>
  <si>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</si>
  <si>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</si>
  <si>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</si>
  <si>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</si>
  <si>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</si>
  <si>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</si>
  <si>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</si>
  <si>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</si>
  <si>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</si>
  <si>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</si>
  <si>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</si>
  <si>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</si>
  <si>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</si>
  <si>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</si>
  <si>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</si>
  <si>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</si>
  <si>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საქართველო (არარეზიდენტი)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</si>
  <si>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</si>
  <si>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</si>
  <si>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</si>
  <si>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</si>
  <si>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</si>
  <si>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</si>
  <si>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</si>
  <si>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</si>
  <si>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</si>
  <si>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</si>
  <si>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</si>
  <si>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</si>
  <si>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</si>
  <si>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</si>
  <si>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</si>
  <si>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</si>
  <si>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</si>
  <si>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</si>
  <si>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</si>
  <si>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</si>
  <si>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</si>
  <si>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</si>
  <si>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</si>
  <si>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</si>
  <si>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</si>
  <si>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</si>
  <si>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</si>
  <si>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</si>
  <si>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</si>
  <si>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</si>
  <si>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 xml:space="preserve">ცოდნა </t>
  </si>
  <si>
    <t>2018: მარტი</t>
  </si>
  <si>
    <t>2019: მარტი</t>
  </si>
  <si>
    <t xml:space="preserve"> უკრაინა</t>
  </si>
  <si>
    <t>აშშ</t>
  </si>
  <si>
    <t xml:space="preserve"> სადახლო</t>
  </si>
  <si>
    <t xml:space="preserve">ვახტანგისი </t>
  </si>
  <si>
    <t xml:space="preserve"> კარწახი</t>
  </si>
  <si>
    <t xml:space="preserve"> გუგუთი</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</si>
</sst>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36">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thin">
        <color indexed="64"/>
      </right>
      <top/>
      <bottom style="dashed">
        <color indexed="64"/>
      </bottom>
      <diagonal/>
    </border>
    <border>
      <left style="dashed">
        <color indexed="64"/>
      </left>
      <right style="thin">
        <color indexed="64"/>
      </right>
      <top/>
      <bottom style="medium">
        <color indexed="64"/>
      </bottom>
      <diagonal/>
    </border>
    <border>
      <left/>
      <right style="medium">
        <color indexed="64"/>
      </right>
      <top style="thin">
        <color rgb="FF7F7F7F"/>
      </top>
      <bottom style="thin">
        <color rgb="FF7F7F7F"/>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otted">
        <color indexed="64"/>
      </right>
      <top style="medium">
        <color indexed="64"/>
      </top>
      <bottom style="dashed">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dashed">
        <color indexed="64"/>
      </left>
      <right style="dotted">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3"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35">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10" xfId="2" applyNumberFormat="1" applyFont="1" applyFill="1" applyBorder="1" applyAlignment="1">
      <alignment horizontal="center"/>
    </xf>
    <xf numFmtId="0" fontId="9" fillId="0" borderId="0" xfId="0" applyFont="1" applyAlignment="1">
      <alignment horizontal="center" vertical="center"/>
    </xf>
    <xf numFmtId="3" fontId="9" fillId="0" borderId="1"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14" fillId="0" borderId="11" xfId="2" applyFont="1" applyBorder="1" applyAlignment="1">
      <alignment horizontal="center" vertical="center"/>
    </xf>
    <xf numFmtId="0" fontId="14" fillId="0" borderId="12"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5"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3" fontId="12" fillId="0" borderId="0" xfId="0" applyNumberFormat="1" applyFont="1">
      <alignment vertical="center"/>
    </xf>
    <xf numFmtId="9" fontId="12" fillId="0" borderId="0" xfId="3" applyFont="1">
      <alignment vertical="center"/>
    </xf>
    <xf numFmtId="164" fontId="9" fillId="0" borderId="23" xfId="3" applyNumberFormat="1" applyFont="1" applyFill="1" applyBorder="1" applyAlignment="1">
      <alignment horizontal="center" vertical="center"/>
    </xf>
    <xf numFmtId="164" fontId="9" fillId="0" borderId="24" xfId="3" applyNumberFormat="1" applyFont="1" applyFill="1" applyBorder="1" applyAlignment="1">
      <alignment horizontal="center" vertical="center"/>
    </xf>
    <xf numFmtId="164" fontId="10" fillId="0" borderId="30"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64" fontId="10" fillId="2" borderId="20" xfId="3" applyNumberFormat="1" applyFont="1" applyFill="1" applyBorder="1" applyAlignment="1">
      <alignment horizontal="center" vertical="center"/>
    </xf>
    <xf numFmtId="164" fontId="10" fillId="2" borderId="16" xfId="3" applyNumberFormat="1" applyFont="1" applyFill="1" applyBorder="1" applyAlignment="1">
      <alignment horizontal="center" vertical="center"/>
    </xf>
    <xf numFmtId="164" fontId="10" fillId="2" borderId="21" xfId="3" applyNumberFormat="1" applyFont="1" applyFill="1" applyBorder="1" applyAlignment="1">
      <alignment horizontal="center" vertical="center"/>
    </xf>
    <xf numFmtId="164" fontId="10" fillId="2" borderId="19" xfId="3" applyNumberFormat="1" applyFont="1" applyFill="1" applyBorder="1" applyAlignment="1">
      <alignment horizontal="center" vertical="center"/>
    </xf>
    <xf numFmtId="164" fontId="9" fillId="0" borderId="27" xfId="3" applyNumberFormat="1" applyFont="1" applyFill="1" applyBorder="1" applyAlignment="1">
      <alignment horizontal="center" vertical="center"/>
    </xf>
    <xf numFmtId="164" fontId="9" fillId="0" borderId="28" xfId="3" applyNumberFormat="1" applyFont="1" applyFill="1" applyBorder="1" applyAlignment="1">
      <alignment horizontal="center" vertical="center"/>
    </xf>
    <xf numFmtId="164" fontId="10" fillId="0" borderId="29" xfId="3" applyNumberFormat="1" applyFont="1" applyFill="1" applyBorder="1" applyAlignment="1">
      <alignment horizontal="center" vertical="center"/>
    </xf>
    <xf numFmtId="164" fontId="10" fillId="0" borderId="23" xfId="3" applyNumberFormat="1" applyFont="1" applyFill="1" applyBorder="1" applyAlignment="1">
      <alignment horizontal="center" vertical="center"/>
    </xf>
    <xf numFmtId="164" fontId="10" fillId="0" borderId="24"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23" xfId="3" applyNumberFormat="1" applyFont="1" applyBorder="1" applyAlignment="1">
      <alignment horizontal="center" vertical="center"/>
    </xf>
    <xf numFmtId="164" fontId="14" fillId="0" borderId="1" xfId="3" applyNumberFormat="1" applyFont="1" applyBorder="1" applyAlignment="1">
      <alignment horizontal="center" vertical="center"/>
    </xf>
    <xf numFmtId="164" fontId="12" fillId="0" borderId="0" xfId="3" applyNumberFormat="1" applyFont="1">
      <alignment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33" xfId="2" applyFont="1" applyBorder="1" applyAlignment="1">
      <alignment horizontal="center" vertical="center"/>
    </xf>
    <xf numFmtId="0" fontId="9" fillId="0" borderId="34" xfId="0" applyNumberFormat="1" applyFont="1" applyFill="1" applyBorder="1" applyAlignment="1">
      <alignment horizontal="center" vertical="center" wrapText="1"/>
    </xf>
    <xf numFmtId="3" fontId="16" fillId="2" borderId="34" xfId="0" applyNumberFormat="1" applyFont="1" applyFill="1" applyBorder="1" applyAlignment="1">
      <alignment horizontal="center" vertical="center"/>
    </xf>
    <xf numFmtId="0" fontId="9" fillId="0" borderId="34" xfId="0" applyNumberFormat="1" applyFont="1" applyFill="1" applyBorder="1" applyAlignment="1">
      <alignment horizontal="center" vertical="center"/>
    </xf>
    <xf numFmtId="1" fontId="9" fillId="3" borderId="34" xfId="0" applyNumberFormat="1" applyFont="1" applyFill="1" applyBorder="1" applyAlignment="1" applyProtection="1">
      <alignment horizontal="center" vertical="center" wrapText="1"/>
      <protection locked="0"/>
    </xf>
    <xf numFmtId="0" fontId="9" fillId="3" borderId="34" xfId="0" applyNumberFormat="1" applyFont="1" applyFill="1" applyBorder="1" applyAlignment="1" applyProtection="1">
      <alignment horizontal="center" vertical="center" wrapText="1"/>
      <protection locked="0"/>
    </xf>
    <xf numFmtId="0" fontId="9" fillId="0" borderId="34" xfId="0" applyNumberFormat="1" applyFont="1" applyFill="1" applyBorder="1" applyAlignment="1" applyProtection="1">
      <alignment horizontal="center" vertical="center" wrapText="1"/>
      <protection locked="0"/>
    </xf>
    <xf numFmtId="1" fontId="9" fillId="2" borderId="34" xfId="0" applyNumberFormat="1" applyFont="1" applyFill="1" applyBorder="1" applyAlignment="1">
      <alignment horizontal="center" vertical="center"/>
    </xf>
    <xf numFmtId="0" fontId="9" fillId="2" borderId="34" xfId="0" applyNumberFormat="1" applyFont="1" applyFill="1" applyBorder="1" applyAlignment="1">
      <alignment horizontal="center" vertical="center"/>
    </xf>
    <xf numFmtId="0" fontId="9" fillId="2" borderId="34" xfId="0" applyNumberFormat="1" applyFont="1" applyFill="1" applyBorder="1" applyAlignment="1">
      <alignment horizontal="center" vertical="center" wrapText="1"/>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164" fontId="14" fillId="0" borderId="5" xfId="4" applyNumberFormat="1" applyFont="1" applyBorder="1" applyAlignment="1">
      <alignment horizontal="center" vertical="center"/>
    </xf>
    <xf numFmtId="164" fontId="14" fillId="2" borderId="5" xfId="4" applyNumberFormat="1" applyFont="1" applyFill="1" applyBorder="1" applyAlignment="1">
      <alignment horizontal="center" vertical="center"/>
    </xf>
    <xf numFmtId="164" fontId="14" fillId="0" borderId="6" xfId="4" applyNumberFormat="1" applyFont="1" applyBorder="1" applyAlignment="1">
      <alignment horizontal="center" vertical="center"/>
    </xf>
    <xf numFmtId="0" fontId="18" fillId="8" borderId="31" xfId="7" applyNumberFormat="1" applyFill="1" applyBorder="1" applyAlignment="1">
      <alignment horizontal="center" vertical="center" wrapText="1"/>
    </xf>
    <xf numFmtId="0" fontId="25" fillId="8" borderId="32" xfId="7" applyNumberFormat="1" applyFont="1" applyFill="1" applyBorder="1" applyAlignment="1">
      <alignment horizontal="center" vertical="center" wrapText="1"/>
    </xf>
    <xf numFmtId="0" fontId="25" fillId="8" borderId="35" xfId="7" applyNumberFormat="1" applyFont="1" applyFill="1" applyBorder="1" applyAlignment="1">
      <alignment horizontal="center" vertical="center" wrapText="1"/>
    </xf>
    <xf numFmtId="3" fontId="25" fillId="8" borderId="25" xfId="7" applyNumberFormat="1" applyFont="1" applyFill="1" applyBorder="1" applyAlignment="1">
      <alignment horizontal="center" vertical="center" wrapText="1"/>
    </xf>
    <xf numFmtId="0" fontId="25" fillId="8" borderId="9"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5" fillId="8" borderId="34"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23"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4" xfId="3" applyNumberFormat="1" applyFont="1" applyBorder="1" applyAlignment="1">
      <alignment horizontal="center" vertical="center"/>
    </xf>
    <xf numFmtId="0" fontId="24" fillId="9" borderId="14" xfId="6" applyNumberFormat="1" applyFont="1" applyFill="1" applyBorder="1" applyAlignment="1">
      <alignment horizontal="center" vertical="center"/>
    </xf>
    <xf numFmtId="3" fontId="24" fillId="9" borderId="13" xfId="6" applyNumberFormat="1" applyFont="1" applyFill="1" applyBorder="1" applyAlignment="1">
      <alignment horizontal="center" vertical="center"/>
    </xf>
    <xf numFmtId="164" fontId="24" fillId="9" borderId="26" xfId="6" applyNumberFormat="1" applyFont="1" applyFill="1" applyBorder="1" applyAlignment="1">
      <alignment horizontal="center" vertical="center"/>
    </xf>
    <xf numFmtId="9" fontId="24" fillId="9" borderId="22" xfId="6" applyNumberFormat="1" applyFont="1" applyFill="1" applyBorder="1" applyAlignment="1">
      <alignment horizontal="center" vertical="center"/>
    </xf>
    <xf numFmtId="3" fontId="24" fillId="9" borderId="34" xfId="6" applyNumberFormat="1" applyFont="1" applyFill="1" applyBorder="1" applyAlignment="1">
      <alignment horizontal="center" vertical="center"/>
    </xf>
    <xf numFmtId="3" fontId="18" fillId="10" borderId="34" xfId="8" applyNumberFormat="1" applyFill="1" applyBorder="1" applyAlignment="1">
      <alignment horizontal="center" vertical="center" wrapText="1"/>
    </xf>
    <xf numFmtId="3" fontId="24" fillId="10" borderId="34" xfId="6" applyNumberFormat="1" applyFont="1" applyFill="1" applyBorder="1" applyAlignment="1">
      <alignment horizontal="center" vertical="center"/>
    </xf>
    <xf numFmtId="0" fontId="1" fillId="11" borderId="34" xfId="9" applyNumberFormat="1" applyFont="1" applyFill="1" applyBorder="1" applyAlignment="1">
      <alignment horizontal="center" vertical="center"/>
    </xf>
    <xf numFmtId="3" fontId="1" fillId="11" borderId="34" xfId="9" applyNumberFormat="1" applyFont="1" applyFill="1" applyBorder="1" applyAlignment="1">
      <alignment horizontal="center" vertical="center"/>
    </xf>
    <xf numFmtId="3" fontId="26" fillId="10" borderId="34" xfId="0" applyNumberFormat="1" applyFont="1" applyFill="1" applyBorder="1" applyAlignment="1">
      <alignment horizontal="center" vertical="center"/>
    </xf>
    <xf numFmtId="3" fontId="27" fillId="11" borderId="34" xfId="9" applyNumberFormat="1" applyFont="1" applyFill="1" applyBorder="1" applyAlignment="1">
      <alignment horizontal="center" vertical="center"/>
    </xf>
    <xf numFmtId="0" fontId="18" fillId="10" borderId="34" xfId="8" applyNumberFormat="1" applyFill="1" applyBorder="1" applyAlignment="1">
      <alignment horizontal="center" vertical="center"/>
    </xf>
    <xf numFmtId="3" fontId="18" fillId="10" borderId="34" xfId="8" applyNumberFormat="1" applyFill="1" applyBorder="1" applyAlignment="1">
      <alignment horizontal="center" vertical="center"/>
    </xf>
    <xf numFmtId="3" fontId="27" fillId="11" borderId="34" xfId="0" applyNumberFormat="1" applyFont="1" applyFill="1" applyBorder="1" applyAlignment="1">
      <alignment horizontal="center" vertical="center"/>
    </xf>
    <xf numFmtId="164" fontId="24" fillId="9" borderId="34" xfId="3" applyNumberFormat="1" applyFont="1" applyFill="1" applyBorder="1" applyAlignment="1">
      <alignment horizontal="center" vertical="center"/>
    </xf>
    <xf numFmtId="164" fontId="24" fillId="10" borderId="34" xfId="3" applyNumberFormat="1" applyFont="1" applyFill="1" applyBorder="1" applyAlignment="1">
      <alignment horizontal="center" vertical="center"/>
    </xf>
    <xf numFmtId="164" fontId="26" fillId="10" borderId="34" xfId="3" applyNumberFormat="1" applyFont="1" applyFill="1" applyBorder="1" applyAlignment="1">
      <alignment horizontal="center" vertical="center"/>
    </xf>
    <xf numFmtId="3" fontId="25" fillId="8" borderId="34" xfId="7" applyNumberFormat="1" applyFont="1" applyFill="1" applyBorder="1" applyAlignment="1">
      <alignment horizontal="center" vertical="center" wrapText="1"/>
    </xf>
    <xf numFmtId="164" fontId="25" fillId="8" borderId="34" xfId="3" applyNumberFormat="1" applyFont="1" applyFill="1" applyBorder="1" applyAlignment="1">
      <alignment horizontal="center" vertical="center" wrapText="1"/>
    </xf>
    <xf numFmtId="3" fontId="24" fillId="9" borderId="34" xfId="6" applyNumberFormat="1" applyFont="1" applyFill="1" applyBorder="1" applyAlignment="1">
      <alignment horizontal="center" vertical="center" wrapText="1"/>
    </xf>
    <xf numFmtId="3" fontId="0" fillId="0" borderId="0" xfId="0" applyNumberFormat="1">
      <alignment vertical="center"/>
    </xf>
    <xf numFmtId="0" fontId="25" fillId="12" borderId="34" xfId="7" applyNumberFormat="1" applyFont="1" applyFill="1" applyBorder="1" applyAlignment="1">
      <alignment horizontal="center" vertical="center" wrapText="1"/>
    </xf>
    <xf numFmtId="3" fontId="25" fillId="12" borderId="34" xfId="7" applyNumberFormat="1" applyFont="1" applyFill="1" applyBorder="1" applyAlignment="1">
      <alignment horizontal="center" vertical="center" wrapText="1"/>
    </xf>
    <xf numFmtId="164" fontId="25" fillId="12" borderId="34" xfId="3" applyNumberFormat="1" applyFont="1" applyFill="1" applyBorder="1" applyAlignment="1">
      <alignment horizontal="center" vertical="center" wrapText="1"/>
    </xf>
    <xf numFmtId="0" fontId="29" fillId="9" borderId="34" xfId="0" applyFont="1" applyFill="1" applyBorder="1" applyAlignment="1">
      <alignment horizontal="center" vertical="center"/>
    </xf>
    <xf numFmtId="3" fontId="28" fillId="0" borderId="34" xfId="2" applyNumberFormat="1" applyFont="1" applyBorder="1" applyAlignment="1">
      <alignment horizontal="left" vertical="center" wrapText="1"/>
    </xf>
    <xf numFmtId="0" fontId="31" fillId="0" borderId="34" xfId="0" applyFont="1" applyBorder="1" applyAlignment="1">
      <alignment horizontal="left" vertical="top" wrapText="1"/>
    </xf>
    <xf numFmtId="3" fontId="14" fillId="0" borderId="34" xfId="2" applyNumberFormat="1" applyFont="1" applyBorder="1" applyAlignment="1">
      <alignment horizontal="center" vertical="center"/>
    </xf>
    <xf numFmtId="0" fontId="30" fillId="0" borderId="34" xfId="0" applyFont="1" applyBorder="1" applyAlignment="1">
      <alignment vertical="center" wrapText="1"/>
    </xf>
    <xf numFmtId="3" fontId="28" fillId="0" borderId="34" xfId="2" applyNumberFormat="1" applyFont="1" applyBorder="1" applyAlignment="1">
      <alignment horizontal="left" vertical="center"/>
    </xf>
    <xf numFmtId="0" fontId="31" fillId="0" borderId="34" xfId="0" applyFont="1" applyBorder="1" applyAlignment="1">
      <alignment horizontal="justify" vertical="center"/>
    </xf>
    <xf numFmtId="0" fontId="31" fillId="0" borderId="34" xfId="0" applyFont="1" applyBorder="1">
      <alignment vertical="center"/>
    </xf>
    <xf numFmtId="164" fontId="1" fillId="11" borderId="34" xfId="3" applyNumberFormat="1" applyFont="1" applyFill="1" applyBorder="1" applyAlignment="1">
      <alignment horizontal="center" vertical="center"/>
    </xf>
    <xf numFmtId="164" fontId="11" fillId="0" borderId="0" xfId="3" applyNumberFormat="1" applyFont="1" applyFill="1" applyBorder="1" applyAlignment="1">
      <alignment horizontal="center" vertical="center" wrapText="1"/>
    </xf>
    <xf numFmtId="164" fontId="9" fillId="0" borderId="0" xfId="3" applyNumberFormat="1" applyFont="1" applyAlignment="1">
      <alignment horizontal="center" vertical="center"/>
    </xf>
    <xf numFmtId="164" fontId="0" fillId="0" borderId="0" xfId="3" applyNumberFormat="1" applyFont="1" applyAlignment="1"/>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34" xfId="3" applyNumberFormat="1" applyFont="1" applyFill="1" applyBorder="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0" xfId="0" applyNumberFormat="1" applyFont="1" applyFill="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0" xfId="0" applyFont="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581025</xdr:colOff>
      <xdr:row>4</xdr:row>
      <xdr:rowOff>95250</xdr:rowOff>
    </xdr:from>
    <xdr:to>
      <xdr:col>2</xdr:col>
      <xdr:colOff>771525</xdr:colOff>
      <xdr:row>4</xdr:row>
      <xdr:rowOff>266700</xdr:rowOff>
    </xdr:to>
    <xdr:sp macro="" textlink="">
      <xdr:nvSpPr>
        <xdr:cNvPr id="2" name="AutoShape 68"/>
        <xdr:cNvSpPr>
          <a:spLocks noChangeArrowheads="1"/>
        </xdr:cNvSpPr>
      </xdr:nvSpPr>
      <xdr:spPr bwMode="auto">
        <a:xfrm>
          <a:off x="44005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619125</xdr:colOff>
      <xdr:row>4</xdr:row>
      <xdr:rowOff>85725</xdr:rowOff>
    </xdr:from>
    <xdr:to>
      <xdr:col>3</xdr:col>
      <xdr:colOff>809625</xdr:colOff>
      <xdr:row>4</xdr:row>
      <xdr:rowOff>257175</xdr:rowOff>
    </xdr:to>
    <xdr:sp macro="" textlink="">
      <xdr:nvSpPr>
        <xdr:cNvPr id="3" name="AutoShape 68"/>
        <xdr:cNvSpPr>
          <a:spLocks noChangeArrowheads="1"/>
        </xdr:cNvSpPr>
      </xdr:nvSpPr>
      <xdr:spPr bwMode="auto">
        <a:xfrm>
          <a:off x="58674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371475</xdr:colOff>
      <xdr:row>4</xdr:row>
      <xdr:rowOff>85725</xdr:rowOff>
    </xdr:from>
    <xdr:to>
      <xdr:col>4</xdr:col>
      <xdr:colOff>561975</xdr:colOff>
      <xdr:row>4</xdr:row>
      <xdr:rowOff>257175</xdr:rowOff>
    </xdr:to>
    <xdr:sp macro="" textlink="">
      <xdr:nvSpPr>
        <xdr:cNvPr id="4" name="AutoShape 68"/>
        <xdr:cNvSpPr>
          <a:spLocks noChangeArrowheads="1"/>
        </xdr:cNvSpPr>
      </xdr:nvSpPr>
      <xdr:spPr bwMode="auto">
        <a:xfrm>
          <a:off x="70199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tabSelected="1" workbookViewId="0">
      <selection activeCell="B1" sqref="B1"/>
    </sheetView>
  </sheetViews>
  <sheetFormatPr defaultRowHeight="15" customHeight="1" x14ac:dyDescent="0.2"/>
  <cols>
    <col min="1" max="1" width="9.85546875" style="5" customWidth="1"/>
    <col min="2" max="2" width="47.42578125" style="5" customWidth="1"/>
    <col min="3" max="3" width="21.42578125" style="5" customWidth="1"/>
    <col min="4" max="4" width="21" style="5" customWidth="1"/>
    <col min="5" max="5" width="14.28515625" style="5" customWidth="1"/>
    <col min="6" max="6" width="15.140625" style="121" customWidth="1"/>
    <col min="7" max="16384" width="9.140625" style="5"/>
  </cols>
  <sheetData>
    <row r="1" spans="2:6" ht="35.25" customHeight="1" x14ac:dyDescent="0.2">
      <c r="B1" s="77" t="s">
        <v>0</v>
      </c>
      <c r="C1" s="77" t="s">
        <v>283</v>
      </c>
      <c r="D1" s="77" t="s">
        <v>284</v>
      </c>
      <c r="E1" s="77" t="s">
        <v>1</v>
      </c>
      <c r="F1" s="105" t="s">
        <v>2</v>
      </c>
    </row>
    <row r="2" spans="2:6" s="23" customFormat="1" ht="31.5" customHeight="1" x14ac:dyDescent="0.2">
      <c r="B2" s="77" t="s">
        <v>274</v>
      </c>
      <c r="C2" s="104">
        <v>581838</v>
      </c>
      <c r="D2" s="104">
        <v>619325</v>
      </c>
      <c r="E2" s="104">
        <f>D2-C2</f>
        <v>37487</v>
      </c>
      <c r="F2" s="105">
        <f>E2/C2</f>
        <v>6.4428586651267189E-2</v>
      </c>
    </row>
    <row r="3" spans="2:6" s="23" customFormat="1" ht="19.5" customHeight="1" x14ac:dyDescent="0.2">
      <c r="B3" s="108" t="s">
        <v>263</v>
      </c>
      <c r="C3" s="109">
        <f>C2-C4</f>
        <v>96849</v>
      </c>
      <c r="D3" s="109">
        <f>D2-D4</f>
        <v>112261</v>
      </c>
      <c r="E3" s="109">
        <f t="shared" ref="E3:E4" si="0">D3-C3</f>
        <v>15412</v>
      </c>
      <c r="F3" s="110">
        <f t="shared" ref="F3:F4" si="1">E3/C3</f>
        <v>0.15913432250203927</v>
      </c>
    </row>
    <row r="4" spans="2:6" ht="30.75" customHeight="1" x14ac:dyDescent="0.2">
      <c r="B4" s="106" t="s">
        <v>275</v>
      </c>
      <c r="C4" s="91">
        <f>C6+C66+C114+C160+C175+C232</f>
        <v>484989</v>
      </c>
      <c r="D4" s="91">
        <f>D6+D66+D114+D160+D175+D232</f>
        <v>507064</v>
      </c>
      <c r="E4" s="91">
        <f t="shared" si="0"/>
        <v>22075</v>
      </c>
      <c r="F4" s="101">
        <f t="shared" si="1"/>
        <v>4.5516496250430423E-2</v>
      </c>
    </row>
    <row r="5" spans="2:6" s="23" customFormat="1" ht="30.75" customHeight="1" x14ac:dyDescent="0.2">
      <c r="B5" s="106" t="s">
        <v>273</v>
      </c>
      <c r="C5" s="91"/>
      <c r="D5" s="91"/>
      <c r="E5" s="91"/>
      <c r="F5" s="101"/>
    </row>
    <row r="6" spans="2:6" ht="15" customHeight="1" x14ac:dyDescent="0.2">
      <c r="B6" s="92" t="s">
        <v>3</v>
      </c>
      <c r="C6" s="92">
        <v>387768</v>
      </c>
      <c r="D6" s="92">
        <v>432808</v>
      </c>
      <c r="E6" s="93">
        <f>D6-C6</f>
        <v>45040</v>
      </c>
      <c r="F6" s="102">
        <f>E6/C6</f>
        <v>0.11615192589383343</v>
      </c>
    </row>
    <row r="7" spans="2:6" x14ac:dyDescent="0.2">
      <c r="B7" s="94" t="s">
        <v>4</v>
      </c>
      <c r="C7" s="95">
        <v>289333</v>
      </c>
      <c r="D7" s="95">
        <v>333641</v>
      </c>
      <c r="E7" s="95">
        <f t="shared" ref="E7:E70" si="2">D7-C7</f>
        <v>44308</v>
      </c>
      <c r="F7" s="119">
        <f t="shared" ref="F7:F69" si="3">E7/C7</f>
        <v>0.15313842527468349</v>
      </c>
    </row>
    <row r="8" spans="2:6" s="13" customFormat="1" ht="14.25" customHeight="1" x14ac:dyDescent="0.2">
      <c r="B8" s="56" t="s">
        <v>6</v>
      </c>
      <c r="C8" s="57">
        <v>105185</v>
      </c>
      <c r="D8" s="57">
        <v>117050</v>
      </c>
      <c r="E8" s="57">
        <f t="shared" si="2"/>
        <v>11865</v>
      </c>
      <c r="F8" s="127">
        <f t="shared" si="3"/>
        <v>0.11280125493178685</v>
      </c>
    </row>
    <row r="9" spans="2:6" s="13" customFormat="1" ht="12" x14ac:dyDescent="0.2">
      <c r="B9" s="56" t="s">
        <v>7</v>
      </c>
      <c r="C9" s="57">
        <v>2407</v>
      </c>
      <c r="D9" s="57">
        <v>2830</v>
      </c>
      <c r="E9" s="57">
        <f t="shared" si="2"/>
        <v>423</v>
      </c>
      <c r="F9" s="127">
        <f t="shared" si="3"/>
        <v>0.17573743248857499</v>
      </c>
    </row>
    <row r="10" spans="2:6" s="13" customFormat="1" ht="12" x14ac:dyDescent="0.2">
      <c r="B10" s="56" t="s">
        <v>8</v>
      </c>
      <c r="C10" s="57">
        <v>787</v>
      </c>
      <c r="D10" s="57">
        <v>766</v>
      </c>
      <c r="E10" s="57">
        <f t="shared" si="2"/>
        <v>-21</v>
      </c>
      <c r="F10" s="127">
        <f t="shared" si="3"/>
        <v>-2.6683608640406607E-2</v>
      </c>
    </row>
    <row r="11" spans="2:6" ht="15" customHeight="1" x14ac:dyDescent="0.2">
      <c r="B11" s="58" t="s">
        <v>10</v>
      </c>
      <c r="C11" s="57">
        <v>695</v>
      </c>
      <c r="D11" s="57">
        <v>557</v>
      </c>
      <c r="E11" s="57">
        <f t="shared" si="2"/>
        <v>-138</v>
      </c>
      <c r="F11" s="127">
        <f t="shared" si="3"/>
        <v>-0.19856115107913669</v>
      </c>
    </row>
    <row r="12" spans="2:6" ht="15" customHeight="1" x14ac:dyDescent="0.2">
      <c r="B12" s="58" t="s">
        <v>21</v>
      </c>
      <c r="C12" s="57">
        <v>816</v>
      </c>
      <c r="D12" s="57">
        <v>955</v>
      </c>
      <c r="E12" s="57">
        <f t="shared" si="2"/>
        <v>139</v>
      </c>
      <c r="F12" s="127">
        <f t="shared" si="3"/>
        <v>0.17034313725490197</v>
      </c>
    </row>
    <row r="13" spans="2:6" ht="15" customHeight="1" x14ac:dyDescent="0.2">
      <c r="B13" s="58" t="s">
        <v>14</v>
      </c>
      <c r="C13" s="57">
        <v>773</v>
      </c>
      <c r="D13" s="57">
        <v>1408</v>
      </c>
      <c r="E13" s="57">
        <f t="shared" si="2"/>
        <v>635</v>
      </c>
      <c r="F13" s="127">
        <f t="shared" si="3"/>
        <v>0.82147477360931431</v>
      </c>
    </row>
    <row r="14" spans="2:6" ht="15" customHeight="1" x14ac:dyDescent="0.2">
      <c r="B14" s="58" t="s">
        <v>280</v>
      </c>
      <c r="C14" s="57">
        <v>933</v>
      </c>
      <c r="D14" s="57">
        <v>1336</v>
      </c>
      <c r="E14" s="57">
        <f t="shared" si="2"/>
        <v>403</v>
      </c>
      <c r="F14" s="127">
        <f t="shared" si="3"/>
        <v>0.43193997856377275</v>
      </c>
    </row>
    <row r="15" spans="2:6" s="13" customFormat="1" ht="15" customHeight="1" x14ac:dyDescent="0.2">
      <c r="B15" s="56" t="s">
        <v>15</v>
      </c>
      <c r="C15" s="57">
        <v>618</v>
      </c>
      <c r="D15" s="57">
        <v>471</v>
      </c>
      <c r="E15" s="57">
        <f t="shared" si="2"/>
        <v>-147</v>
      </c>
      <c r="F15" s="127">
        <f t="shared" si="3"/>
        <v>-0.23786407766990292</v>
      </c>
    </row>
    <row r="16" spans="2:6" s="13" customFormat="1" ht="15" customHeight="1" x14ac:dyDescent="0.2">
      <c r="B16" s="56" t="s">
        <v>16</v>
      </c>
      <c r="C16" s="57">
        <v>1776</v>
      </c>
      <c r="D16" s="57">
        <v>2768</v>
      </c>
      <c r="E16" s="57">
        <f t="shared" si="2"/>
        <v>992</v>
      </c>
      <c r="F16" s="127">
        <f t="shared" si="3"/>
        <v>0.55855855855855852</v>
      </c>
    </row>
    <row r="17" spans="2:6" ht="15" customHeight="1" x14ac:dyDescent="0.2">
      <c r="B17" s="58" t="s">
        <v>17</v>
      </c>
      <c r="C17" s="57">
        <v>354</v>
      </c>
      <c r="D17" s="57">
        <v>267</v>
      </c>
      <c r="E17" s="57">
        <f t="shared" si="2"/>
        <v>-87</v>
      </c>
      <c r="F17" s="127">
        <f t="shared" si="3"/>
        <v>-0.24576271186440679</v>
      </c>
    </row>
    <row r="18" spans="2:6" ht="15" customHeight="1" x14ac:dyDescent="0.2">
      <c r="B18" s="58" t="s">
        <v>18</v>
      </c>
      <c r="C18" s="57">
        <v>74499</v>
      </c>
      <c r="D18" s="57">
        <v>98480</v>
      </c>
      <c r="E18" s="57">
        <f t="shared" si="2"/>
        <v>23981</v>
      </c>
      <c r="F18" s="127">
        <f t="shared" si="3"/>
        <v>0.32189693821393578</v>
      </c>
    </row>
    <row r="19" spans="2:6" s="13" customFormat="1" ht="15" customHeight="1" x14ac:dyDescent="0.2">
      <c r="B19" s="56" t="s">
        <v>19</v>
      </c>
      <c r="C19" s="57">
        <v>273</v>
      </c>
      <c r="D19" s="57">
        <v>554</v>
      </c>
      <c r="E19" s="57">
        <f t="shared" si="2"/>
        <v>281</v>
      </c>
      <c r="F19" s="127">
        <f t="shared" si="3"/>
        <v>1.0293040293040292</v>
      </c>
    </row>
    <row r="20" spans="2:6" ht="15" customHeight="1" x14ac:dyDescent="0.2">
      <c r="B20" s="58" t="s">
        <v>5</v>
      </c>
      <c r="C20" s="57">
        <v>83418</v>
      </c>
      <c r="D20" s="57">
        <v>84403</v>
      </c>
      <c r="E20" s="57">
        <f t="shared" si="2"/>
        <v>985</v>
      </c>
      <c r="F20" s="127">
        <f t="shared" si="3"/>
        <v>1.1808003068882016E-2</v>
      </c>
    </row>
    <row r="21" spans="2:6" ht="15" customHeight="1" x14ac:dyDescent="0.2">
      <c r="B21" s="58" t="s">
        <v>20</v>
      </c>
      <c r="C21" s="57">
        <v>127</v>
      </c>
      <c r="D21" s="57">
        <v>324</v>
      </c>
      <c r="E21" s="57">
        <f t="shared" si="2"/>
        <v>197</v>
      </c>
      <c r="F21" s="127">
        <f t="shared" si="3"/>
        <v>1.5511811023622046</v>
      </c>
    </row>
    <row r="22" spans="2:6" s="13" customFormat="1" ht="15" customHeight="1" x14ac:dyDescent="0.2">
      <c r="B22" s="56" t="s">
        <v>23</v>
      </c>
      <c r="C22" s="57">
        <v>411</v>
      </c>
      <c r="D22" s="57">
        <v>1468</v>
      </c>
      <c r="E22" s="57">
        <f t="shared" si="2"/>
        <v>1057</v>
      </c>
      <c r="F22" s="127">
        <f t="shared" si="3"/>
        <v>2.5717761557177616</v>
      </c>
    </row>
    <row r="23" spans="2:6" ht="15" customHeight="1" x14ac:dyDescent="0.2">
      <c r="B23" s="58" t="s">
        <v>22</v>
      </c>
      <c r="C23" s="57">
        <v>11858</v>
      </c>
      <c r="D23" s="57">
        <v>13070</v>
      </c>
      <c r="E23" s="57">
        <f t="shared" si="2"/>
        <v>1212</v>
      </c>
      <c r="F23" s="127">
        <f t="shared" si="3"/>
        <v>0.10220947883285546</v>
      </c>
    </row>
    <row r="24" spans="2:6" s="13" customFormat="1" ht="15" customHeight="1" x14ac:dyDescent="0.2">
      <c r="B24" s="56" t="s">
        <v>11</v>
      </c>
      <c r="C24" s="57">
        <v>338</v>
      </c>
      <c r="D24" s="57">
        <v>444</v>
      </c>
      <c r="E24" s="57">
        <f t="shared" si="2"/>
        <v>106</v>
      </c>
      <c r="F24" s="127">
        <f t="shared" si="3"/>
        <v>0.31360946745562129</v>
      </c>
    </row>
    <row r="25" spans="2:6" s="13" customFormat="1" ht="15" customHeight="1" x14ac:dyDescent="0.2">
      <c r="B25" s="59" t="s">
        <v>12</v>
      </c>
      <c r="C25" s="57">
        <v>3219</v>
      </c>
      <c r="D25" s="57">
        <v>4832</v>
      </c>
      <c r="E25" s="57">
        <f t="shared" si="2"/>
        <v>1613</v>
      </c>
      <c r="F25" s="127">
        <f t="shared" si="3"/>
        <v>0.50108729419074249</v>
      </c>
    </row>
    <row r="26" spans="2:6" s="13" customFormat="1" ht="15" customHeight="1" x14ac:dyDescent="0.2">
      <c r="B26" s="59" t="s">
        <v>13</v>
      </c>
      <c r="C26" s="57">
        <v>352</v>
      </c>
      <c r="D26" s="57">
        <v>787</v>
      </c>
      <c r="E26" s="57">
        <f t="shared" si="2"/>
        <v>435</v>
      </c>
      <c r="F26" s="127">
        <f t="shared" si="3"/>
        <v>1.2357954545454546</v>
      </c>
    </row>
    <row r="27" spans="2:6" s="13" customFormat="1" ht="15" customHeight="1" x14ac:dyDescent="0.2">
      <c r="B27" s="59" t="s">
        <v>9</v>
      </c>
      <c r="C27" s="57">
        <v>494</v>
      </c>
      <c r="D27" s="57">
        <v>871</v>
      </c>
      <c r="E27" s="57">
        <f t="shared" si="2"/>
        <v>377</v>
      </c>
      <c r="F27" s="127">
        <f t="shared" si="3"/>
        <v>0.76315789473684215</v>
      </c>
    </row>
    <row r="28" spans="2:6" ht="15" customHeight="1" x14ac:dyDescent="0.2">
      <c r="B28" s="94" t="s">
        <v>24</v>
      </c>
      <c r="C28" s="95">
        <v>3169</v>
      </c>
      <c r="D28" s="95">
        <v>3275</v>
      </c>
      <c r="E28" s="95">
        <f t="shared" si="2"/>
        <v>106</v>
      </c>
      <c r="F28" s="119">
        <f t="shared" si="3"/>
        <v>3.3449037551278003E-2</v>
      </c>
    </row>
    <row r="29" spans="2:6" ht="15" customHeight="1" x14ac:dyDescent="0.2">
      <c r="B29" s="56" t="s">
        <v>31</v>
      </c>
      <c r="C29" s="57">
        <v>1740</v>
      </c>
      <c r="D29" s="57">
        <v>1941</v>
      </c>
      <c r="E29" s="57">
        <f t="shared" si="2"/>
        <v>201</v>
      </c>
      <c r="F29" s="127">
        <f t="shared" si="3"/>
        <v>0.11551724137931034</v>
      </c>
    </row>
    <row r="30" spans="2:6" ht="15" customHeight="1" x14ac:dyDescent="0.2">
      <c r="B30" s="58" t="s">
        <v>25</v>
      </c>
      <c r="C30" s="57">
        <v>221</v>
      </c>
      <c r="D30" s="57">
        <v>251</v>
      </c>
      <c r="E30" s="57">
        <f t="shared" si="2"/>
        <v>30</v>
      </c>
      <c r="F30" s="127">
        <f t="shared" si="3"/>
        <v>0.13574660633484162</v>
      </c>
    </row>
    <row r="31" spans="2:6" ht="15" customHeight="1" x14ac:dyDescent="0.2">
      <c r="B31" s="58" t="s">
        <v>28</v>
      </c>
      <c r="C31" s="57">
        <v>166</v>
      </c>
      <c r="D31" s="57">
        <v>140</v>
      </c>
      <c r="E31" s="57">
        <f t="shared" si="2"/>
        <v>-26</v>
      </c>
      <c r="F31" s="127">
        <f t="shared" si="3"/>
        <v>-0.15662650602409639</v>
      </c>
    </row>
    <row r="32" spans="2:6" ht="15" customHeight="1" x14ac:dyDescent="0.2">
      <c r="B32" s="58" t="s">
        <v>27</v>
      </c>
      <c r="C32" s="57">
        <v>29</v>
      </c>
      <c r="D32" s="57">
        <v>12</v>
      </c>
      <c r="E32" s="57">
        <f t="shared" si="2"/>
        <v>-17</v>
      </c>
      <c r="F32" s="127">
        <f t="shared" si="3"/>
        <v>-0.58620689655172409</v>
      </c>
    </row>
    <row r="33" spans="2:6" ht="15" customHeight="1" x14ac:dyDescent="0.2">
      <c r="B33" s="58" t="s">
        <v>29</v>
      </c>
      <c r="C33" s="57">
        <v>354</v>
      </c>
      <c r="D33" s="57">
        <v>184</v>
      </c>
      <c r="E33" s="57">
        <f t="shared" si="2"/>
        <v>-170</v>
      </c>
      <c r="F33" s="127">
        <f t="shared" si="3"/>
        <v>-0.48022598870056499</v>
      </c>
    </row>
    <row r="34" spans="2:6" ht="15" customHeight="1" x14ac:dyDescent="0.2">
      <c r="B34" s="58" t="s">
        <v>26</v>
      </c>
      <c r="C34" s="57">
        <v>164</v>
      </c>
      <c r="D34" s="57">
        <v>286</v>
      </c>
      <c r="E34" s="57">
        <f t="shared" si="2"/>
        <v>122</v>
      </c>
      <c r="F34" s="127">
        <f t="shared" si="3"/>
        <v>0.74390243902439024</v>
      </c>
    </row>
    <row r="35" spans="2:6" ht="15" customHeight="1" x14ac:dyDescent="0.2">
      <c r="B35" s="56" t="s">
        <v>30</v>
      </c>
      <c r="C35" s="57">
        <v>495</v>
      </c>
      <c r="D35" s="57">
        <v>461</v>
      </c>
      <c r="E35" s="57">
        <f t="shared" si="2"/>
        <v>-34</v>
      </c>
      <c r="F35" s="127">
        <f t="shared" si="3"/>
        <v>-6.8686868686868685E-2</v>
      </c>
    </row>
    <row r="36" spans="2:6" ht="15" customHeight="1" x14ac:dyDescent="0.2">
      <c r="B36" s="94" t="s">
        <v>32</v>
      </c>
      <c r="C36" s="95">
        <v>2890</v>
      </c>
      <c r="D36" s="95">
        <v>3290</v>
      </c>
      <c r="E36" s="95">
        <f t="shared" si="2"/>
        <v>400</v>
      </c>
      <c r="F36" s="119">
        <f t="shared" si="3"/>
        <v>0.13840830449826991</v>
      </c>
    </row>
    <row r="37" spans="2:6" ht="15" customHeight="1" x14ac:dyDescent="0.2">
      <c r="B37" s="58" t="s">
        <v>33</v>
      </c>
      <c r="C37" s="57">
        <v>38</v>
      </c>
      <c r="D37" s="57">
        <v>37</v>
      </c>
      <c r="E37" s="57">
        <f t="shared" si="2"/>
        <v>-1</v>
      </c>
      <c r="F37" s="127">
        <f t="shared" si="3"/>
        <v>-2.6315789473684209E-2</v>
      </c>
    </row>
    <row r="38" spans="2:6" ht="15" customHeight="1" x14ac:dyDescent="0.2">
      <c r="B38" s="58" t="s">
        <v>34</v>
      </c>
      <c r="C38" s="57">
        <v>0</v>
      </c>
      <c r="D38" s="57">
        <v>3</v>
      </c>
      <c r="E38" s="57">
        <f t="shared" si="2"/>
        <v>3</v>
      </c>
      <c r="F38" s="127"/>
    </row>
    <row r="39" spans="2:6" ht="12" x14ac:dyDescent="0.2">
      <c r="B39" s="58" t="s">
        <v>218</v>
      </c>
      <c r="C39" s="57">
        <v>61</v>
      </c>
      <c r="D39" s="57">
        <v>62</v>
      </c>
      <c r="E39" s="57">
        <f t="shared" si="2"/>
        <v>1</v>
      </c>
      <c r="F39" s="127">
        <f t="shared" si="3"/>
        <v>1.6393442622950821E-2</v>
      </c>
    </row>
    <row r="40" spans="2:6" ht="15" customHeight="1" x14ac:dyDescent="0.2">
      <c r="B40" s="56" t="s">
        <v>45</v>
      </c>
      <c r="C40" s="57">
        <v>530</v>
      </c>
      <c r="D40" s="57">
        <v>580</v>
      </c>
      <c r="E40" s="57">
        <f t="shared" si="2"/>
        <v>50</v>
      </c>
      <c r="F40" s="127">
        <f t="shared" si="3"/>
        <v>9.4339622641509441E-2</v>
      </c>
    </row>
    <row r="41" spans="2:6" ht="15" customHeight="1" x14ac:dyDescent="0.2">
      <c r="B41" s="56" t="s">
        <v>37</v>
      </c>
      <c r="C41" s="57">
        <v>0</v>
      </c>
      <c r="D41" s="57">
        <v>0</v>
      </c>
      <c r="E41" s="57">
        <f t="shared" si="2"/>
        <v>0</v>
      </c>
      <c r="F41" s="127"/>
    </row>
    <row r="42" spans="2:6" ht="15" customHeight="1" x14ac:dyDescent="0.2">
      <c r="B42" s="56" t="s">
        <v>38</v>
      </c>
      <c r="C42" s="57">
        <v>730</v>
      </c>
      <c r="D42" s="57">
        <v>913</v>
      </c>
      <c r="E42" s="57">
        <f t="shared" si="2"/>
        <v>183</v>
      </c>
      <c r="F42" s="127">
        <f t="shared" si="3"/>
        <v>0.25068493150684934</v>
      </c>
    </row>
    <row r="43" spans="2:6" ht="15" customHeight="1" x14ac:dyDescent="0.2">
      <c r="B43" s="56" t="s">
        <v>39</v>
      </c>
      <c r="C43" s="57">
        <v>31</v>
      </c>
      <c r="D43" s="57">
        <v>31</v>
      </c>
      <c r="E43" s="57">
        <f t="shared" si="2"/>
        <v>0</v>
      </c>
      <c r="F43" s="127">
        <f t="shared" si="3"/>
        <v>0</v>
      </c>
    </row>
    <row r="44" spans="2:6" ht="15" customHeight="1" x14ac:dyDescent="0.2">
      <c r="B44" s="56" t="s">
        <v>40</v>
      </c>
      <c r="C44" s="57">
        <v>8</v>
      </c>
      <c r="D44" s="57">
        <v>42</v>
      </c>
      <c r="E44" s="57">
        <f t="shared" si="2"/>
        <v>34</v>
      </c>
      <c r="F44" s="127">
        <f t="shared" si="3"/>
        <v>4.25</v>
      </c>
    </row>
    <row r="45" spans="2:6" ht="12" x14ac:dyDescent="0.2">
      <c r="B45" s="56" t="s">
        <v>41</v>
      </c>
      <c r="C45" s="57">
        <v>12</v>
      </c>
      <c r="D45" s="57">
        <v>23</v>
      </c>
      <c r="E45" s="57">
        <f t="shared" si="2"/>
        <v>11</v>
      </c>
      <c r="F45" s="127">
        <f t="shared" si="3"/>
        <v>0.91666666666666663</v>
      </c>
    </row>
    <row r="46" spans="2:6" ht="12" x14ac:dyDescent="0.2">
      <c r="B46" s="56" t="s">
        <v>42</v>
      </c>
      <c r="C46" s="57">
        <v>104</v>
      </c>
      <c r="D46" s="57">
        <v>109</v>
      </c>
      <c r="E46" s="57">
        <f t="shared" si="2"/>
        <v>5</v>
      </c>
      <c r="F46" s="127">
        <f t="shared" si="3"/>
        <v>4.807692307692308E-2</v>
      </c>
    </row>
    <row r="47" spans="2:6" ht="12" x14ac:dyDescent="0.2">
      <c r="B47" s="56" t="s">
        <v>36</v>
      </c>
      <c r="C47" s="57">
        <v>954</v>
      </c>
      <c r="D47" s="57">
        <v>1083</v>
      </c>
      <c r="E47" s="57">
        <f t="shared" si="2"/>
        <v>129</v>
      </c>
      <c r="F47" s="127">
        <f t="shared" si="3"/>
        <v>0.13522012578616352</v>
      </c>
    </row>
    <row r="48" spans="2:6" ht="12" x14ac:dyDescent="0.2">
      <c r="B48" s="56" t="s">
        <v>43</v>
      </c>
      <c r="C48" s="57">
        <v>1</v>
      </c>
      <c r="D48" s="57">
        <v>3</v>
      </c>
      <c r="E48" s="57">
        <f t="shared" si="2"/>
        <v>2</v>
      </c>
      <c r="F48" s="127">
        <f t="shared" si="3"/>
        <v>2</v>
      </c>
    </row>
    <row r="49" spans="1:6" ht="15" customHeight="1" x14ac:dyDescent="0.2">
      <c r="B49" s="56" t="s">
        <v>219</v>
      </c>
      <c r="C49" s="57">
        <v>171</v>
      </c>
      <c r="D49" s="57">
        <v>131</v>
      </c>
      <c r="E49" s="57">
        <f t="shared" si="2"/>
        <v>-40</v>
      </c>
      <c r="F49" s="127">
        <f t="shared" si="3"/>
        <v>-0.23391812865497075</v>
      </c>
    </row>
    <row r="50" spans="1:6" ht="15" customHeight="1" x14ac:dyDescent="0.2">
      <c r="B50" s="56" t="s">
        <v>44</v>
      </c>
      <c r="C50" s="57">
        <v>143</v>
      </c>
      <c r="D50" s="57">
        <v>151</v>
      </c>
      <c r="E50" s="57">
        <f t="shared" si="2"/>
        <v>8</v>
      </c>
      <c r="F50" s="127">
        <f t="shared" si="3"/>
        <v>5.5944055944055944E-2</v>
      </c>
    </row>
    <row r="51" spans="1:6" ht="15" customHeight="1" x14ac:dyDescent="0.2">
      <c r="B51" s="56" t="s">
        <v>35</v>
      </c>
      <c r="C51" s="57">
        <v>107</v>
      </c>
      <c r="D51" s="57">
        <v>122</v>
      </c>
      <c r="E51" s="57">
        <f t="shared" si="2"/>
        <v>15</v>
      </c>
      <c r="F51" s="127">
        <f t="shared" si="3"/>
        <v>0.14018691588785046</v>
      </c>
    </row>
    <row r="52" spans="1:6" ht="15" customHeight="1" x14ac:dyDescent="0.2">
      <c r="B52" s="94" t="s">
        <v>46</v>
      </c>
      <c r="C52" s="95">
        <v>5071</v>
      </c>
      <c r="D52" s="95">
        <v>6598</v>
      </c>
      <c r="E52" s="95">
        <f t="shared" si="2"/>
        <v>1527</v>
      </c>
      <c r="F52" s="119">
        <f t="shared" si="3"/>
        <v>0.30112403865115361</v>
      </c>
    </row>
    <row r="53" spans="1:6" ht="15" customHeight="1" x14ac:dyDescent="0.2">
      <c r="A53" s="11"/>
      <c r="B53" s="58" t="s">
        <v>63</v>
      </c>
      <c r="C53" s="57">
        <v>421</v>
      </c>
      <c r="D53" s="57">
        <v>522</v>
      </c>
      <c r="E53" s="57">
        <f t="shared" si="2"/>
        <v>101</v>
      </c>
      <c r="F53" s="127">
        <f t="shared" si="3"/>
        <v>0.23990498812351543</v>
      </c>
    </row>
    <row r="54" spans="1:6" ht="15" customHeight="1" x14ac:dyDescent="0.2">
      <c r="A54" s="11"/>
      <c r="B54" s="58" t="s">
        <v>47</v>
      </c>
      <c r="C54" s="57">
        <v>200</v>
      </c>
      <c r="D54" s="57">
        <v>272</v>
      </c>
      <c r="E54" s="57">
        <f t="shared" si="2"/>
        <v>72</v>
      </c>
      <c r="F54" s="127">
        <f t="shared" si="3"/>
        <v>0.36</v>
      </c>
    </row>
    <row r="55" spans="1:6" ht="15" customHeight="1" x14ac:dyDescent="0.2">
      <c r="A55" s="11"/>
      <c r="B55" s="56" t="s">
        <v>49</v>
      </c>
      <c r="C55" s="57">
        <v>2335</v>
      </c>
      <c r="D55" s="57">
        <v>3067</v>
      </c>
      <c r="E55" s="57">
        <f t="shared" si="2"/>
        <v>732</v>
      </c>
      <c r="F55" s="127">
        <f t="shared" si="3"/>
        <v>0.31349036402569591</v>
      </c>
    </row>
    <row r="56" spans="1:6" ht="12.75" x14ac:dyDescent="0.2">
      <c r="A56" s="11"/>
      <c r="B56" s="56" t="s">
        <v>50</v>
      </c>
      <c r="C56" s="57">
        <v>1</v>
      </c>
      <c r="D56" s="57">
        <v>2</v>
      </c>
      <c r="E56" s="57">
        <f t="shared" si="2"/>
        <v>1</v>
      </c>
      <c r="F56" s="127">
        <f t="shared" si="3"/>
        <v>1</v>
      </c>
    </row>
    <row r="57" spans="1:6" ht="12.75" x14ac:dyDescent="0.2">
      <c r="A57" s="11"/>
      <c r="B57" s="56" t="s">
        <v>51</v>
      </c>
      <c r="C57" s="57">
        <v>19</v>
      </c>
      <c r="D57" s="57">
        <v>11</v>
      </c>
      <c r="E57" s="57">
        <f t="shared" si="2"/>
        <v>-8</v>
      </c>
      <c r="F57" s="127">
        <f t="shared" si="3"/>
        <v>-0.42105263157894735</v>
      </c>
    </row>
    <row r="58" spans="1:6" ht="12.75" x14ac:dyDescent="0.2">
      <c r="A58" s="11"/>
      <c r="B58" s="56" t="s">
        <v>246</v>
      </c>
      <c r="C58" s="57">
        <v>0</v>
      </c>
      <c r="D58" s="57">
        <v>0</v>
      </c>
      <c r="E58" s="57">
        <f t="shared" si="2"/>
        <v>0</v>
      </c>
      <c r="F58" s="127"/>
    </row>
    <row r="59" spans="1:6" ht="12" customHeight="1" x14ac:dyDescent="0.2">
      <c r="A59" s="11"/>
      <c r="B59" s="56" t="s">
        <v>52</v>
      </c>
      <c r="C59" s="57">
        <v>712</v>
      </c>
      <c r="D59" s="57">
        <v>675</v>
      </c>
      <c r="E59" s="57">
        <f t="shared" si="2"/>
        <v>-37</v>
      </c>
      <c r="F59" s="127">
        <f t="shared" si="3"/>
        <v>-5.1966292134831463E-2</v>
      </c>
    </row>
    <row r="60" spans="1:6" ht="15" customHeight="1" x14ac:dyDescent="0.2">
      <c r="A60" s="11"/>
      <c r="B60" s="56" t="s">
        <v>48</v>
      </c>
      <c r="C60" s="57">
        <v>1055</v>
      </c>
      <c r="D60" s="57">
        <v>1216</v>
      </c>
      <c r="E60" s="57">
        <f t="shared" si="2"/>
        <v>161</v>
      </c>
      <c r="F60" s="127">
        <f t="shared" si="3"/>
        <v>0.15260663507109004</v>
      </c>
    </row>
    <row r="61" spans="1:6" s="23" customFormat="1" ht="15" customHeight="1" x14ac:dyDescent="0.2">
      <c r="A61" s="11"/>
      <c r="B61" s="56" t="s">
        <v>53</v>
      </c>
      <c r="C61" s="57">
        <v>328</v>
      </c>
      <c r="D61" s="57">
        <v>833</v>
      </c>
      <c r="E61" s="57">
        <f t="shared" si="2"/>
        <v>505</v>
      </c>
      <c r="F61" s="127">
        <f t="shared" si="3"/>
        <v>1.5396341463414633</v>
      </c>
    </row>
    <row r="62" spans="1:6" ht="15" customHeight="1" x14ac:dyDescent="0.2">
      <c r="B62" s="94" t="s">
        <v>54</v>
      </c>
      <c r="C62" s="95">
        <v>87305</v>
      </c>
      <c r="D62" s="95">
        <v>86004</v>
      </c>
      <c r="E62" s="95">
        <f t="shared" si="2"/>
        <v>-1301</v>
      </c>
      <c r="F62" s="119">
        <f t="shared" si="3"/>
        <v>-1.4901781112192886E-2</v>
      </c>
    </row>
    <row r="63" spans="1:6" ht="15" customHeight="1" x14ac:dyDescent="0.2">
      <c r="B63" s="56" t="s">
        <v>57</v>
      </c>
      <c r="C63" s="57">
        <v>81049</v>
      </c>
      <c r="D63" s="57">
        <v>75249</v>
      </c>
      <c r="E63" s="57">
        <f t="shared" si="2"/>
        <v>-5800</v>
      </c>
      <c r="F63" s="127">
        <f t="shared" si="3"/>
        <v>-7.1561647892015939E-2</v>
      </c>
    </row>
    <row r="64" spans="1:6" ht="15" customHeight="1" x14ac:dyDescent="0.2">
      <c r="B64" s="56" t="s">
        <v>56</v>
      </c>
      <c r="C64" s="57">
        <v>6142</v>
      </c>
      <c r="D64" s="57">
        <v>10625</v>
      </c>
      <c r="E64" s="57">
        <f t="shared" si="2"/>
        <v>4483</v>
      </c>
      <c r="F64" s="127">
        <f t="shared" si="3"/>
        <v>0.72989254314555518</v>
      </c>
    </row>
    <row r="65" spans="1:6" ht="15" customHeight="1" x14ac:dyDescent="0.2">
      <c r="B65" s="56" t="s">
        <v>55</v>
      </c>
      <c r="C65" s="57">
        <v>114</v>
      </c>
      <c r="D65" s="57">
        <v>130</v>
      </c>
      <c r="E65" s="57">
        <f t="shared" si="2"/>
        <v>16</v>
      </c>
      <c r="F65" s="127">
        <f t="shared" si="3"/>
        <v>0.14035087719298245</v>
      </c>
    </row>
    <row r="66" spans="1:6" ht="15" customHeight="1" x14ac:dyDescent="0.2">
      <c r="B66" s="92" t="s">
        <v>58</v>
      </c>
      <c r="C66" s="96">
        <v>2800</v>
      </c>
      <c r="D66" s="96">
        <v>3002</v>
      </c>
      <c r="E66" s="96">
        <f t="shared" si="2"/>
        <v>202</v>
      </c>
      <c r="F66" s="103">
        <f t="shared" si="3"/>
        <v>7.2142857142857147E-2</v>
      </c>
    </row>
    <row r="67" spans="1:6" x14ac:dyDescent="0.2">
      <c r="B67" s="94" t="s">
        <v>59</v>
      </c>
      <c r="C67" s="97">
        <v>35</v>
      </c>
      <c r="D67" s="97">
        <v>24</v>
      </c>
      <c r="E67" s="95">
        <f t="shared" si="2"/>
        <v>-11</v>
      </c>
      <c r="F67" s="119">
        <f t="shared" si="3"/>
        <v>-0.31428571428571428</v>
      </c>
    </row>
    <row r="68" spans="1:6" ht="12.75" x14ac:dyDescent="0.2">
      <c r="A68" s="11"/>
      <c r="B68" s="60" t="s">
        <v>228</v>
      </c>
      <c r="C68" s="57">
        <v>0</v>
      </c>
      <c r="D68" s="57">
        <v>0</v>
      </c>
      <c r="E68" s="57">
        <f t="shared" si="2"/>
        <v>0</v>
      </c>
      <c r="F68" s="127"/>
    </row>
    <row r="69" spans="1:6" ht="15" customHeight="1" x14ac:dyDescent="0.2">
      <c r="A69" s="11"/>
      <c r="B69" s="61" t="s">
        <v>60</v>
      </c>
      <c r="C69" s="57">
        <v>1</v>
      </c>
      <c r="D69" s="57">
        <v>1</v>
      </c>
      <c r="E69" s="57">
        <f t="shared" si="2"/>
        <v>0</v>
      </c>
      <c r="F69" s="127">
        <f t="shared" si="3"/>
        <v>0</v>
      </c>
    </row>
    <row r="70" spans="1:6" ht="12.75" x14ac:dyDescent="0.2">
      <c r="A70" s="11"/>
      <c r="B70" s="61" t="s">
        <v>159</v>
      </c>
      <c r="C70" s="57">
        <v>0</v>
      </c>
      <c r="D70" s="57">
        <v>0</v>
      </c>
      <c r="E70" s="57">
        <f t="shared" si="2"/>
        <v>0</v>
      </c>
      <c r="F70" s="127"/>
    </row>
    <row r="71" spans="1:6" ht="12.75" x14ac:dyDescent="0.2">
      <c r="A71" s="11"/>
      <c r="B71" s="61" t="s">
        <v>61</v>
      </c>
      <c r="C71" s="57">
        <v>0</v>
      </c>
      <c r="D71" s="57">
        <v>0</v>
      </c>
      <c r="E71" s="57">
        <f t="shared" ref="E71:E134" si="4">D71-C71</f>
        <v>0</v>
      </c>
      <c r="F71" s="127"/>
    </row>
    <row r="72" spans="1:6" ht="12.75" x14ac:dyDescent="0.2">
      <c r="A72" s="11"/>
      <c r="B72" s="61" t="s">
        <v>190</v>
      </c>
      <c r="C72" s="57">
        <v>1</v>
      </c>
      <c r="D72" s="57">
        <v>0</v>
      </c>
      <c r="E72" s="57">
        <f t="shared" si="4"/>
        <v>-1</v>
      </c>
      <c r="F72" s="127">
        <f t="shared" ref="F71:F134" si="5">E72/C72</f>
        <v>-1</v>
      </c>
    </row>
    <row r="73" spans="1:6" ht="15" customHeight="1" x14ac:dyDescent="0.2">
      <c r="A73" s="11"/>
      <c r="B73" s="61" t="s">
        <v>77</v>
      </c>
      <c r="C73" s="57">
        <v>2</v>
      </c>
      <c r="D73" s="57">
        <v>8</v>
      </c>
      <c r="E73" s="57">
        <f t="shared" si="4"/>
        <v>6</v>
      </c>
      <c r="F73" s="127">
        <f t="shared" si="5"/>
        <v>3</v>
      </c>
    </row>
    <row r="74" spans="1:6" ht="15" customHeight="1" x14ac:dyDescent="0.2">
      <c r="A74" s="11"/>
      <c r="B74" s="60" t="s">
        <v>78</v>
      </c>
      <c r="C74" s="57">
        <v>9</v>
      </c>
      <c r="D74" s="57">
        <v>3</v>
      </c>
      <c r="E74" s="57">
        <f t="shared" si="4"/>
        <v>-6</v>
      </c>
      <c r="F74" s="127">
        <f t="shared" si="5"/>
        <v>-0.66666666666666663</v>
      </c>
    </row>
    <row r="75" spans="1:6" ht="12.75" x14ac:dyDescent="0.2">
      <c r="A75" s="11"/>
      <c r="B75" s="61" t="s">
        <v>236</v>
      </c>
      <c r="C75" s="57">
        <v>0</v>
      </c>
      <c r="D75" s="57">
        <v>0</v>
      </c>
      <c r="E75" s="57">
        <f t="shared" si="4"/>
        <v>0</v>
      </c>
      <c r="F75" s="127"/>
    </row>
    <row r="76" spans="1:6" ht="16.5" customHeight="1" x14ac:dyDescent="0.2">
      <c r="A76" s="11"/>
      <c r="B76" s="61" t="s">
        <v>86</v>
      </c>
      <c r="C76" s="57">
        <v>1</v>
      </c>
      <c r="D76" s="57">
        <v>0</v>
      </c>
      <c r="E76" s="57">
        <f t="shared" si="4"/>
        <v>-1</v>
      </c>
      <c r="F76" s="127">
        <f t="shared" si="5"/>
        <v>-1</v>
      </c>
    </row>
    <row r="77" spans="1:6" ht="15" customHeight="1" x14ac:dyDescent="0.2">
      <c r="A77" s="11"/>
      <c r="B77" s="61" t="s">
        <v>89</v>
      </c>
      <c r="C77" s="57">
        <v>6</v>
      </c>
      <c r="D77" s="57">
        <v>1</v>
      </c>
      <c r="E77" s="57">
        <f t="shared" si="4"/>
        <v>-5</v>
      </c>
      <c r="F77" s="127">
        <f t="shared" si="5"/>
        <v>-0.83333333333333337</v>
      </c>
    </row>
    <row r="78" spans="1:6" ht="14.25" customHeight="1" x14ac:dyDescent="0.2">
      <c r="A78" s="11"/>
      <c r="B78" s="61" t="s">
        <v>237</v>
      </c>
      <c r="C78" s="57">
        <v>0</v>
      </c>
      <c r="D78" s="57">
        <v>0</v>
      </c>
      <c r="E78" s="57">
        <f t="shared" si="4"/>
        <v>0</v>
      </c>
      <c r="F78" s="127"/>
    </row>
    <row r="79" spans="1:6" ht="12.75" x14ac:dyDescent="0.2">
      <c r="A79" s="11"/>
      <c r="B79" s="61" t="s">
        <v>106</v>
      </c>
      <c r="C79" s="57">
        <v>3</v>
      </c>
      <c r="D79" s="57">
        <v>3</v>
      </c>
      <c r="E79" s="57">
        <f t="shared" si="4"/>
        <v>0</v>
      </c>
      <c r="F79" s="127">
        <f t="shared" si="5"/>
        <v>0</v>
      </c>
    </row>
    <row r="80" spans="1:6" s="23" customFormat="1" ht="12.75" x14ac:dyDescent="0.2">
      <c r="A80" s="11"/>
      <c r="B80" s="61" t="s">
        <v>120</v>
      </c>
      <c r="C80" s="57">
        <v>0</v>
      </c>
      <c r="D80" s="57">
        <v>0</v>
      </c>
      <c r="E80" s="57">
        <f t="shared" si="4"/>
        <v>0</v>
      </c>
      <c r="F80" s="127"/>
    </row>
    <row r="81" spans="1:6" ht="12.75" x14ac:dyDescent="0.2">
      <c r="A81" s="11"/>
      <c r="B81" s="61" t="s">
        <v>234</v>
      </c>
      <c r="C81" s="57">
        <v>0</v>
      </c>
      <c r="D81" s="57">
        <v>0</v>
      </c>
      <c r="E81" s="57">
        <f t="shared" si="4"/>
        <v>0</v>
      </c>
      <c r="F81" s="127"/>
    </row>
    <row r="82" spans="1:6" s="10" customFormat="1" ht="12.75" x14ac:dyDescent="0.2">
      <c r="A82" s="11"/>
      <c r="B82" s="61" t="s">
        <v>135</v>
      </c>
      <c r="C82" s="57">
        <v>2</v>
      </c>
      <c r="D82" s="57">
        <v>0</v>
      </c>
      <c r="E82" s="57">
        <f t="shared" si="4"/>
        <v>-2</v>
      </c>
      <c r="F82" s="127">
        <f t="shared" si="5"/>
        <v>-1</v>
      </c>
    </row>
    <row r="83" spans="1:6" s="23" customFormat="1" ht="12.75" x14ac:dyDescent="0.2">
      <c r="A83" s="11"/>
      <c r="B83" s="61" t="s">
        <v>136</v>
      </c>
      <c r="C83" s="57">
        <v>4</v>
      </c>
      <c r="D83" s="57">
        <v>5</v>
      </c>
      <c r="E83" s="57">
        <f t="shared" si="4"/>
        <v>1</v>
      </c>
      <c r="F83" s="127">
        <f t="shared" si="5"/>
        <v>0.25</v>
      </c>
    </row>
    <row r="84" spans="1:6" ht="15" customHeight="1" x14ac:dyDescent="0.2">
      <c r="A84" s="11"/>
      <c r="B84" s="61" t="s">
        <v>195</v>
      </c>
      <c r="C84" s="57">
        <v>0</v>
      </c>
      <c r="D84" s="57">
        <v>1</v>
      </c>
      <c r="E84" s="57">
        <f t="shared" si="4"/>
        <v>1</v>
      </c>
      <c r="F84" s="127"/>
    </row>
    <row r="85" spans="1:6" ht="15" customHeight="1" x14ac:dyDescent="0.2">
      <c r="A85" s="11"/>
      <c r="B85" s="61" t="s">
        <v>145</v>
      </c>
      <c r="C85" s="57">
        <v>1</v>
      </c>
      <c r="D85" s="57">
        <v>0</v>
      </c>
      <c r="E85" s="57">
        <f t="shared" si="4"/>
        <v>-1</v>
      </c>
      <c r="F85" s="127">
        <f t="shared" si="5"/>
        <v>-1</v>
      </c>
    </row>
    <row r="86" spans="1:6" ht="15" customHeight="1" x14ac:dyDescent="0.2">
      <c r="A86" s="11"/>
      <c r="B86" s="61" t="s">
        <v>146</v>
      </c>
      <c r="C86" s="57">
        <v>3</v>
      </c>
      <c r="D86" s="57">
        <v>2</v>
      </c>
      <c r="E86" s="57">
        <f t="shared" si="4"/>
        <v>-1</v>
      </c>
      <c r="F86" s="127">
        <f t="shared" si="5"/>
        <v>-0.33333333333333331</v>
      </c>
    </row>
    <row r="87" spans="1:6" ht="15" customHeight="1" x14ac:dyDescent="0.2">
      <c r="A87" s="11"/>
      <c r="B87" s="61" t="s">
        <v>156</v>
      </c>
      <c r="C87" s="57">
        <v>2</v>
      </c>
      <c r="D87" s="57">
        <v>0</v>
      </c>
      <c r="E87" s="57">
        <f t="shared" si="4"/>
        <v>-2</v>
      </c>
      <c r="F87" s="127">
        <f t="shared" si="5"/>
        <v>-1</v>
      </c>
    </row>
    <row r="88" spans="1:6" ht="15" customHeight="1" x14ac:dyDescent="0.2">
      <c r="B88" s="94" t="s">
        <v>200</v>
      </c>
      <c r="C88" s="95">
        <v>13</v>
      </c>
      <c r="D88" s="95">
        <v>19</v>
      </c>
      <c r="E88" s="95">
        <f t="shared" si="4"/>
        <v>6</v>
      </c>
      <c r="F88" s="119">
        <f t="shared" si="5"/>
        <v>0.46153846153846156</v>
      </c>
    </row>
    <row r="89" spans="1:6" ht="15" customHeight="1" x14ac:dyDescent="0.2">
      <c r="B89" s="61" t="s">
        <v>191</v>
      </c>
      <c r="C89" s="57">
        <v>0</v>
      </c>
      <c r="D89" s="57">
        <v>0</v>
      </c>
      <c r="E89" s="57">
        <f t="shared" si="4"/>
        <v>0</v>
      </c>
      <c r="F89" s="127"/>
    </row>
    <row r="90" spans="1:6" ht="15" customHeight="1" x14ac:dyDescent="0.2">
      <c r="B90" s="61" t="s">
        <v>160</v>
      </c>
      <c r="C90" s="57">
        <v>0</v>
      </c>
      <c r="D90" s="57">
        <v>4</v>
      </c>
      <c r="E90" s="57">
        <f t="shared" si="4"/>
        <v>4</v>
      </c>
      <c r="F90" s="127"/>
    </row>
    <row r="91" spans="1:6" ht="12" x14ac:dyDescent="0.2">
      <c r="B91" s="61" t="s">
        <v>104</v>
      </c>
      <c r="C91" s="57">
        <v>3</v>
      </c>
      <c r="D91" s="57">
        <v>7</v>
      </c>
      <c r="E91" s="57">
        <f t="shared" si="4"/>
        <v>4</v>
      </c>
      <c r="F91" s="127">
        <f t="shared" si="5"/>
        <v>1.3333333333333333</v>
      </c>
    </row>
    <row r="92" spans="1:6" ht="15" customHeight="1" x14ac:dyDescent="0.2">
      <c r="B92" s="61" t="s">
        <v>169</v>
      </c>
      <c r="C92" s="57">
        <v>1</v>
      </c>
      <c r="D92" s="57">
        <v>0</v>
      </c>
      <c r="E92" s="57">
        <f t="shared" si="4"/>
        <v>-1</v>
      </c>
      <c r="F92" s="127">
        <f t="shared" si="5"/>
        <v>-1</v>
      </c>
    </row>
    <row r="93" spans="1:6" ht="12" x14ac:dyDescent="0.2">
      <c r="B93" s="61" t="s">
        <v>124</v>
      </c>
      <c r="C93" s="57">
        <v>7</v>
      </c>
      <c r="D93" s="57">
        <v>5</v>
      </c>
      <c r="E93" s="57">
        <f t="shared" si="4"/>
        <v>-2</v>
      </c>
      <c r="F93" s="127">
        <f t="shared" si="5"/>
        <v>-0.2857142857142857</v>
      </c>
    </row>
    <row r="94" spans="1:6" ht="15" customHeight="1" x14ac:dyDescent="0.2">
      <c r="B94" s="61" t="s">
        <v>129</v>
      </c>
      <c r="C94" s="57">
        <v>1</v>
      </c>
      <c r="D94" s="57">
        <v>1</v>
      </c>
      <c r="E94" s="57">
        <f t="shared" si="4"/>
        <v>0</v>
      </c>
      <c r="F94" s="127">
        <f t="shared" si="5"/>
        <v>0</v>
      </c>
    </row>
    <row r="95" spans="1:6" ht="15" customHeight="1" x14ac:dyDescent="0.2">
      <c r="B95" s="61" t="s">
        <v>157</v>
      </c>
      <c r="C95" s="57">
        <v>1</v>
      </c>
      <c r="D95" s="57">
        <v>2</v>
      </c>
      <c r="E95" s="57">
        <f t="shared" si="4"/>
        <v>1</v>
      </c>
      <c r="F95" s="127">
        <f t="shared" si="5"/>
        <v>1</v>
      </c>
    </row>
    <row r="96" spans="1:6" ht="15" customHeight="1" x14ac:dyDescent="0.2">
      <c r="A96" s="12"/>
      <c r="B96" s="94" t="s">
        <v>201</v>
      </c>
      <c r="C96" s="95">
        <v>2571</v>
      </c>
      <c r="D96" s="95">
        <v>2733</v>
      </c>
      <c r="E96" s="95">
        <f t="shared" si="4"/>
        <v>162</v>
      </c>
      <c r="F96" s="119">
        <f t="shared" si="5"/>
        <v>6.3010501750291714E-2</v>
      </c>
    </row>
    <row r="97" spans="2:6" ht="15" customHeight="1" x14ac:dyDescent="0.2">
      <c r="B97" s="56" t="s">
        <v>67</v>
      </c>
      <c r="C97" s="57">
        <v>2203</v>
      </c>
      <c r="D97" s="57">
        <v>2279</v>
      </c>
      <c r="E97" s="57">
        <f t="shared" si="4"/>
        <v>76</v>
      </c>
      <c r="F97" s="127">
        <f t="shared" si="5"/>
        <v>3.4498411257376307E-2</v>
      </c>
    </row>
    <row r="98" spans="2:6" ht="15" customHeight="1" x14ac:dyDescent="0.2">
      <c r="B98" s="56" t="s">
        <v>98</v>
      </c>
      <c r="C98" s="57">
        <v>316</v>
      </c>
      <c r="D98" s="57">
        <v>389</v>
      </c>
      <c r="E98" s="57">
        <f t="shared" si="4"/>
        <v>73</v>
      </c>
      <c r="F98" s="127">
        <f t="shared" si="5"/>
        <v>0.23101265822784811</v>
      </c>
    </row>
    <row r="99" spans="2:6" ht="15" customHeight="1" x14ac:dyDescent="0.2">
      <c r="B99" s="56" t="s">
        <v>114</v>
      </c>
      <c r="C99" s="57">
        <v>52</v>
      </c>
      <c r="D99" s="57">
        <v>65</v>
      </c>
      <c r="E99" s="57">
        <f t="shared" si="4"/>
        <v>13</v>
      </c>
      <c r="F99" s="127">
        <f t="shared" si="5"/>
        <v>0.25</v>
      </c>
    </row>
    <row r="100" spans="2:6" ht="15" customHeight="1" x14ac:dyDescent="0.2">
      <c r="B100" s="94" t="s">
        <v>202</v>
      </c>
      <c r="C100" s="95">
        <v>181</v>
      </c>
      <c r="D100" s="95">
        <v>226</v>
      </c>
      <c r="E100" s="95">
        <f t="shared" si="4"/>
        <v>45</v>
      </c>
      <c r="F100" s="119">
        <f t="shared" si="5"/>
        <v>0.24861878453038674</v>
      </c>
    </row>
    <row r="101" spans="2:6" ht="15" customHeight="1" x14ac:dyDescent="0.2">
      <c r="B101" s="58" t="s">
        <v>69</v>
      </c>
      <c r="C101" s="57">
        <v>26</v>
      </c>
      <c r="D101" s="57">
        <v>34</v>
      </c>
      <c r="E101" s="57">
        <f t="shared" si="4"/>
        <v>8</v>
      </c>
      <c r="F101" s="127">
        <f t="shared" si="5"/>
        <v>0.30769230769230771</v>
      </c>
    </row>
    <row r="102" spans="2:6" s="23" customFormat="1" ht="15" customHeight="1" x14ac:dyDescent="0.2">
      <c r="B102" s="58" t="s">
        <v>73</v>
      </c>
      <c r="C102" s="57">
        <v>3</v>
      </c>
      <c r="D102" s="57">
        <v>3</v>
      </c>
      <c r="E102" s="57">
        <f t="shared" si="4"/>
        <v>0</v>
      </c>
      <c r="F102" s="127">
        <f t="shared" si="5"/>
        <v>0</v>
      </c>
    </row>
    <row r="103" spans="2:6" ht="15" customHeight="1" x14ac:dyDescent="0.2">
      <c r="B103" s="58" t="s">
        <v>74</v>
      </c>
      <c r="C103" s="57">
        <v>76</v>
      </c>
      <c r="D103" s="57">
        <v>109</v>
      </c>
      <c r="E103" s="57">
        <f t="shared" si="4"/>
        <v>33</v>
      </c>
      <c r="F103" s="127">
        <f t="shared" si="5"/>
        <v>0.43421052631578949</v>
      </c>
    </row>
    <row r="104" spans="2:6" ht="15" customHeight="1" x14ac:dyDescent="0.2">
      <c r="B104" s="58" t="s">
        <v>235</v>
      </c>
      <c r="C104" s="57">
        <v>0</v>
      </c>
      <c r="D104" s="57">
        <v>0</v>
      </c>
      <c r="E104" s="57">
        <f t="shared" si="4"/>
        <v>0</v>
      </c>
      <c r="F104" s="127"/>
    </row>
    <row r="105" spans="2:6" ht="15" customHeight="1" x14ac:dyDescent="0.2">
      <c r="B105" s="58" t="s">
        <v>81</v>
      </c>
      <c r="C105" s="57">
        <v>12</v>
      </c>
      <c r="D105" s="57">
        <v>13</v>
      </c>
      <c r="E105" s="57">
        <f t="shared" si="4"/>
        <v>1</v>
      </c>
      <c r="F105" s="127">
        <f t="shared" si="5"/>
        <v>8.3333333333333329E-2</v>
      </c>
    </row>
    <row r="106" spans="2:6" ht="12" x14ac:dyDescent="0.2">
      <c r="B106" s="58" t="s">
        <v>84</v>
      </c>
      <c r="C106" s="57">
        <v>6</v>
      </c>
      <c r="D106" s="57">
        <v>7</v>
      </c>
      <c r="E106" s="57">
        <f t="shared" si="4"/>
        <v>1</v>
      </c>
      <c r="F106" s="127">
        <f t="shared" si="5"/>
        <v>0.16666666666666666</v>
      </c>
    </row>
    <row r="107" spans="2:6" ht="15" customHeight="1" x14ac:dyDescent="0.2">
      <c r="B107" s="58" t="s">
        <v>101</v>
      </c>
      <c r="C107" s="57">
        <v>36</v>
      </c>
      <c r="D107" s="57">
        <v>33</v>
      </c>
      <c r="E107" s="57">
        <f t="shared" si="4"/>
        <v>-3</v>
      </c>
      <c r="F107" s="127">
        <f t="shared" si="5"/>
        <v>-8.3333333333333329E-2</v>
      </c>
    </row>
    <row r="108" spans="2:6" ht="15" customHeight="1" x14ac:dyDescent="0.2">
      <c r="B108" s="61" t="s">
        <v>126</v>
      </c>
      <c r="C108" s="57">
        <v>0</v>
      </c>
      <c r="D108" s="57">
        <v>2</v>
      </c>
      <c r="E108" s="57">
        <f t="shared" si="4"/>
        <v>2</v>
      </c>
      <c r="F108" s="127"/>
    </row>
    <row r="109" spans="2:6" ht="15" customHeight="1" x14ac:dyDescent="0.2">
      <c r="B109" s="58" t="s">
        <v>127</v>
      </c>
      <c r="C109" s="57">
        <v>9</v>
      </c>
      <c r="D109" s="57">
        <v>12</v>
      </c>
      <c r="E109" s="57">
        <f t="shared" si="4"/>
        <v>3</v>
      </c>
      <c r="F109" s="127">
        <f t="shared" si="5"/>
        <v>0.33333333333333331</v>
      </c>
    </row>
    <row r="110" spans="2:6" ht="15" customHeight="1" x14ac:dyDescent="0.2">
      <c r="B110" s="58" t="s">
        <v>249</v>
      </c>
      <c r="C110" s="57">
        <v>0</v>
      </c>
      <c r="D110" s="57">
        <v>0</v>
      </c>
      <c r="E110" s="57">
        <f t="shared" si="4"/>
        <v>0</v>
      </c>
      <c r="F110" s="127"/>
    </row>
    <row r="111" spans="2:6" s="23" customFormat="1" ht="15" customHeight="1" x14ac:dyDescent="0.2">
      <c r="B111" s="58" t="s">
        <v>250</v>
      </c>
      <c r="C111" s="57">
        <v>0</v>
      </c>
      <c r="D111" s="57">
        <v>0</v>
      </c>
      <c r="E111" s="57">
        <f t="shared" si="4"/>
        <v>0</v>
      </c>
      <c r="F111" s="127"/>
    </row>
    <row r="112" spans="2:6" ht="15" customHeight="1" x14ac:dyDescent="0.2">
      <c r="B112" s="58" t="s">
        <v>150</v>
      </c>
      <c r="C112" s="57">
        <v>3</v>
      </c>
      <c r="D112" s="57">
        <v>2</v>
      </c>
      <c r="E112" s="57">
        <f t="shared" si="4"/>
        <v>-1</v>
      </c>
      <c r="F112" s="127">
        <f t="shared" si="5"/>
        <v>-0.33333333333333331</v>
      </c>
    </row>
    <row r="113" spans="2:6" ht="16.5" customHeight="1" x14ac:dyDescent="0.2">
      <c r="B113" s="60" t="s">
        <v>154</v>
      </c>
      <c r="C113" s="57">
        <v>10</v>
      </c>
      <c r="D113" s="57">
        <v>11</v>
      </c>
      <c r="E113" s="57">
        <f t="shared" si="4"/>
        <v>1</v>
      </c>
      <c r="F113" s="127">
        <f t="shared" si="5"/>
        <v>0.1</v>
      </c>
    </row>
    <row r="114" spans="2:6" ht="33.75" customHeight="1" x14ac:dyDescent="0.2">
      <c r="B114" s="98" t="s">
        <v>203</v>
      </c>
      <c r="C114" s="96">
        <v>51094</v>
      </c>
      <c r="D114" s="96">
        <v>26436</v>
      </c>
      <c r="E114" s="96">
        <f t="shared" si="4"/>
        <v>-24658</v>
      </c>
      <c r="F114" s="103">
        <f t="shared" si="5"/>
        <v>-0.48260069675500061</v>
      </c>
    </row>
    <row r="115" spans="2:6" ht="21.75" customHeight="1" x14ac:dyDescent="0.2">
      <c r="B115" s="94" t="s">
        <v>204</v>
      </c>
      <c r="C115" s="95">
        <v>1771</v>
      </c>
      <c r="D115" s="95">
        <v>2509</v>
      </c>
      <c r="E115" s="95">
        <f t="shared" si="4"/>
        <v>738</v>
      </c>
      <c r="F115" s="119">
        <f t="shared" si="5"/>
        <v>0.41671372106154714</v>
      </c>
    </row>
    <row r="116" spans="2:6" ht="12" x14ac:dyDescent="0.2">
      <c r="B116" s="62" t="s">
        <v>90</v>
      </c>
      <c r="C116" s="57">
        <v>308</v>
      </c>
      <c r="D116" s="57">
        <v>391</v>
      </c>
      <c r="E116" s="57">
        <f t="shared" si="4"/>
        <v>83</v>
      </c>
      <c r="F116" s="127">
        <f t="shared" si="5"/>
        <v>0.26948051948051949</v>
      </c>
    </row>
    <row r="117" spans="2:6" ht="15" customHeight="1" x14ac:dyDescent="0.2">
      <c r="B117" s="62" t="s">
        <v>103</v>
      </c>
      <c r="C117" s="57">
        <v>351</v>
      </c>
      <c r="D117" s="57">
        <v>378</v>
      </c>
      <c r="E117" s="57">
        <f t="shared" si="4"/>
        <v>27</v>
      </c>
      <c r="F117" s="127">
        <f t="shared" si="5"/>
        <v>7.6923076923076927E-2</v>
      </c>
    </row>
    <row r="118" spans="2:6" ht="12" x14ac:dyDescent="0.2">
      <c r="B118" s="62" t="s">
        <v>117</v>
      </c>
      <c r="C118" s="57">
        <v>5</v>
      </c>
      <c r="D118" s="57">
        <v>10</v>
      </c>
      <c r="E118" s="57">
        <f t="shared" si="4"/>
        <v>5</v>
      </c>
      <c r="F118" s="127">
        <f t="shared" si="5"/>
        <v>1</v>
      </c>
    </row>
    <row r="119" spans="2:6" ht="15" customHeight="1" x14ac:dyDescent="0.2">
      <c r="B119" s="59" t="s">
        <v>143</v>
      </c>
      <c r="C119" s="57">
        <v>2</v>
      </c>
      <c r="D119" s="57">
        <v>1</v>
      </c>
      <c r="E119" s="57">
        <f t="shared" si="4"/>
        <v>-1</v>
      </c>
      <c r="F119" s="127">
        <f t="shared" si="5"/>
        <v>-0.5</v>
      </c>
    </row>
    <row r="120" spans="2:6" ht="12" x14ac:dyDescent="0.2">
      <c r="B120" s="59" t="s">
        <v>155</v>
      </c>
      <c r="C120" s="57">
        <v>1091</v>
      </c>
      <c r="D120" s="57">
        <v>1715</v>
      </c>
      <c r="E120" s="57">
        <f t="shared" si="4"/>
        <v>624</v>
      </c>
      <c r="F120" s="127">
        <f t="shared" si="5"/>
        <v>0.57195233730522455</v>
      </c>
    </row>
    <row r="121" spans="2:6" ht="15" customHeight="1" x14ac:dyDescent="0.2">
      <c r="B121" s="59" t="s">
        <v>170</v>
      </c>
      <c r="C121" s="57">
        <v>2</v>
      </c>
      <c r="D121" s="57">
        <v>2</v>
      </c>
      <c r="E121" s="57">
        <f t="shared" si="4"/>
        <v>0</v>
      </c>
      <c r="F121" s="127">
        <f t="shared" si="5"/>
        <v>0</v>
      </c>
    </row>
    <row r="122" spans="2:6" ht="15" customHeight="1" x14ac:dyDescent="0.2">
      <c r="B122" s="59" t="s">
        <v>165</v>
      </c>
      <c r="C122" s="57">
        <v>12</v>
      </c>
      <c r="D122" s="57">
        <v>12</v>
      </c>
      <c r="E122" s="57">
        <f t="shared" si="4"/>
        <v>0</v>
      </c>
      <c r="F122" s="127">
        <f t="shared" si="5"/>
        <v>0</v>
      </c>
    </row>
    <row r="123" spans="2:6" ht="15" customHeight="1" x14ac:dyDescent="0.2">
      <c r="B123" s="94" t="s">
        <v>205</v>
      </c>
      <c r="C123" s="95">
        <v>320</v>
      </c>
      <c r="D123" s="95">
        <v>329</v>
      </c>
      <c r="E123" s="95">
        <f t="shared" si="4"/>
        <v>9</v>
      </c>
      <c r="F123" s="119">
        <f t="shared" si="5"/>
        <v>2.8125000000000001E-2</v>
      </c>
    </row>
    <row r="124" spans="2:6" ht="17.25" customHeight="1" x14ac:dyDescent="0.2">
      <c r="B124" s="59" t="s">
        <v>62</v>
      </c>
      <c r="C124" s="57">
        <v>264</v>
      </c>
      <c r="D124" s="57">
        <v>272</v>
      </c>
      <c r="E124" s="57">
        <f t="shared" si="4"/>
        <v>8</v>
      </c>
      <c r="F124" s="127">
        <f t="shared" si="5"/>
        <v>3.0303030303030304E-2</v>
      </c>
    </row>
    <row r="125" spans="2:6" ht="15" customHeight="1" x14ac:dyDescent="0.2">
      <c r="B125" s="59" t="s">
        <v>66</v>
      </c>
      <c r="C125" s="57">
        <v>0</v>
      </c>
      <c r="D125" s="57">
        <v>0</v>
      </c>
      <c r="E125" s="57">
        <f t="shared" si="4"/>
        <v>0</v>
      </c>
      <c r="F125" s="127"/>
    </row>
    <row r="126" spans="2:6" ht="15" customHeight="1" x14ac:dyDescent="0.2">
      <c r="B126" s="59" t="s">
        <v>70</v>
      </c>
      <c r="C126" s="57">
        <v>50</v>
      </c>
      <c r="D126" s="57">
        <v>48</v>
      </c>
      <c r="E126" s="57">
        <f t="shared" si="4"/>
        <v>-2</v>
      </c>
      <c r="F126" s="127">
        <f t="shared" si="5"/>
        <v>-0.04</v>
      </c>
    </row>
    <row r="127" spans="2:6" ht="15" customHeight="1" x14ac:dyDescent="0.2">
      <c r="B127" s="59" t="s">
        <v>167</v>
      </c>
      <c r="C127" s="57">
        <v>1</v>
      </c>
      <c r="D127" s="57">
        <v>3</v>
      </c>
      <c r="E127" s="57">
        <f t="shared" si="4"/>
        <v>2</v>
      </c>
      <c r="F127" s="127">
        <f t="shared" si="5"/>
        <v>2</v>
      </c>
    </row>
    <row r="128" spans="2:6" ht="15" customHeight="1" x14ac:dyDescent="0.2">
      <c r="B128" s="59" t="s">
        <v>83</v>
      </c>
      <c r="C128" s="57">
        <v>0</v>
      </c>
      <c r="D128" s="57">
        <v>0</v>
      </c>
      <c r="E128" s="57">
        <f t="shared" si="4"/>
        <v>0</v>
      </c>
      <c r="F128" s="127"/>
    </row>
    <row r="129" spans="1:6" ht="15" customHeight="1" x14ac:dyDescent="0.2">
      <c r="B129" s="59" t="s">
        <v>113</v>
      </c>
      <c r="C129" s="57">
        <v>0</v>
      </c>
      <c r="D129" s="57">
        <v>0</v>
      </c>
      <c r="E129" s="57">
        <f t="shared" si="4"/>
        <v>0</v>
      </c>
      <c r="F129" s="127"/>
    </row>
    <row r="130" spans="1:6" ht="15" customHeight="1" x14ac:dyDescent="0.2">
      <c r="B130" s="59" t="s">
        <v>186</v>
      </c>
      <c r="C130" s="57">
        <v>0</v>
      </c>
      <c r="D130" s="57">
        <v>0</v>
      </c>
      <c r="E130" s="57">
        <f t="shared" si="4"/>
        <v>0</v>
      </c>
      <c r="F130" s="127"/>
    </row>
    <row r="131" spans="1:6" ht="15" customHeight="1" x14ac:dyDescent="0.2">
      <c r="B131" s="59" t="s">
        <v>194</v>
      </c>
      <c r="C131" s="57">
        <v>0</v>
      </c>
      <c r="D131" s="57">
        <v>0</v>
      </c>
      <c r="E131" s="57">
        <f t="shared" si="4"/>
        <v>0</v>
      </c>
      <c r="F131" s="127"/>
    </row>
    <row r="132" spans="1:6" ht="15" customHeight="1" x14ac:dyDescent="0.2">
      <c r="B132" s="59" t="s">
        <v>125</v>
      </c>
      <c r="C132" s="57">
        <v>0</v>
      </c>
      <c r="D132" s="57">
        <v>4</v>
      </c>
      <c r="E132" s="57">
        <f t="shared" si="4"/>
        <v>4</v>
      </c>
      <c r="F132" s="127"/>
    </row>
    <row r="133" spans="1:6" s="10" customFormat="1" ht="15" customHeight="1" x14ac:dyDescent="0.2">
      <c r="B133" s="59" t="s">
        <v>180</v>
      </c>
      <c r="C133" s="57">
        <v>0</v>
      </c>
      <c r="D133" s="57">
        <v>0</v>
      </c>
      <c r="E133" s="57">
        <f t="shared" si="4"/>
        <v>0</v>
      </c>
      <c r="F133" s="127"/>
    </row>
    <row r="134" spans="1:6" s="10" customFormat="1" ht="15" customHeight="1" x14ac:dyDescent="0.2">
      <c r="B134" s="59" t="s">
        <v>132</v>
      </c>
      <c r="C134" s="57">
        <v>0</v>
      </c>
      <c r="D134" s="57">
        <v>0</v>
      </c>
      <c r="E134" s="57">
        <f t="shared" si="4"/>
        <v>0</v>
      </c>
      <c r="F134" s="127"/>
    </row>
    <row r="135" spans="1:6" s="10" customFormat="1" ht="15" customHeight="1" x14ac:dyDescent="0.2">
      <c r="B135" s="59" t="s">
        <v>181</v>
      </c>
      <c r="C135" s="57">
        <v>0</v>
      </c>
      <c r="D135" s="57">
        <v>0</v>
      </c>
      <c r="E135" s="57">
        <f t="shared" ref="E135:E198" si="6">D135-C135</f>
        <v>0</v>
      </c>
      <c r="F135" s="127"/>
    </row>
    <row r="136" spans="1:6" s="10" customFormat="1" ht="15" customHeight="1" x14ac:dyDescent="0.2">
      <c r="B136" s="59" t="s">
        <v>183</v>
      </c>
      <c r="C136" s="57">
        <v>2</v>
      </c>
      <c r="D136" s="57">
        <v>2</v>
      </c>
      <c r="E136" s="57">
        <f t="shared" si="6"/>
        <v>0</v>
      </c>
      <c r="F136" s="127">
        <f t="shared" ref="F135:F138" si="7">E136/C136</f>
        <v>0</v>
      </c>
    </row>
    <row r="137" spans="1:6" s="10" customFormat="1" ht="15" customHeight="1" x14ac:dyDescent="0.2">
      <c r="B137" s="59" t="s">
        <v>147</v>
      </c>
      <c r="C137" s="57">
        <v>0</v>
      </c>
      <c r="D137" s="57">
        <v>0</v>
      </c>
      <c r="E137" s="57">
        <f t="shared" si="6"/>
        <v>0</v>
      </c>
      <c r="F137" s="127"/>
    </row>
    <row r="138" spans="1:6" s="10" customFormat="1" ht="15" customHeight="1" x14ac:dyDescent="0.2">
      <c r="B138" s="59" t="s">
        <v>184</v>
      </c>
      <c r="C138" s="57">
        <v>3</v>
      </c>
      <c r="D138" s="57">
        <v>0</v>
      </c>
      <c r="E138" s="57">
        <f t="shared" si="6"/>
        <v>-3</v>
      </c>
      <c r="F138" s="127">
        <f t="shared" si="7"/>
        <v>-1</v>
      </c>
    </row>
    <row r="139" spans="1:6" ht="15" customHeight="1" x14ac:dyDescent="0.2">
      <c r="B139" s="94" t="s">
        <v>206</v>
      </c>
      <c r="C139" s="95">
        <v>46635</v>
      </c>
      <c r="D139" s="95">
        <v>20683</v>
      </c>
      <c r="E139" s="95">
        <f t="shared" si="6"/>
        <v>-25952</v>
      </c>
      <c r="F139" s="119">
        <f t="shared" ref="F139:F198" si="8">E139/C139</f>
        <v>-0.55649190522140024</v>
      </c>
    </row>
    <row r="140" spans="1:6" ht="15" customHeight="1" x14ac:dyDescent="0.2">
      <c r="A140" s="11"/>
      <c r="B140" s="58" t="s">
        <v>64</v>
      </c>
      <c r="C140" s="57">
        <v>20</v>
      </c>
      <c r="D140" s="57">
        <v>25</v>
      </c>
      <c r="E140" s="57">
        <f t="shared" si="6"/>
        <v>5</v>
      </c>
      <c r="F140" s="127">
        <f t="shared" si="8"/>
        <v>0.25</v>
      </c>
    </row>
    <row r="141" spans="1:6" ht="15" customHeight="1" x14ac:dyDescent="0.2">
      <c r="A141" s="11"/>
      <c r="B141" s="58" t="s">
        <v>71</v>
      </c>
      <c r="C141" s="57">
        <v>29</v>
      </c>
      <c r="D141" s="57">
        <v>49</v>
      </c>
      <c r="E141" s="57">
        <f t="shared" si="6"/>
        <v>20</v>
      </c>
      <c r="F141" s="127">
        <f t="shared" si="8"/>
        <v>0.68965517241379315</v>
      </c>
    </row>
    <row r="142" spans="1:6" s="10" customFormat="1" ht="15" customHeight="1" x14ac:dyDescent="0.2">
      <c r="A142" s="11"/>
      <c r="B142" s="58" t="s">
        <v>192</v>
      </c>
      <c r="C142" s="57">
        <v>2</v>
      </c>
      <c r="D142" s="57">
        <v>2</v>
      </c>
      <c r="E142" s="57">
        <f t="shared" si="6"/>
        <v>0</v>
      </c>
      <c r="F142" s="127">
        <f t="shared" si="8"/>
        <v>0</v>
      </c>
    </row>
    <row r="143" spans="1:6" ht="15" customHeight="1" x14ac:dyDescent="0.2">
      <c r="A143" s="11"/>
      <c r="B143" s="58" t="s">
        <v>92</v>
      </c>
      <c r="C143" s="57">
        <v>4806</v>
      </c>
      <c r="D143" s="57">
        <v>5286</v>
      </c>
      <c r="E143" s="57">
        <f t="shared" si="6"/>
        <v>480</v>
      </c>
      <c r="F143" s="127">
        <f t="shared" si="8"/>
        <v>9.987515605493133E-2</v>
      </c>
    </row>
    <row r="144" spans="1:6" ht="12.75" x14ac:dyDescent="0.2">
      <c r="A144" s="11"/>
      <c r="B144" s="58" t="s">
        <v>95</v>
      </c>
      <c r="C144" s="57">
        <v>41058</v>
      </c>
      <c r="D144" s="57">
        <v>14481</v>
      </c>
      <c r="E144" s="57">
        <f t="shared" si="6"/>
        <v>-26577</v>
      </c>
      <c r="F144" s="127">
        <f t="shared" si="8"/>
        <v>-0.64730381411661553</v>
      </c>
    </row>
    <row r="145" spans="1:6" ht="12.75" x14ac:dyDescent="0.2">
      <c r="A145" s="11"/>
      <c r="B145" s="61" t="s">
        <v>178</v>
      </c>
      <c r="C145" s="57">
        <v>1</v>
      </c>
      <c r="D145" s="57">
        <v>1</v>
      </c>
      <c r="E145" s="57">
        <f t="shared" si="6"/>
        <v>0</v>
      </c>
      <c r="F145" s="127">
        <f t="shared" si="8"/>
        <v>0</v>
      </c>
    </row>
    <row r="146" spans="1:6" ht="15" customHeight="1" x14ac:dyDescent="0.2">
      <c r="A146" s="11"/>
      <c r="B146" s="58" t="s">
        <v>118</v>
      </c>
      <c r="C146" s="57">
        <v>21</v>
      </c>
      <c r="D146" s="57">
        <v>104</v>
      </c>
      <c r="E146" s="57">
        <f t="shared" si="6"/>
        <v>83</v>
      </c>
      <c r="F146" s="127">
        <f t="shared" si="8"/>
        <v>3.9523809523809526</v>
      </c>
    </row>
    <row r="147" spans="1:6" ht="15" customHeight="1" x14ac:dyDescent="0.2">
      <c r="A147" s="11"/>
      <c r="B147" s="58" t="s">
        <v>122</v>
      </c>
      <c r="C147" s="57">
        <v>582</v>
      </c>
      <c r="D147" s="57">
        <v>603</v>
      </c>
      <c r="E147" s="57">
        <f t="shared" si="6"/>
        <v>21</v>
      </c>
      <c r="F147" s="127">
        <f t="shared" si="8"/>
        <v>3.608247422680412E-2</v>
      </c>
    </row>
    <row r="148" spans="1:6" ht="15" customHeight="1" x14ac:dyDescent="0.2">
      <c r="A148" s="11"/>
      <c r="B148" s="58" t="s">
        <v>153</v>
      </c>
      <c r="C148" s="57">
        <v>116</v>
      </c>
      <c r="D148" s="57">
        <v>132</v>
      </c>
      <c r="E148" s="57">
        <f t="shared" si="6"/>
        <v>16</v>
      </c>
      <c r="F148" s="127">
        <f t="shared" si="8"/>
        <v>0.13793103448275862</v>
      </c>
    </row>
    <row r="149" spans="1:6" ht="15" customHeight="1" x14ac:dyDescent="0.2">
      <c r="A149" s="11"/>
      <c r="B149" s="94" t="s">
        <v>207</v>
      </c>
      <c r="C149" s="95">
        <v>2368</v>
      </c>
      <c r="D149" s="95">
        <v>2915</v>
      </c>
      <c r="E149" s="95">
        <f t="shared" si="6"/>
        <v>547</v>
      </c>
      <c r="F149" s="119">
        <f t="shared" si="8"/>
        <v>0.23099662162162163</v>
      </c>
    </row>
    <row r="150" spans="1:6" ht="15" customHeight="1" x14ac:dyDescent="0.2">
      <c r="B150" s="58" t="s">
        <v>229</v>
      </c>
      <c r="C150" s="57">
        <v>1</v>
      </c>
      <c r="D150" s="57">
        <v>0</v>
      </c>
      <c r="E150" s="57">
        <f t="shared" si="6"/>
        <v>-1</v>
      </c>
      <c r="F150" s="127">
        <f t="shared" si="8"/>
        <v>-1</v>
      </c>
    </row>
    <row r="151" spans="1:6" ht="12" x14ac:dyDescent="0.2">
      <c r="B151" s="61" t="s">
        <v>85</v>
      </c>
      <c r="C151" s="57">
        <v>18</v>
      </c>
      <c r="D151" s="57">
        <v>16</v>
      </c>
      <c r="E151" s="57">
        <f t="shared" si="6"/>
        <v>-2</v>
      </c>
      <c r="F151" s="127">
        <f t="shared" si="8"/>
        <v>-0.1111111111111111</v>
      </c>
    </row>
    <row r="152" spans="1:6" ht="15" customHeight="1" x14ac:dyDescent="0.2">
      <c r="B152" s="61" t="s">
        <v>93</v>
      </c>
      <c r="C152" s="57">
        <v>91</v>
      </c>
      <c r="D152" s="57">
        <v>122</v>
      </c>
      <c r="E152" s="57">
        <f t="shared" si="6"/>
        <v>31</v>
      </c>
      <c r="F152" s="127">
        <f t="shared" si="8"/>
        <v>0.34065934065934067</v>
      </c>
    </row>
    <row r="153" spans="1:6" ht="12" x14ac:dyDescent="0.2">
      <c r="B153" s="61" t="s">
        <v>176</v>
      </c>
      <c r="C153" s="57">
        <v>0</v>
      </c>
      <c r="D153" s="57">
        <v>2</v>
      </c>
      <c r="E153" s="57">
        <f t="shared" si="6"/>
        <v>2</v>
      </c>
      <c r="F153" s="127"/>
    </row>
    <row r="154" spans="1:6" ht="12" x14ac:dyDescent="0.2">
      <c r="B154" s="61" t="s">
        <v>238</v>
      </c>
      <c r="C154" s="57">
        <v>0</v>
      </c>
      <c r="D154" s="57">
        <v>0</v>
      </c>
      <c r="E154" s="57">
        <f t="shared" si="6"/>
        <v>0</v>
      </c>
      <c r="F154" s="127"/>
    </row>
    <row r="155" spans="1:6" ht="15" customHeight="1" x14ac:dyDescent="0.2">
      <c r="B155" s="61" t="s">
        <v>111</v>
      </c>
      <c r="C155" s="57">
        <v>60</v>
      </c>
      <c r="D155" s="57">
        <v>122</v>
      </c>
      <c r="E155" s="57">
        <f t="shared" si="6"/>
        <v>62</v>
      </c>
      <c r="F155" s="127">
        <f t="shared" si="8"/>
        <v>1.0333333333333334</v>
      </c>
    </row>
    <row r="156" spans="1:6" ht="15" customHeight="1" x14ac:dyDescent="0.2">
      <c r="B156" s="61" t="s">
        <v>115</v>
      </c>
      <c r="C156" s="57">
        <v>22</v>
      </c>
      <c r="D156" s="57">
        <v>17</v>
      </c>
      <c r="E156" s="57">
        <f t="shared" si="6"/>
        <v>-5</v>
      </c>
      <c r="F156" s="127">
        <f t="shared" si="8"/>
        <v>-0.22727272727272727</v>
      </c>
    </row>
    <row r="157" spans="1:6" ht="15" customHeight="1" x14ac:dyDescent="0.2">
      <c r="B157" s="61" t="s">
        <v>138</v>
      </c>
      <c r="C157" s="57">
        <v>93</v>
      </c>
      <c r="D157" s="57">
        <v>61</v>
      </c>
      <c r="E157" s="57">
        <f t="shared" si="6"/>
        <v>-32</v>
      </c>
      <c r="F157" s="127">
        <f t="shared" si="8"/>
        <v>-0.34408602150537637</v>
      </c>
    </row>
    <row r="158" spans="1:6" s="23" customFormat="1" ht="15" customHeight="1" x14ac:dyDescent="0.2">
      <c r="B158" s="61" t="s">
        <v>144</v>
      </c>
      <c r="C158" s="57">
        <v>163</v>
      </c>
      <c r="D158" s="57">
        <v>361</v>
      </c>
      <c r="E158" s="57">
        <f t="shared" si="6"/>
        <v>198</v>
      </c>
      <c r="F158" s="127">
        <f t="shared" si="8"/>
        <v>1.2147239263803682</v>
      </c>
    </row>
    <row r="159" spans="1:6" ht="15" customHeight="1" x14ac:dyDescent="0.2">
      <c r="B159" s="61" t="s">
        <v>151</v>
      </c>
      <c r="C159" s="57">
        <v>1920</v>
      </c>
      <c r="D159" s="57">
        <v>2214</v>
      </c>
      <c r="E159" s="57">
        <f t="shared" si="6"/>
        <v>294</v>
      </c>
      <c r="F159" s="127">
        <f t="shared" si="8"/>
        <v>0.15312500000000001</v>
      </c>
    </row>
    <row r="160" spans="1:6" ht="15" customHeight="1" x14ac:dyDescent="0.2">
      <c r="B160" s="98" t="s">
        <v>220</v>
      </c>
      <c r="C160" s="99">
        <v>5299</v>
      </c>
      <c r="D160" s="99">
        <v>5357</v>
      </c>
      <c r="E160" s="96">
        <f t="shared" si="6"/>
        <v>58</v>
      </c>
      <c r="F160" s="103">
        <f t="shared" si="8"/>
        <v>1.0945461407812794E-2</v>
      </c>
    </row>
    <row r="161" spans="2:6" ht="15" customHeight="1" x14ac:dyDescent="0.2">
      <c r="B161" s="58" t="s">
        <v>68</v>
      </c>
      <c r="C161" s="57">
        <v>903</v>
      </c>
      <c r="D161" s="57">
        <v>618</v>
      </c>
      <c r="E161" s="57">
        <f t="shared" si="6"/>
        <v>-285</v>
      </c>
      <c r="F161" s="127">
        <f t="shared" si="8"/>
        <v>-0.31561461794019935</v>
      </c>
    </row>
    <row r="162" spans="2:6" ht="15" customHeight="1" x14ac:dyDescent="0.2">
      <c r="B162" s="58" t="s">
        <v>72</v>
      </c>
      <c r="C162" s="57">
        <v>196</v>
      </c>
      <c r="D162" s="57">
        <v>243</v>
      </c>
      <c r="E162" s="57">
        <f t="shared" si="6"/>
        <v>47</v>
      </c>
      <c r="F162" s="127">
        <f t="shared" si="8"/>
        <v>0.23979591836734693</v>
      </c>
    </row>
    <row r="163" spans="2:6" ht="15" customHeight="1" x14ac:dyDescent="0.2">
      <c r="B163" s="63" t="s">
        <v>79</v>
      </c>
      <c r="C163" s="57">
        <v>475</v>
      </c>
      <c r="D163" s="57">
        <v>620</v>
      </c>
      <c r="E163" s="57">
        <f t="shared" si="6"/>
        <v>145</v>
      </c>
      <c r="F163" s="127">
        <f t="shared" si="8"/>
        <v>0.30526315789473685</v>
      </c>
    </row>
    <row r="164" spans="2:6" ht="15" customHeight="1" x14ac:dyDescent="0.2">
      <c r="B164" s="64" t="s">
        <v>82</v>
      </c>
      <c r="C164" s="57">
        <v>139</v>
      </c>
      <c r="D164" s="57">
        <v>122</v>
      </c>
      <c r="E164" s="57">
        <f t="shared" si="6"/>
        <v>-17</v>
      </c>
      <c r="F164" s="127">
        <f t="shared" si="8"/>
        <v>-0.1223021582733813</v>
      </c>
    </row>
    <row r="165" spans="2:6" ht="15" customHeight="1" x14ac:dyDescent="0.2">
      <c r="B165" s="64" t="s">
        <v>91</v>
      </c>
      <c r="C165" s="57">
        <v>116</v>
      </c>
      <c r="D165" s="57">
        <v>76</v>
      </c>
      <c r="E165" s="57">
        <f t="shared" si="6"/>
        <v>-40</v>
      </c>
      <c r="F165" s="127">
        <f t="shared" si="8"/>
        <v>-0.34482758620689657</v>
      </c>
    </row>
    <row r="166" spans="2:6" ht="15" customHeight="1" x14ac:dyDescent="0.2">
      <c r="B166" s="64" t="s">
        <v>94</v>
      </c>
      <c r="C166" s="57">
        <v>454</v>
      </c>
      <c r="D166" s="57">
        <v>456</v>
      </c>
      <c r="E166" s="57">
        <f t="shared" si="6"/>
        <v>2</v>
      </c>
      <c r="F166" s="127">
        <f t="shared" si="8"/>
        <v>4.4052863436123352E-3</v>
      </c>
    </row>
    <row r="167" spans="2:6" ht="12" x14ac:dyDescent="0.2">
      <c r="B167" s="56" t="s">
        <v>99</v>
      </c>
      <c r="C167" s="57">
        <v>137</v>
      </c>
      <c r="D167" s="57">
        <v>216</v>
      </c>
      <c r="E167" s="57">
        <f t="shared" si="6"/>
        <v>79</v>
      </c>
      <c r="F167" s="127">
        <f t="shared" si="8"/>
        <v>0.57664233576642332</v>
      </c>
    </row>
    <row r="168" spans="2:6" ht="15" customHeight="1" x14ac:dyDescent="0.2">
      <c r="B168" s="56" t="s">
        <v>107</v>
      </c>
      <c r="C168" s="57">
        <v>291</v>
      </c>
      <c r="D168" s="57">
        <v>351</v>
      </c>
      <c r="E168" s="57">
        <f t="shared" si="6"/>
        <v>60</v>
      </c>
      <c r="F168" s="127">
        <f t="shared" si="8"/>
        <v>0.20618556701030927</v>
      </c>
    </row>
    <row r="169" spans="2:6" ht="15" customHeight="1" x14ac:dyDescent="0.2">
      <c r="B169" s="56" t="s">
        <v>162</v>
      </c>
      <c r="C169" s="57">
        <v>8</v>
      </c>
      <c r="D169" s="57">
        <v>6</v>
      </c>
      <c r="E169" s="57">
        <f t="shared" si="6"/>
        <v>-2</v>
      </c>
      <c r="F169" s="127">
        <f t="shared" si="8"/>
        <v>-0.25</v>
      </c>
    </row>
    <row r="170" spans="2:6" ht="15" customHeight="1" x14ac:dyDescent="0.2">
      <c r="B170" s="56" t="s">
        <v>121</v>
      </c>
      <c r="C170" s="57">
        <v>395</v>
      </c>
      <c r="D170" s="57">
        <v>126</v>
      </c>
      <c r="E170" s="57">
        <f t="shared" si="6"/>
        <v>-269</v>
      </c>
      <c r="F170" s="127">
        <f t="shared" si="8"/>
        <v>-0.68101265822784807</v>
      </c>
    </row>
    <row r="171" spans="2:6" ht="15" customHeight="1" x14ac:dyDescent="0.2">
      <c r="B171" s="58" t="s">
        <v>123</v>
      </c>
      <c r="C171" s="57">
        <v>42</v>
      </c>
      <c r="D171" s="57">
        <v>35</v>
      </c>
      <c r="E171" s="57">
        <f t="shared" si="6"/>
        <v>-7</v>
      </c>
      <c r="F171" s="127">
        <f t="shared" si="8"/>
        <v>-0.16666666666666666</v>
      </c>
    </row>
    <row r="172" spans="2:6" ht="12" x14ac:dyDescent="0.2">
      <c r="B172" s="56" t="s">
        <v>131</v>
      </c>
      <c r="C172" s="57">
        <v>1104</v>
      </c>
      <c r="D172" s="57">
        <v>1480</v>
      </c>
      <c r="E172" s="57">
        <f t="shared" si="6"/>
        <v>376</v>
      </c>
      <c r="F172" s="127">
        <f t="shared" si="8"/>
        <v>0.34057971014492755</v>
      </c>
    </row>
    <row r="173" spans="2:6" ht="15" customHeight="1" x14ac:dyDescent="0.2">
      <c r="B173" s="58" t="s">
        <v>139</v>
      </c>
      <c r="C173" s="57">
        <v>298</v>
      </c>
      <c r="D173" s="57">
        <v>77</v>
      </c>
      <c r="E173" s="57">
        <f t="shared" si="6"/>
        <v>-221</v>
      </c>
      <c r="F173" s="127">
        <f t="shared" si="8"/>
        <v>-0.74161073825503354</v>
      </c>
    </row>
    <row r="174" spans="2:6" ht="15" customHeight="1" x14ac:dyDescent="0.2">
      <c r="B174" s="56" t="s">
        <v>152</v>
      </c>
      <c r="C174" s="57">
        <v>741</v>
      </c>
      <c r="D174" s="57">
        <v>931</v>
      </c>
      <c r="E174" s="57">
        <f t="shared" si="6"/>
        <v>190</v>
      </c>
      <c r="F174" s="127">
        <f t="shared" si="8"/>
        <v>0.25641025641025639</v>
      </c>
    </row>
    <row r="175" spans="2:6" ht="15" customHeight="1" x14ac:dyDescent="0.2">
      <c r="B175" s="98" t="s">
        <v>209</v>
      </c>
      <c r="C175" s="96">
        <v>589</v>
      </c>
      <c r="D175" s="96">
        <v>656</v>
      </c>
      <c r="E175" s="96">
        <f t="shared" si="6"/>
        <v>67</v>
      </c>
      <c r="F175" s="103">
        <f t="shared" si="8"/>
        <v>0.11375212224108659</v>
      </c>
    </row>
    <row r="176" spans="2:6" ht="15" customHeight="1" x14ac:dyDescent="0.2">
      <c r="B176" s="94" t="s">
        <v>210</v>
      </c>
      <c r="C176" s="94">
        <v>176</v>
      </c>
      <c r="D176" s="94">
        <v>124</v>
      </c>
      <c r="E176" s="95">
        <f t="shared" si="6"/>
        <v>-52</v>
      </c>
      <c r="F176" s="119">
        <f t="shared" si="8"/>
        <v>-0.29545454545454547</v>
      </c>
    </row>
    <row r="177" spans="2:6" s="9" customFormat="1" ht="15" customHeight="1" x14ac:dyDescent="0.2">
      <c r="B177" s="61" t="s">
        <v>173</v>
      </c>
      <c r="C177" s="57">
        <v>0</v>
      </c>
      <c r="D177" s="57">
        <v>1</v>
      </c>
      <c r="E177" s="57">
        <f t="shared" si="6"/>
        <v>1</v>
      </c>
      <c r="F177" s="127"/>
    </row>
    <row r="178" spans="2:6" ht="15" customHeight="1" x14ac:dyDescent="0.2">
      <c r="B178" s="61" t="s">
        <v>80</v>
      </c>
      <c r="C178" s="57">
        <v>12</v>
      </c>
      <c r="D178" s="57">
        <v>10</v>
      </c>
      <c r="E178" s="57">
        <f t="shared" si="6"/>
        <v>-2</v>
      </c>
      <c r="F178" s="127">
        <f t="shared" si="8"/>
        <v>-0.16666666666666666</v>
      </c>
    </row>
    <row r="179" spans="2:6" ht="15" customHeight="1" x14ac:dyDescent="0.2">
      <c r="B179" s="61" t="s">
        <v>166</v>
      </c>
      <c r="C179" s="57">
        <v>0</v>
      </c>
      <c r="D179" s="57">
        <v>4</v>
      </c>
      <c r="E179" s="57">
        <f t="shared" si="6"/>
        <v>4</v>
      </c>
      <c r="F179" s="127"/>
    </row>
    <row r="180" spans="2:6" ht="15" customHeight="1" x14ac:dyDescent="0.2">
      <c r="B180" s="61" t="s">
        <v>87</v>
      </c>
      <c r="C180" s="57">
        <v>0</v>
      </c>
      <c r="D180" s="57">
        <v>0</v>
      </c>
      <c r="E180" s="57">
        <f t="shared" si="6"/>
        <v>0</v>
      </c>
      <c r="F180" s="127"/>
    </row>
    <row r="181" spans="2:6" ht="15" customHeight="1" x14ac:dyDescent="0.2">
      <c r="B181" s="61" t="s">
        <v>88</v>
      </c>
      <c r="C181" s="57">
        <v>6</v>
      </c>
      <c r="D181" s="57">
        <v>6</v>
      </c>
      <c r="E181" s="57">
        <f t="shared" si="6"/>
        <v>0</v>
      </c>
      <c r="F181" s="127">
        <f t="shared" si="8"/>
        <v>0</v>
      </c>
    </row>
    <row r="182" spans="2:6" ht="15" customHeight="1" x14ac:dyDescent="0.2">
      <c r="B182" s="61" t="s">
        <v>100</v>
      </c>
      <c r="C182" s="57">
        <v>30</v>
      </c>
      <c r="D182" s="57">
        <v>16</v>
      </c>
      <c r="E182" s="57">
        <f t="shared" si="6"/>
        <v>-14</v>
      </c>
      <c r="F182" s="127">
        <f t="shared" si="8"/>
        <v>-0.46666666666666667</v>
      </c>
    </row>
    <row r="183" spans="2:6" ht="15" customHeight="1" x14ac:dyDescent="0.2">
      <c r="B183" s="61" t="s">
        <v>193</v>
      </c>
      <c r="C183" s="57">
        <v>81</v>
      </c>
      <c r="D183" s="57">
        <v>45</v>
      </c>
      <c r="E183" s="57">
        <f t="shared" si="6"/>
        <v>-36</v>
      </c>
      <c r="F183" s="127">
        <f t="shared" si="8"/>
        <v>-0.44444444444444442</v>
      </c>
    </row>
    <row r="184" spans="2:6" ht="15" customHeight="1" x14ac:dyDescent="0.2">
      <c r="B184" s="61" t="s">
        <v>109</v>
      </c>
      <c r="C184" s="57">
        <v>0</v>
      </c>
      <c r="D184" s="57">
        <v>0</v>
      </c>
      <c r="E184" s="57">
        <f t="shared" si="6"/>
        <v>0</v>
      </c>
      <c r="F184" s="127"/>
    </row>
    <row r="185" spans="2:6" ht="15" customHeight="1" x14ac:dyDescent="0.2">
      <c r="B185" s="61" t="s">
        <v>110</v>
      </c>
      <c r="C185" s="57">
        <v>4</v>
      </c>
      <c r="D185" s="57">
        <v>16</v>
      </c>
      <c r="E185" s="57">
        <f t="shared" si="6"/>
        <v>12</v>
      </c>
      <c r="F185" s="127">
        <f t="shared" si="8"/>
        <v>3</v>
      </c>
    </row>
    <row r="186" spans="2:6" s="23" customFormat="1" ht="15" customHeight="1" x14ac:dyDescent="0.2">
      <c r="B186" s="61" t="s">
        <v>248</v>
      </c>
      <c r="C186" s="57">
        <v>0</v>
      </c>
      <c r="D186" s="57">
        <v>0</v>
      </c>
      <c r="E186" s="57">
        <f t="shared" si="6"/>
        <v>0</v>
      </c>
      <c r="F186" s="127"/>
    </row>
    <row r="187" spans="2:6" ht="15" customHeight="1" x14ac:dyDescent="0.2">
      <c r="B187" s="61" t="s">
        <v>187</v>
      </c>
      <c r="C187" s="57">
        <v>2</v>
      </c>
      <c r="D187" s="57">
        <v>1</v>
      </c>
      <c r="E187" s="57">
        <f t="shared" si="6"/>
        <v>-1</v>
      </c>
      <c r="F187" s="127">
        <f t="shared" si="8"/>
        <v>-0.5</v>
      </c>
    </row>
    <row r="188" spans="2:6" ht="12.75" customHeight="1" x14ac:dyDescent="0.2">
      <c r="B188" s="61" t="s">
        <v>116</v>
      </c>
      <c r="C188" s="57">
        <v>0</v>
      </c>
      <c r="D188" s="57">
        <v>1</v>
      </c>
      <c r="E188" s="57">
        <f t="shared" si="6"/>
        <v>1</v>
      </c>
      <c r="F188" s="127"/>
    </row>
    <row r="189" spans="2:6" ht="12" x14ac:dyDescent="0.2">
      <c r="B189" s="61" t="s">
        <v>179</v>
      </c>
      <c r="C189" s="57">
        <v>0</v>
      </c>
      <c r="D189" s="57">
        <v>0</v>
      </c>
      <c r="E189" s="57">
        <f t="shared" si="6"/>
        <v>0</v>
      </c>
      <c r="F189" s="127"/>
    </row>
    <row r="190" spans="2:6" ht="15" customHeight="1" x14ac:dyDescent="0.2">
      <c r="B190" s="61" t="s">
        <v>128</v>
      </c>
      <c r="C190" s="57">
        <v>0</v>
      </c>
      <c r="D190" s="57">
        <v>1</v>
      </c>
      <c r="E190" s="57">
        <f t="shared" si="6"/>
        <v>1</v>
      </c>
      <c r="F190" s="127"/>
    </row>
    <row r="191" spans="2:6" ht="15" customHeight="1" x14ac:dyDescent="0.2">
      <c r="B191" s="61" t="s">
        <v>133</v>
      </c>
      <c r="C191" s="57">
        <v>10</v>
      </c>
      <c r="D191" s="57">
        <v>0</v>
      </c>
      <c r="E191" s="57">
        <f t="shared" si="6"/>
        <v>-10</v>
      </c>
      <c r="F191" s="127">
        <f t="shared" si="8"/>
        <v>-1</v>
      </c>
    </row>
    <row r="192" spans="2:6" ht="15" customHeight="1" x14ac:dyDescent="0.2">
      <c r="B192" s="61" t="s">
        <v>140</v>
      </c>
      <c r="C192" s="57">
        <v>14</v>
      </c>
      <c r="D192" s="57">
        <v>10</v>
      </c>
      <c r="E192" s="57">
        <f t="shared" si="6"/>
        <v>-4</v>
      </c>
      <c r="F192" s="127">
        <f t="shared" si="8"/>
        <v>-0.2857142857142857</v>
      </c>
    </row>
    <row r="193" spans="1:6" ht="12" x14ac:dyDescent="0.2">
      <c r="B193" s="61" t="s">
        <v>182</v>
      </c>
      <c r="C193" s="57">
        <v>7</v>
      </c>
      <c r="D193" s="57">
        <v>7</v>
      </c>
      <c r="E193" s="57">
        <f t="shared" si="6"/>
        <v>0</v>
      </c>
      <c r="F193" s="127">
        <f t="shared" si="8"/>
        <v>0</v>
      </c>
    </row>
    <row r="194" spans="1:6" ht="15" customHeight="1" x14ac:dyDescent="0.2">
      <c r="B194" s="61" t="s">
        <v>149</v>
      </c>
      <c r="C194" s="57">
        <v>10</v>
      </c>
      <c r="D194" s="57">
        <v>6</v>
      </c>
      <c r="E194" s="57">
        <f t="shared" si="6"/>
        <v>-4</v>
      </c>
      <c r="F194" s="127">
        <f t="shared" si="8"/>
        <v>-0.4</v>
      </c>
    </row>
    <row r="195" spans="1:6" ht="15" customHeight="1" x14ac:dyDescent="0.2">
      <c r="B195" s="61" t="s">
        <v>185</v>
      </c>
      <c r="C195" s="57">
        <v>0</v>
      </c>
      <c r="D195" s="57">
        <v>0</v>
      </c>
      <c r="E195" s="57">
        <f t="shared" si="6"/>
        <v>0</v>
      </c>
      <c r="F195" s="127"/>
    </row>
    <row r="196" spans="1:6" ht="15" customHeight="1" x14ac:dyDescent="0.2">
      <c r="A196" s="11"/>
      <c r="B196" s="94" t="s">
        <v>211</v>
      </c>
      <c r="C196" s="100">
        <v>52</v>
      </c>
      <c r="D196" s="100">
        <v>75</v>
      </c>
      <c r="E196" s="95">
        <f t="shared" si="6"/>
        <v>23</v>
      </c>
      <c r="F196" s="119">
        <f t="shared" si="8"/>
        <v>0.44230769230769229</v>
      </c>
    </row>
    <row r="197" spans="1:6" ht="15" customHeight="1" x14ac:dyDescent="0.2">
      <c r="A197" s="11"/>
      <c r="B197" s="58" t="s">
        <v>171</v>
      </c>
      <c r="C197" s="57">
        <v>1</v>
      </c>
      <c r="D197" s="57">
        <v>0</v>
      </c>
      <c r="E197" s="57">
        <f t="shared" si="6"/>
        <v>-1</v>
      </c>
      <c r="F197" s="127">
        <f t="shared" si="8"/>
        <v>-1</v>
      </c>
    </row>
    <row r="198" spans="1:6" ht="15" customHeight="1" x14ac:dyDescent="0.2">
      <c r="A198" s="11"/>
      <c r="B198" s="60" t="s">
        <v>188</v>
      </c>
      <c r="C198" s="57">
        <v>0</v>
      </c>
      <c r="D198" s="57">
        <v>1</v>
      </c>
      <c r="E198" s="57">
        <f t="shared" si="6"/>
        <v>1</v>
      </c>
      <c r="F198" s="127"/>
    </row>
    <row r="199" spans="1:6" ht="15" customHeight="1" x14ac:dyDescent="0.2">
      <c r="A199" s="11"/>
      <c r="B199" s="61" t="s">
        <v>175</v>
      </c>
      <c r="C199" s="57">
        <v>0</v>
      </c>
      <c r="D199" s="57">
        <v>1</v>
      </c>
      <c r="E199" s="57">
        <f t="shared" ref="E199:E235" si="9">D199-C199</f>
        <v>1</v>
      </c>
      <c r="F199" s="127"/>
    </row>
    <row r="200" spans="1:6" ht="15" customHeight="1" x14ac:dyDescent="0.2">
      <c r="A200" s="11"/>
      <c r="B200" s="61" t="s">
        <v>75</v>
      </c>
      <c r="C200" s="57">
        <v>4</v>
      </c>
      <c r="D200" s="57">
        <v>2</v>
      </c>
      <c r="E200" s="57">
        <f t="shared" si="9"/>
        <v>-2</v>
      </c>
      <c r="F200" s="127">
        <f t="shared" ref="F200:F235" si="10">E200/C200</f>
        <v>-0.5</v>
      </c>
    </row>
    <row r="201" spans="1:6" ht="15" customHeight="1" x14ac:dyDescent="0.2">
      <c r="A201" s="11"/>
      <c r="B201" s="61" t="s">
        <v>76</v>
      </c>
      <c r="C201" s="57">
        <v>0</v>
      </c>
      <c r="D201" s="57">
        <v>1</v>
      </c>
      <c r="E201" s="57">
        <f t="shared" si="9"/>
        <v>1</v>
      </c>
      <c r="F201" s="127"/>
    </row>
    <row r="202" spans="1:6" ht="15" customHeight="1" x14ac:dyDescent="0.2">
      <c r="A202" s="11"/>
      <c r="B202" s="61" t="s">
        <v>161</v>
      </c>
      <c r="C202" s="57">
        <v>0</v>
      </c>
      <c r="D202" s="57">
        <v>0</v>
      </c>
      <c r="E202" s="57">
        <f t="shared" si="9"/>
        <v>0</v>
      </c>
      <c r="F202" s="127"/>
    </row>
    <row r="203" spans="1:6" ht="15" customHeight="1" x14ac:dyDescent="0.2">
      <c r="A203" s="11"/>
      <c r="B203" s="61" t="s">
        <v>96</v>
      </c>
      <c r="C203" s="57">
        <v>0</v>
      </c>
      <c r="D203" s="57">
        <v>0</v>
      </c>
      <c r="E203" s="57">
        <f t="shared" si="9"/>
        <v>0</v>
      </c>
      <c r="F203" s="127"/>
    </row>
    <row r="204" spans="1:6" ht="15" customHeight="1" x14ac:dyDescent="0.2">
      <c r="A204" s="11"/>
      <c r="B204" s="61" t="s">
        <v>105</v>
      </c>
      <c r="C204" s="57">
        <v>9</v>
      </c>
      <c r="D204" s="57">
        <v>2</v>
      </c>
      <c r="E204" s="57">
        <f t="shared" si="9"/>
        <v>-7</v>
      </c>
      <c r="F204" s="127">
        <f t="shared" si="10"/>
        <v>-0.77777777777777779</v>
      </c>
    </row>
    <row r="205" spans="1:6" ht="15" customHeight="1" x14ac:dyDescent="0.2">
      <c r="A205" s="11"/>
      <c r="B205" s="56" t="s">
        <v>108</v>
      </c>
      <c r="C205" s="57">
        <v>0</v>
      </c>
      <c r="D205" s="57">
        <v>2</v>
      </c>
      <c r="E205" s="57">
        <f t="shared" si="9"/>
        <v>2</v>
      </c>
      <c r="F205" s="127"/>
    </row>
    <row r="206" spans="1:6" ht="15" customHeight="1" x14ac:dyDescent="0.2">
      <c r="A206" s="11"/>
      <c r="B206" s="61" t="s">
        <v>177</v>
      </c>
      <c r="C206" s="57">
        <v>0</v>
      </c>
      <c r="D206" s="57">
        <v>1</v>
      </c>
      <c r="E206" s="57">
        <f t="shared" si="9"/>
        <v>1</v>
      </c>
      <c r="F206" s="127"/>
    </row>
    <row r="207" spans="1:6" ht="15" customHeight="1" x14ac:dyDescent="0.2">
      <c r="A207" s="11"/>
      <c r="B207" s="61" t="s">
        <v>163</v>
      </c>
      <c r="C207" s="57">
        <v>2</v>
      </c>
      <c r="D207" s="57">
        <v>1</v>
      </c>
      <c r="E207" s="57">
        <f t="shared" si="9"/>
        <v>-1</v>
      </c>
      <c r="F207" s="127">
        <f t="shared" si="10"/>
        <v>-0.5</v>
      </c>
    </row>
    <row r="208" spans="1:6" ht="15" customHeight="1" x14ac:dyDescent="0.2">
      <c r="A208" s="11"/>
      <c r="B208" s="61" t="s">
        <v>168</v>
      </c>
      <c r="C208" s="57">
        <v>1</v>
      </c>
      <c r="D208" s="57">
        <v>1</v>
      </c>
      <c r="E208" s="57">
        <f t="shared" si="9"/>
        <v>0</v>
      </c>
      <c r="F208" s="127">
        <f t="shared" si="10"/>
        <v>0</v>
      </c>
    </row>
    <row r="209" spans="1:6" ht="15" customHeight="1" x14ac:dyDescent="0.2">
      <c r="A209" s="11"/>
      <c r="B209" s="61" t="s">
        <v>119</v>
      </c>
      <c r="C209" s="57">
        <v>33</v>
      </c>
      <c r="D209" s="57">
        <v>63</v>
      </c>
      <c r="E209" s="57">
        <f t="shared" si="9"/>
        <v>30</v>
      </c>
      <c r="F209" s="127">
        <f t="shared" si="10"/>
        <v>0.90909090909090906</v>
      </c>
    </row>
    <row r="210" spans="1:6" ht="15" customHeight="1" x14ac:dyDescent="0.2">
      <c r="A210" s="11"/>
      <c r="B210" s="61" t="s">
        <v>134</v>
      </c>
      <c r="C210" s="57">
        <v>1</v>
      </c>
      <c r="D210" s="57">
        <v>0</v>
      </c>
      <c r="E210" s="57">
        <f t="shared" si="9"/>
        <v>-1</v>
      </c>
      <c r="F210" s="127">
        <f t="shared" si="10"/>
        <v>-1</v>
      </c>
    </row>
    <row r="211" spans="1:6" ht="15" customHeight="1" x14ac:dyDescent="0.2">
      <c r="A211" s="11"/>
      <c r="B211" s="61" t="s">
        <v>137</v>
      </c>
      <c r="C211" s="57">
        <v>1</v>
      </c>
      <c r="D211" s="57">
        <v>0</v>
      </c>
      <c r="E211" s="57">
        <f t="shared" si="9"/>
        <v>-1</v>
      </c>
      <c r="F211" s="127">
        <f t="shared" si="10"/>
        <v>-1</v>
      </c>
    </row>
    <row r="212" spans="1:6" ht="15" customHeight="1" x14ac:dyDescent="0.2">
      <c r="B212" s="61" t="s">
        <v>197</v>
      </c>
      <c r="C212" s="57">
        <v>0</v>
      </c>
      <c r="D212" s="57">
        <v>0</v>
      </c>
      <c r="E212" s="57">
        <f t="shared" si="9"/>
        <v>0</v>
      </c>
      <c r="F212" s="127"/>
    </row>
    <row r="213" spans="1:6" ht="13.5" customHeight="1" x14ac:dyDescent="0.2">
      <c r="B213" s="94" t="s">
        <v>130</v>
      </c>
      <c r="C213" s="100">
        <v>150</v>
      </c>
      <c r="D213" s="100">
        <v>193</v>
      </c>
      <c r="E213" s="95">
        <f t="shared" si="9"/>
        <v>43</v>
      </c>
      <c r="F213" s="119">
        <f t="shared" si="10"/>
        <v>0.28666666666666668</v>
      </c>
    </row>
    <row r="214" spans="1:6" ht="15" customHeight="1" x14ac:dyDescent="0.2">
      <c r="A214" s="11"/>
      <c r="B214" s="61" t="s">
        <v>172</v>
      </c>
      <c r="C214" s="57">
        <v>0</v>
      </c>
      <c r="D214" s="57">
        <v>11</v>
      </c>
      <c r="E214" s="57">
        <f t="shared" si="9"/>
        <v>11</v>
      </c>
      <c r="F214" s="127"/>
    </row>
    <row r="215" spans="1:6" ht="15" customHeight="1" x14ac:dyDescent="0.2">
      <c r="A215" s="11"/>
      <c r="B215" s="60" t="s">
        <v>199</v>
      </c>
      <c r="C215" s="57">
        <v>0</v>
      </c>
      <c r="D215" s="57">
        <v>0</v>
      </c>
      <c r="E215" s="57">
        <f t="shared" si="9"/>
        <v>0</v>
      </c>
      <c r="F215" s="127"/>
    </row>
    <row r="216" spans="1:6" ht="15" customHeight="1" x14ac:dyDescent="0.2">
      <c r="A216" s="11"/>
      <c r="B216" s="61" t="s">
        <v>164</v>
      </c>
      <c r="C216" s="57">
        <v>1</v>
      </c>
      <c r="D216" s="57">
        <v>1</v>
      </c>
      <c r="E216" s="57">
        <f t="shared" si="9"/>
        <v>0</v>
      </c>
      <c r="F216" s="127">
        <f t="shared" si="10"/>
        <v>0</v>
      </c>
    </row>
    <row r="217" spans="1:6" ht="15" customHeight="1" x14ac:dyDescent="0.2">
      <c r="B217" s="61" t="s">
        <v>130</v>
      </c>
      <c r="C217" s="57">
        <v>149</v>
      </c>
      <c r="D217" s="57">
        <v>181</v>
      </c>
      <c r="E217" s="57">
        <f t="shared" si="9"/>
        <v>32</v>
      </c>
      <c r="F217" s="127">
        <f t="shared" si="10"/>
        <v>0.21476510067114093</v>
      </c>
    </row>
    <row r="218" spans="1:6" ht="12" x14ac:dyDescent="0.2">
      <c r="B218" s="60" t="s">
        <v>189</v>
      </c>
      <c r="C218" s="57">
        <v>0</v>
      </c>
      <c r="D218" s="57">
        <v>0</v>
      </c>
      <c r="E218" s="57">
        <f t="shared" si="9"/>
        <v>0</v>
      </c>
      <c r="F218" s="127"/>
    </row>
    <row r="219" spans="1:6" ht="15" customHeight="1" x14ac:dyDescent="0.2">
      <c r="B219" s="94" t="s">
        <v>212</v>
      </c>
      <c r="C219" s="100">
        <v>204</v>
      </c>
      <c r="D219" s="100">
        <v>250</v>
      </c>
      <c r="E219" s="95">
        <f t="shared" si="9"/>
        <v>46</v>
      </c>
      <c r="F219" s="119">
        <f t="shared" si="10"/>
        <v>0.22549019607843138</v>
      </c>
    </row>
    <row r="220" spans="1:6" ht="15" customHeight="1" x14ac:dyDescent="0.2">
      <c r="B220" s="56" t="s">
        <v>65</v>
      </c>
      <c r="C220" s="57">
        <v>22</v>
      </c>
      <c r="D220" s="57">
        <v>41</v>
      </c>
      <c r="E220" s="57">
        <f t="shared" si="9"/>
        <v>19</v>
      </c>
      <c r="F220" s="127">
        <f t="shared" si="10"/>
        <v>0.86363636363636365</v>
      </c>
    </row>
    <row r="221" spans="1:6" ht="15" customHeight="1" x14ac:dyDescent="0.2">
      <c r="B221" s="56" t="s">
        <v>112</v>
      </c>
      <c r="C221" s="57">
        <v>49</v>
      </c>
      <c r="D221" s="57">
        <v>86</v>
      </c>
      <c r="E221" s="57">
        <f t="shared" si="9"/>
        <v>37</v>
      </c>
      <c r="F221" s="127">
        <f t="shared" si="10"/>
        <v>0.75510204081632648</v>
      </c>
    </row>
    <row r="222" spans="1:6" ht="15" customHeight="1" x14ac:dyDescent="0.2">
      <c r="B222" s="56" t="s">
        <v>141</v>
      </c>
      <c r="C222" s="57">
        <v>72</v>
      </c>
      <c r="D222" s="57">
        <v>52</v>
      </c>
      <c r="E222" s="57">
        <f t="shared" si="9"/>
        <v>-20</v>
      </c>
      <c r="F222" s="127">
        <f t="shared" si="10"/>
        <v>-0.27777777777777779</v>
      </c>
    </row>
    <row r="223" spans="1:6" ht="12" x14ac:dyDescent="0.2">
      <c r="B223" s="56" t="s">
        <v>148</v>
      </c>
      <c r="C223" s="57">
        <v>61</v>
      </c>
      <c r="D223" s="57">
        <v>71</v>
      </c>
      <c r="E223" s="57">
        <f t="shared" si="9"/>
        <v>10</v>
      </c>
      <c r="F223" s="127">
        <f t="shared" si="10"/>
        <v>0.16393442622950818</v>
      </c>
    </row>
    <row r="224" spans="1:6" x14ac:dyDescent="0.2">
      <c r="B224" s="94" t="s">
        <v>213</v>
      </c>
      <c r="C224" s="100">
        <v>7</v>
      </c>
      <c r="D224" s="100">
        <v>14</v>
      </c>
      <c r="E224" s="95">
        <f t="shared" si="9"/>
        <v>7</v>
      </c>
      <c r="F224" s="119">
        <f t="shared" si="10"/>
        <v>1</v>
      </c>
    </row>
    <row r="225" spans="1:6" ht="12" x14ac:dyDescent="0.2">
      <c r="B225" s="61" t="s">
        <v>158</v>
      </c>
      <c r="C225" s="57">
        <v>0</v>
      </c>
      <c r="D225" s="57">
        <v>2</v>
      </c>
      <c r="E225" s="57">
        <f t="shared" si="9"/>
        <v>2</v>
      </c>
      <c r="F225" s="127"/>
    </row>
    <row r="226" spans="1:6" ht="13.5" customHeight="1" x14ac:dyDescent="0.2">
      <c r="B226" s="61" t="s">
        <v>174</v>
      </c>
      <c r="C226" s="57">
        <v>2</v>
      </c>
      <c r="D226" s="57">
        <v>0</v>
      </c>
      <c r="E226" s="57">
        <f t="shared" si="9"/>
        <v>-2</v>
      </c>
      <c r="F226" s="127">
        <f t="shared" si="10"/>
        <v>-1</v>
      </c>
    </row>
    <row r="227" spans="1:6" ht="15.75" customHeight="1" x14ac:dyDescent="0.2">
      <c r="B227" s="61" t="s">
        <v>97</v>
      </c>
      <c r="C227" s="57">
        <v>5</v>
      </c>
      <c r="D227" s="57">
        <v>6</v>
      </c>
      <c r="E227" s="57">
        <f t="shared" si="9"/>
        <v>1</v>
      </c>
      <c r="F227" s="127">
        <f t="shared" si="10"/>
        <v>0.2</v>
      </c>
    </row>
    <row r="228" spans="1:6" ht="15" customHeight="1" x14ac:dyDescent="0.2">
      <c r="B228" s="61" t="s">
        <v>102</v>
      </c>
      <c r="C228" s="57">
        <v>0</v>
      </c>
      <c r="D228" s="57">
        <v>1</v>
      </c>
      <c r="E228" s="57">
        <f t="shared" si="9"/>
        <v>1</v>
      </c>
      <c r="F228" s="127"/>
    </row>
    <row r="229" spans="1:6" ht="15.75" customHeight="1" x14ac:dyDescent="0.2">
      <c r="B229" s="61" t="s">
        <v>196</v>
      </c>
      <c r="C229" s="57">
        <v>0</v>
      </c>
      <c r="D229" s="57">
        <v>0</v>
      </c>
      <c r="E229" s="57">
        <f t="shared" si="9"/>
        <v>0</v>
      </c>
      <c r="F229" s="127"/>
    </row>
    <row r="230" spans="1:6" s="23" customFormat="1" ht="15.75" customHeight="1" x14ac:dyDescent="0.2">
      <c r="B230" s="61" t="s">
        <v>198</v>
      </c>
      <c r="C230" s="57">
        <v>0</v>
      </c>
      <c r="D230" s="57">
        <v>5</v>
      </c>
      <c r="E230" s="57">
        <f t="shared" si="9"/>
        <v>5</v>
      </c>
      <c r="F230" s="127"/>
    </row>
    <row r="231" spans="1:6" s="9" customFormat="1" ht="12" x14ac:dyDescent="0.2">
      <c r="B231" s="56" t="s">
        <v>247</v>
      </c>
      <c r="C231" s="57">
        <v>0</v>
      </c>
      <c r="D231" s="57">
        <v>0</v>
      </c>
      <c r="E231" s="57">
        <f t="shared" si="9"/>
        <v>0</v>
      </c>
      <c r="F231" s="127"/>
    </row>
    <row r="232" spans="1:6" x14ac:dyDescent="0.2">
      <c r="B232" s="98" t="s">
        <v>142</v>
      </c>
      <c r="C232" s="96">
        <v>37439</v>
      </c>
      <c r="D232" s="96">
        <v>38805</v>
      </c>
      <c r="E232" s="96">
        <f t="shared" si="9"/>
        <v>1366</v>
      </c>
      <c r="F232" s="103">
        <f t="shared" si="10"/>
        <v>3.6486017254734368E-2</v>
      </c>
    </row>
    <row r="233" spans="1:6" ht="12" x14ac:dyDescent="0.2">
      <c r="B233" s="56" t="s">
        <v>281</v>
      </c>
      <c r="C233" s="57">
        <v>8</v>
      </c>
      <c r="D233" s="57">
        <v>6</v>
      </c>
      <c r="E233" s="57">
        <f t="shared" si="9"/>
        <v>-2</v>
      </c>
      <c r="F233" s="127">
        <f t="shared" si="10"/>
        <v>-0.25</v>
      </c>
    </row>
    <row r="234" spans="1:6" s="23" customFormat="1" ht="12" x14ac:dyDescent="0.2">
      <c r="B234" s="123" t="s">
        <v>251</v>
      </c>
      <c r="C234" s="57">
        <v>37156</v>
      </c>
      <c r="D234" s="57">
        <v>38418</v>
      </c>
      <c r="E234" s="57">
        <f t="shared" si="9"/>
        <v>1262</v>
      </c>
      <c r="F234" s="127">
        <f t="shared" si="10"/>
        <v>3.3964904726020026E-2</v>
      </c>
    </row>
    <row r="235" spans="1:6" ht="15" customHeight="1" x14ac:dyDescent="0.2">
      <c r="B235" s="56" t="s">
        <v>142</v>
      </c>
      <c r="C235" s="57">
        <v>275</v>
      </c>
      <c r="D235" s="57">
        <v>381</v>
      </c>
      <c r="E235" s="57">
        <f t="shared" si="9"/>
        <v>106</v>
      </c>
      <c r="F235" s="127">
        <f t="shared" si="10"/>
        <v>0.38545454545454544</v>
      </c>
    </row>
    <row r="236" spans="1:6" ht="15" customHeight="1" x14ac:dyDescent="0.2">
      <c r="F236" s="120"/>
    </row>
    <row r="237" spans="1:6" s="23" customFormat="1" ht="15" customHeight="1" x14ac:dyDescent="0.2">
      <c r="F237" s="120"/>
    </row>
    <row r="239" spans="1:6" s="23" customFormat="1" ht="15" customHeight="1" x14ac:dyDescent="0.2">
      <c r="B239" s="128" t="s">
        <v>216</v>
      </c>
      <c r="C239" s="129"/>
      <c r="D239" s="129"/>
      <c r="E239" s="129"/>
      <c r="F239" s="129"/>
    </row>
    <row r="240" spans="1:6" ht="19.5" customHeight="1" x14ac:dyDescent="0.2">
      <c r="A240" s="23"/>
      <c r="B240" s="23"/>
      <c r="C240" s="23"/>
      <c r="D240" s="23"/>
      <c r="E240" s="23"/>
    </row>
    <row r="241" spans="1:6" ht="15" customHeight="1" x14ac:dyDescent="0.2">
      <c r="A241" s="23"/>
      <c r="B241" s="23"/>
      <c r="C241" s="23"/>
      <c r="D241" s="23"/>
      <c r="E241" s="23"/>
    </row>
    <row r="250" spans="1:6" ht="15" customHeight="1" x14ac:dyDescent="0.2">
      <c r="F250" s="122"/>
    </row>
    <row r="251" spans="1:6" ht="15" customHeight="1" x14ac:dyDescent="0.2">
      <c r="F251" s="122"/>
    </row>
    <row r="252" spans="1:6" ht="15" customHeight="1" x14ac:dyDescent="0.2">
      <c r="F252" s="122"/>
    </row>
    <row r="253" spans="1:6" ht="15" customHeight="1" x14ac:dyDescent="0.2">
      <c r="F253" s="122"/>
    </row>
    <row r="254" spans="1:6" ht="15" customHeight="1" x14ac:dyDescent="0.2">
      <c r="F254" s="122"/>
    </row>
    <row r="255" spans="1:6" ht="15" customHeight="1" x14ac:dyDescent="0.2">
      <c r="F255" s="122"/>
    </row>
    <row r="256" spans="1:6" ht="15" customHeight="1" x14ac:dyDescent="0.2">
      <c r="F256" s="122"/>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9" ht="21.75" customHeight="1" x14ac:dyDescent="0.2">
      <c r="B2" s="131" t="s">
        <v>275</v>
      </c>
      <c r="C2" s="131"/>
      <c r="D2" s="131"/>
      <c r="E2" s="131"/>
      <c r="F2" s="131"/>
      <c r="G2" s="131"/>
    </row>
    <row r="3" spans="1:9" ht="15" customHeight="1" thickBot="1" x14ac:dyDescent="0.25">
      <c r="B3" s="7"/>
      <c r="C3" s="7"/>
      <c r="D3" s="7"/>
      <c r="E3" s="7"/>
      <c r="F3" s="7"/>
      <c r="G3" s="7"/>
    </row>
    <row r="4" spans="1:9" ht="38.25" customHeight="1" thickBot="1" x14ac:dyDescent="0.25">
      <c r="A4" s="7"/>
      <c r="B4" s="71"/>
      <c r="C4" s="72" t="s">
        <v>0</v>
      </c>
      <c r="D4" s="73" t="s">
        <v>283</v>
      </c>
      <c r="E4" s="73" t="s">
        <v>284</v>
      </c>
      <c r="F4" s="74" t="s">
        <v>214</v>
      </c>
      <c r="G4" s="75" t="s">
        <v>215</v>
      </c>
    </row>
    <row r="5" spans="1:9" ht="15" customHeight="1" x14ac:dyDescent="0.2">
      <c r="A5"/>
      <c r="B5" s="55">
        <v>1</v>
      </c>
      <c r="C5" s="123" t="s">
        <v>6</v>
      </c>
      <c r="D5" s="20">
        <v>105185</v>
      </c>
      <c r="E5" s="20">
        <v>117050</v>
      </c>
      <c r="F5" s="20">
        <f t="shared" ref="F5:F19" si="0">E5-D5</f>
        <v>11865</v>
      </c>
      <c r="G5" s="68">
        <f t="shared" ref="G5:G19" si="1">F5/D5</f>
        <v>0.11280125493178685</v>
      </c>
      <c r="H5" s="30"/>
      <c r="I5" s="50"/>
    </row>
    <row r="6" spans="1:9" ht="15" customHeight="1" x14ac:dyDescent="0.2">
      <c r="A6"/>
      <c r="B6" s="16">
        <v>2</v>
      </c>
      <c r="C6" s="123" t="s">
        <v>18</v>
      </c>
      <c r="D6" s="20">
        <v>74499</v>
      </c>
      <c r="E6" s="20">
        <v>98480</v>
      </c>
      <c r="F6" s="20">
        <f t="shared" si="0"/>
        <v>23981</v>
      </c>
      <c r="G6" s="68">
        <f t="shared" si="1"/>
        <v>0.32189693821393578</v>
      </c>
      <c r="I6" s="31"/>
    </row>
    <row r="7" spans="1:9" ht="15" customHeight="1" x14ac:dyDescent="0.2">
      <c r="A7"/>
      <c r="B7" s="16">
        <v>3</v>
      </c>
      <c r="C7" s="123" t="s">
        <v>5</v>
      </c>
      <c r="D7" s="20">
        <v>83418</v>
      </c>
      <c r="E7" s="20">
        <v>84403</v>
      </c>
      <c r="F7" s="20">
        <f t="shared" si="0"/>
        <v>985</v>
      </c>
      <c r="G7" s="68">
        <f t="shared" si="1"/>
        <v>1.1808003068882016E-2</v>
      </c>
    </row>
    <row r="8" spans="1:9" ht="12.75" x14ac:dyDescent="0.2">
      <c r="A8"/>
      <c r="B8" s="16">
        <v>4</v>
      </c>
      <c r="C8" s="123" t="s">
        <v>57</v>
      </c>
      <c r="D8" s="20">
        <v>81049</v>
      </c>
      <c r="E8" s="20">
        <v>75249</v>
      </c>
      <c r="F8" s="20">
        <f t="shared" si="0"/>
        <v>-5800</v>
      </c>
      <c r="G8" s="69">
        <f t="shared" si="1"/>
        <v>-7.1561647892015939E-2</v>
      </c>
      <c r="H8" s="30"/>
    </row>
    <row r="9" spans="1:9" ht="15" customHeight="1" x14ac:dyDescent="0.2">
      <c r="A9"/>
      <c r="B9" s="16">
        <v>5</v>
      </c>
      <c r="C9" s="123" t="s">
        <v>251</v>
      </c>
      <c r="D9" s="20">
        <v>37156</v>
      </c>
      <c r="E9" s="20">
        <v>38418</v>
      </c>
      <c r="F9" s="20">
        <f t="shared" si="0"/>
        <v>1262</v>
      </c>
      <c r="G9" s="69">
        <f t="shared" si="1"/>
        <v>3.3964904726020026E-2</v>
      </c>
    </row>
    <row r="10" spans="1:9" ht="15" customHeight="1" x14ac:dyDescent="0.2">
      <c r="A10"/>
      <c r="B10" s="16">
        <v>6</v>
      </c>
      <c r="C10" s="123" t="s">
        <v>95</v>
      </c>
      <c r="D10" s="20">
        <v>41058</v>
      </c>
      <c r="E10" s="20">
        <v>14481</v>
      </c>
      <c r="F10" s="20">
        <f t="shared" si="0"/>
        <v>-26577</v>
      </c>
      <c r="G10" s="69">
        <f t="shared" si="1"/>
        <v>-0.64730381411661553</v>
      </c>
    </row>
    <row r="11" spans="1:9" ht="12.75" x14ac:dyDescent="0.2">
      <c r="A11"/>
      <c r="B11" s="16">
        <v>7</v>
      </c>
      <c r="C11" s="123" t="s">
        <v>285</v>
      </c>
      <c r="D11" s="20">
        <v>11858</v>
      </c>
      <c r="E11" s="20">
        <v>13070</v>
      </c>
      <c r="F11" s="20">
        <f t="shared" si="0"/>
        <v>1212</v>
      </c>
      <c r="G11" s="69">
        <f t="shared" si="1"/>
        <v>0.10220947883285546</v>
      </c>
    </row>
    <row r="12" spans="1:9" ht="15" customHeight="1" x14ac:dyDescent="0.2">
      <c r="A12"/>
      <c r="B12" s="16">
        <v>8</v>
      </c>
      <c r="C12" s="123" t="s">
        <v>56</v>
      </c>
      <c r="D12" s="20">
        <v>6142</v>
      </c>
      <c r="E12" s="20">
        <v>10625</v>
      </c>
      <c r="F12" s="20">
        <f t="shared" si="0"/>
        <v>4483</v>
      </c>
      <c r="G12" s="69">
        <f t="shared" si="1"/>
        <v>0.72989254314555518</v>
      </c>
    </row>
    <row r="13" spans="1:9" ht="12.75" x14ac:dyDescent="0.2">
      <c r="A13"/>
      <c r="B13" s="16">
        <v>9</v>
      </c>
      <c r="C13" s="123" t="s">
        <v>92</v>
      </c>
      <c r="D13" s="20">
        <v>4806</v>
      </c>
      <c r="E13" s="20">
        <v>5286</v>
      </c>
      <c r="F13" s="20">
        <f t="shared" si="0"/>
        <v>480</v>
      </c>
      <c r="G13" s="69">
        <f t="shared" si="1"/>
        <v>9.987515605493133E-2</v>
      </c>
    </row>
    <row r="14" spans="1:9" ht="15" customHeight="1" x14ac:dyDescent="0.2">
      <c r="A14"/>
      <c r="B14" s="16">
        <v>10</v>
      </c>
      <c r="C14" s="123" t="s">
        <v>12</v>
      </c>
      <c r="D14" s="20">
        <v>3219</v>
      </c>
      <c r="E14" s="20">
        <v>4832</v>
      </c>
      <c r="F14" s="20">
        <f t="shared" si="0"/>
        <v>1613</v>
      </c>
      <c r="G14" s="68">
        <f t="shared" si="1"/>
        <v>0.50108729419074249</v>
      </c>
    </row>
    <row r="15" spans="1:9" ht="12.75" x14ac:dyDescent="0.2">
      <c r="A15"/>
      <c r="B15" s="16">
        <v>11</v>
      </c>
      <c r="C15" s="123" t="s">
        <v>49</v>
      </c>
      <c r="D15" s="20">
        <v>2335</v>
      </c>
      <c r="E15" s="20">
        <v>3067</v>
      </c>
      <c r="F15" s="20">
        <f t="shared" si="0"/>
        <v>732</v>
      </c>
      <c r="G15" s="68">
        <f t="shared" si="1"/>
        <v>0.31349036402569591</v>
      </c>
    </row>
    <row r="16" spans="1:9" ht="12.75" x14ac:dyDescent="0.2">
      <c r="A16"/>
      <c r="B16" s="16">
        <v>12</v>
      </c>
      <c r="C16" s="123" t="s">
        <v>7</v>
      </c>
      <c r="D16" s="20">
        <v>2407</v>
      </c>
      <c r="E16" s="20">
        <v>2830</v>
      </c>
      <c r="F16" s="20">
        <f t="shared" si="0"/>
        <v>423</v>
      </c>
      <c r="G16" s="68">
        <f t="shared" si="1"/>
        <v>0.17573743248857499</v>
      </c>
    </row>
    <row r="17" spans="1:7" ht="15" customHeight="1" x14ac:dyDescent="0.2">
      <c r="A17"/>
      <c r="B17" s="16">
        <v>13</v>
      </c>
      <c r="C17" s="123" t="s">
        <v>16</v>
      </c>
      <c r="D17" s="20">
        <v>1776</v>
      </c>
      <c r="E17" s="20">
        <v>2768</v>
      </c>
      <c r="F17" s="20">
        <f t="shared" si="0"/>
        <v>992</v>
      </c>
      <c r="G17" s="68">
        <f t="shared" si="1"/>
        <v>0.55855855855855852</v>
      </c>
    </row>
    <row r="18" spans="1:7" ht="15" customHeight="1" x14ac:dyDescent="0.2">
      <c r="A18"/>
      <c r="B18" s="16">
        <v>14</v>
      </c>
      <c r="C18" s="123" t="s">
        <v>286</v>
      </c>
      <c r="D18" s="20">
        <v>2203</v>
      </c>
      <c r="E18" s="20">
        <v>2279</v>
      </c>
      <c r="F18" s="20">
        <f t="shared" si="0"/>
        <v>76</v>
      </c>
      <c r="G18" s="68">
        <f t="shared" si="1"/>
        <v>3.4498411257376307E-2</v>
      </c>
    </row>
    <row r="19" spans="1:7" ht="15" customHeight="1" thickBot="1" x14ac:dyDescent="0.25">
      <c r="A19"/>
      <c r="B19" s="17">
        <v>15</v>
      </c>
      <c r="C19" s="124" t="s">
        <v>151</v>
      </c>
      <c r="D19" s="22">
        <v>1920</v>
      </c>
      <c r="E19" s="22">
        <v>2214</v>
      </c>
      <c r="F19" s="22">
        <f t="shared" si="0"/>
        <v>294</v>
      </c>
      <c r="G19" s="70">
        <f t="shared" si="1"/>
        <v>0.15312500000000001</v>
      </c>
    </row>
    <row r="20" spans="1:7" ht="15" customHeight="1" x14ac:dyDescent="0.2">
      <c r="A20"/>
      <c r="B20" s="67"/>
    </row>
    <row r="21" spans="1:7" ht="15" customHeight="1" x14ac:dyDescent="0.2">
      <c r="A21"/>
      <c r="B21" s="67"/>
    </row>
    <row r="23" spans="1:7" ht="15" customHeight="1" x14ac:dyDescent="0.2">
      <c r="B23" s="8" t="s">
        <v>216</v>
      </c>
    </row>
    <row r="24" spans="1:7" ht="15" customHeight="1" x14ac:dyDescent="0.2">
      <c r="B24" s="130"/>
      <c r="C24" s="130"/>
      <c r="D24" s="130"/>
      <c r="E24" s="130"/>
      <c r="F24" s="130"/>
      <c r="G24" s="130"/>
    </row>
  </sheetData>
  <sortState ref="C26:D42">
    <sortCondition descending="1" ref="D26"/>
  </sortState>
  <mergeCells count="2">
    <mergeCell ref="B24:G24"/>
    <mergeCell ref="B2:G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G2"/>
    </sheetView>
  </sheetViews>
  <sheetFormatPr defaultRowHeight="12.75" x14ac:dyDescent="0.2"/>
  <cols>
    <col min="1" max="1" width="10.85546875" customWidth="1"/>
    <col min="2" max="2" width="38.42578125" customWidth="1"/>
    <col min="3" max="3" width="21.140625" customWidth="1"/>
    <col min="4" max="4" width="21.7109375" customWidth="1"/>
    <col min="5" max="5" width="16.85546875" customWidth="1"/>
    <col min="6" max="6" width="15.85546875" customWidth="1"/>
    <col min="7" max="7" width="14.85546875" customWidth="1"/>
  </cols>
  <sheetData>
    <row r="1" spans="2:8" ht="24" customHeight="1" x14ac:dyDescent="0.2"/>
    <row r="2" spans="2:8" ht="23.25" customHeight="1" x14ac:dyDescent="0.2">
      <c r="B2" s="131" t="s">
        <v>277</v>
      </c>
      <c r="C2" s="131"/>
      <c r="D2" s="131"/>
      <c r="E2" s="131"/>
      <c r="F2" s="131"/>
      <c r="G2" s="131"/>
    </row>
    <row r="3" spans="2:8" ht="13.5" thickBot="1" x14ac:dyDescent="0.25"/>
    <row r="4" spans="2:8" ht="36.75" customHeight="1" x14ac:dyDescent="0.2">
      <c r="B4" s="76" t="s">
        <v>232</v>
      </c>
      <c r="C4" s="78" t="s">
        <v>283</v>
      </c>
      <c r="D4" s="78" t="s">
        <v>284</v>
      </c>
      <c r="E4" s="78" t="s">
        <v>214</v>
      </c>
      <c r="F4" s="74" t="s">
        <v>215</v>
      </c>
      <c r="G4" s="75" t="s">
        <v>231</v>
      </c>
    </row>
    <row r="5" spans="2:8" ht="24" customHeight="1" x14ac:dyDescent="0.2">
      <c r="B5" s="79" t="s">
        <v>274</v>
      </c>
      <c r="C5" s="126">
        <v>581838</v>
      </c>
      <c r="D5" s="126">
        <v>619325</v>
      </c>
      <c r="E5" s="80">
        <f>D5-C5</f>
        <v>37487</v>
      </c>
      <c r="F5" s="81">
        <f>D5/C5-1</f>
        <v>6.4428586651267272E-2</v>
      </c>
      <c r="G5" s="82">
        <f>D5/D5</f>
        <v>1</v>
      </c>
    </row>
    <row r="6" spans="2:8" ht="24" x14ac:dyDescent="0.2">
      <c r="B6" s="79" t="s">
        <v>275</v>
      </c>
      <c r="C6" s="126">
        <v>484989</v>
      </c>
      <c r="D6" s="126">
        <v>507064</v>
      </c>
      <c r="E6" s="80">
        <f t="shared" ref="E6:E9" si="0">D6-C6</f>
        <v>22075</v>
      </c>
      <c r="F6" s="81">
        <f t="shared" ref="F6:F9" si="1">D6/C6-1</f>
        <v>4.5516496250430416E-2</v>
      </c>
      <c r="G6" s="82">
        <f>D6/D5</f>
        <v>0.81873652767125504</v>
      </c>
      <c r="H6" s="107"/>
    </row>
    <row r="7" spans="2:8" x14ac:dyDescent="0.2">
      <c r="B7" s="46" t="s">
        <v>252</v>
      </c>
      <c r="C7" s="18">
        <v>314950</v>
      </c>
      <c r="D7" s="18">
        <v>328486</v>
      </c>
      <c r="E7" s="19">
        <f t="shared" si="0"/>
        <v>13536</v>
      </c>
      <c r="F7" s="49">
        <f t="shared" si="1"/>
        <v>4.297825051595483E-2</v>
      </c>
      <c r="G7" s="48">
        <f>D7/D6</f>
        <v>0.64781960462584609</v>
      </c>
    </row>
    <row r="8" spans="2:8" x14ac:dyDescent="0.2">
      <c r="B8" s="46" t="s">
        <v>233</v>
      </c>
      <c r="C8" s="18">
        <v>170039</v>
      </c>
      <c r="D8" s="18">
        <v>178578</v>
      </c>
      <c r="E8" s="19">
        <f t="shared" si="0"/>
        <v>8539</v>
      </c>
      <c r="F8" s="49">
        <f t="shared" si="1"/>
        <v>5.021789118966824E-2</v>
      </c>
      <c r="G8" s="48">
        <f>D8/D6</f>
        <v>0.35218039537415397</v>
      </c>
    </row>
    <row r="9" spans="2:8" ht="15.75" customHeight="1" thickBot="1" x14ac:dyDescent="0.25">
      <c r="B9" s="83" t="s">
        <v>253</v>
      </c>
      <c r="C9" s="84">
        <v>96849</v>
      </c>
      <c r="D9" s="84">
        <v>112261</v>
      </c>
      <c r="E9" s="84">
        <f t="shared" si="0"/>
        <v>15412</v>
      </c>
      <c r="F9" s="85">
        <f t="shared" si="1"/>
        <v>0.15913432250203918</v>
      </c>
      <c r="G9" s="86">
        <f>D9/D5</f>
        <v>0.18126347232874501</v>
      </c>
    </row>
    <row r="10" spans="2:8" x14ac:dyDescent="0.2">
      <c r="F10" s="66"/>
      <c r="G10" s="66"/>
    </row>
    <row r="11" spans="2:8" x14ac:dyDescent="0.2">
      <c r="F11" s="66"/>
      <c r="G11" s="66"/>
    </row>
    <row r="12" spans="2:8" ht="12" customHeight="1" x14ac:dyDescent="0.2"/>
    <row r="13" spans="2:8" x14ac:dyDescent="0.2">
      <c r="B13" s="8" t="s">
        <v>216</v>
      </c>
      <c r="C13" s="6"/>
      <c r="D13" s="6"/>
      <c r="E13" s="6"/>
      <c r="F13" s="6"/>
      <c r="G13" s="6"/>
      <c r="H13" s="6"/>
    </row>
    <row r="14" spans="2:8" x14ac:dyDescent="0.2">
      <c r="H14" s="6"/>
    </row>
  </sheetData>
  <mergeCells count="1">
    <mergeCell ref="B2:G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 sqref="B2:G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s>
  <sheetData>
    <row r="1" spans="1:7" ht="23.25" customHeight="1" x14ac:dyDescent="0.2"/>
    <row r="2" spans="1:7" ht="22.5" customHeight="1" x14ac:dyDescent="0.2">
      <c r="B2" s="131" t="s">
        <v>275</v>
      </c>
      <c r="C2" s="131"/>
      <c r="D2" s="131"/>
      <c r="E2" s="131"/>
      <c r="F2" s="131"/>
      <c r="G2" s="131"/>
    </row>
    <row r="3" spans="1:7" ht="15" customHeight="1" thickBot="1" x14ac:dyDescent="0.25">
      <c r="B3" s="2"/>
      <c r="C3" s="2"/>
      <c r="D3" s="2"/>
      <c r="E3" s="2"/>
      <c r="F3" s="2"/>
    </row>
    <row r="4" spans="1:7" ht="34.5" customHeight="1" x14ac:dyDescent="0.2">
      <c r="A4" s="2"/>
      <c r="B4" s="76" t="s">
        <v>217</v>
      </c>
      <c r="C4" s="78" t="s">
        <v>283</v>
      </c>
      <c r="D4" s="78" t="s">
        <v>284</v>
      </c>
      <c r="E4" s="78" t="s">
        <v>1</v>
      </c>
      <c r="F4" s="74" t="s">
        <v>215</v>
      </c>
      <c r="G4" s="75" t="s">
        <v>230</v>
      </c>
    </row>
    <row r="5" spans="1:7" ht="19.5" customHeight="1" x14ac:dyDescent="0.2">
      <c r="A5" s="2"/>
      <c r="B5" s="87" t="s">
        <v>227</v>
      </c>
      <c r="C5" s="88">
        <f>'2019 მარტი'!C4</f>
        <v>484989</v>
      </c>
      <c r="D5" s="88">
        <f>'2019 მარტი'!D4</f>
        <v>507064</v>
      </c>
      <c r="E5" s="88">
        <f>D5-C5</f>
        <v>22075</v>
      </c>
      <c r="F5" s="89">
        <f>E5/C5</f>
        <v>4.5516496250430423E-2</v>
      </c>
      <c r="G5" s="90">
        <f>D5/'2019 მარტი'!D4</f>
        <v>1</v>
      </c>
    </row>
    <row r="6" spans="1:7" ht="15" customHeight="1" x14ac:dyDescent="0.2">
      <c r="A6" s="2"/>
      <c r="B6" s="51" t="s">
        <v>3</v>
      </c>
      <c r="C6" s="28">
        <f>'2019 მარტი'!C6</f>
        <v>387768</v>
      </c>
      <c r="D6" s="28">
        <f>'2019 მარტი'!D6</f>
        <v>432808</v>
      </c>
      <c r="E6" s="14">
        <f t="shared" ref="E6:E10" si="0">D6-C6</f>
        <v>45040</v>
      </c>
      <c r="F6" s="41">
        <f t="shared" ref="F6:F9" si="1">E6/C6</f>
        <v>0.11615192589383343</v>
      </c>
      <c r="G6" s="32">
        <f>D6/'2019 მარტი'!D4</f>
        <v>0.85355694744647614</v>
      </c>
    </row>
    <row r="7" spans="1:7" ht="15" customHeight="1" x14ac:dyDescent="0.2">
      <c r="A7" s="2"/>
      <c r="B7" s="51" t="s">
        <v>58</v>
      </c>
      <c r="C7" s="28">
        <f>'2019 მარტი'!C66</f>
        <v>2800</v>
      </c>
      <c r="D7" s="28">
        <f>'2019 მარტი'!D66</f>
        <v>3002</v>
      </c>
      <c r="E7" s="14">
        <f t="shared" si="0"/>
        <v>202</v>
      </c>
      <c r="F7" s="41">
        <f t="shared" si="1"/>
        <v>7.2142857142857147E-2</v>
      </c>
      <c r="G7" s="32">
        <f>D7/'2019 მარტი'!D4</f>
        <v>5.9203571935692537E-3</v>
      </c>
    </row>
    <row r="8" spans="1:7" ht="24" x14ac:dyDescent="0.2">
      <c r="A8" s="2"/>
      <c r="B8" s="52" t="s">
        <v>203</v>
      </c>
      <c r="C8" s="28">
        <f>'2019 მარტი'!C114</f>
        <v>51094</v>
      </c>
      <c r="D8" s="28">
        <f>'2019 მარტი'!D114</f>
        <v>26436</v>
      </c>
      <c r="E8" s="14">
        <f t="shared" si="0"/>
        <v>-24658</v>
      </c>
      <c r="F8" s="41">
        <f t="shared" si="1"/>
        <v>-0.48260069675500061</v>
      </c>
      <c r="G8" s="32">
        <f>D8/'2019 მარტი'!D4</f>
        <v>5.2135430635974943E-2</v>
      </c>
    </row>
    <row r="9" spans="1:7" ht="15" customHeight="1" x14ac:dyDescent="0.2">
      <c r="A9" s="2"/>
      <c r="B9" s="51" t="s">
        <v>209</v>
      </c>
      <c r="C9" s="28">
        <f>'2019 მარტი'!C175</f>
        <v>589</v>
      </c>
      <c r="D9" s="28">
        <f>'2019 მარტი'!D175</f>
        <v>656</v>
      </c>
      <c r="E9" s="14">
        <f t="shared" si="0"/>
        <v>67</v>
      </c>
      <c r="F9" s="41">
        <f t="shared" si="1"/>
        <v>0.11375212224108659</v>
      </c>
      <c r="G9" s="32">
        <f>D9/'2019 მარტი'!D4</f>
        <v>1.2937222914661661E-3</v>
      </c>
    </row>
    <row r="10" spans="1:7" ht="15" customHeight="1" thickBot="1" x14ac:dyDescent="0.25">
      <c r="A10" s="2"/>
      <c r="B10" s="53" t="s">
        <v>208</v>
      </c>
      <c r="C10" s="29">
        <f>'2019 მარტი'!C160</f>
        <v>5299</v>
      </c>
      <c r="D10" s="29">
        <f>'2019 მარტი'!D160</f>
        <v>5357</v>
      </c>
      <c r="E10" s="15">
        <f t="shared" si="0"/>
        <v>58</v>
      </c>
      <c r="F10" s="42">
        <f>E10/C10</f>
        <v>1.0945461407812794E-2</v>
      </c>
      <c r="G10" s="33">
        <f>D10/'2019 მარტი'!D4</f>
        <v>1.0564741334427212E-2</v>
      </c>
    </row>
    <row r="11" spans="1:7" ht="15" customHeight="1" x14ac:dyDescent="0.2">
      <c r="B11" s="2"/>
      <c r="C11" s="2"/>
      <c r="E11" s="2"/>
      <c r="F11" s="2"/>
    </row>
    <row r="14" spans="1:7" ht="15" customHeight="1" x14ac:dyDescent="0.2">
      <c r="B14" s="1" t="s">
        <v>216</v>
      </c>
    </row>
    <row r="15" spans="1:7" ht="15" customHeight="1" x14ac:dyDescent="0.2">
      <c r="B15" s="132"/>
      <c r="C15" s="132"/>
      <c r="D15" s="132"/>
      <c r="E15" s="132"/>
      <c r="F15" s="132"/>
      <c r="G15" s="132"/>
    </row>
    <row r="21" spans="4:6" ht="15" customHeight="1" x14ac:dyDescent="0.2">
      <c r="D21" s="3"/>
      <c r="E21" s="4"/>
      <c r="F21" s="4"/>
    </row>
  </sheetData>
  <mergeCells count="2">
    <mergeCell ref="B15:G15"/>
    <mergeCell ref="B2:G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2" sqref="B2:G2"/>
    </sheetView>
  </sheetViews>
  <sheetFormatPr defaultRowHeight="12.75" x14ac:dyDescent="0.2"/>
  <cols>
    <col min="1" max="1" width="13.42578125" customWidth="1"/>
    <col min="2" max="2" width="27.5703125" customWidth="1"/>
    <col min="3" max="3" width="19.85546875" customWidth="1"/>
    <col min="4" max="4" width="22.28515625" customWidth="1"/>
    <col min="5" max="5" width="13.85546875" customWidth="1"/>
    <col min="6" max="6" width="16" customWidth="1"/>
    <col min="7" max="7" width="14.140625" customWidth="1"/>
  </cols>
  <sheetData>
    <row r="1" spans="1:7" ht="18" customHeight="1" x14ac:dyDescent="0.2"/>
    <row r="2" spans="1:7" ht="22.5" customHeight="1" x14ac:dyDescent="0.25">
      <c r="A2" s="27"/>
      <c r="B2" s="134" t="s">
        <v>275</v>
      </c>
      <c r="C2" s="134"/>
      <c r="D2" s="134"/>
      <c r="E2" s="134"/>
      <c r="F2" s="134"/>
      <c r="G2" s="134"/>
    </row>
    <row r="3" spans="1:7" ht="13.5" thickBot="1" x14ac:dyDescent="0.25"/>
    <row r="4" spans="1:7" ht="32.25" customHeight="1" x14ac:dyDescent="0.2">
      <c r="B4" s="76" t="s">
        <v>221</v>
      </c>
      <c r="C4" s="78" t="s">
        <v>283</v>
      </c>
      <c r="D4" s="78" t="s">
        <v>284</v>
      </c>
      <c r="E4" s="78" t="s">
        <v>1</v>
      </c>
      <c r="F4" s="74" t="s">
        <v>215</v>
      </c>
      <c r="G4" s="75" t="s">
        <v>230</v>
      </c>
    </row>
    <row r="5" spans="1:7" ht="17.25" customHeight="1" x14ac:dyDescent="0.2">
      <c r="B5" s="24" t="s">
        <v>223</v>
      </c>
      <c r="C5" s="19">
        <v>367445</v>
      </c>
      <c r="D5" s="19">
        <v>366538</v>
      </c>
      <c r="E5" s="19">
        <f>D5-C5</f>
        <v>-907</v>
      </c>
      <c r="F5" s="34">
        <f>E5/C5</f>
        <v>-2.4683966307882813E-3</v>
      </c>
      <c r="G5" s="43">
        <f>D5/'2019 მარტი'!D4</f>
        <v>0.72286338608144141</v>
      </c>
    </row>
    <row r="6" spans="1:7" ht="16.5" customHeight="1" x14ac:dyDescent="0.2">
      <c r="B6" s="25" t="s">
        <v>222</v>
      </c>
      <c r="C6" s="19">
        <v>111591</v>
      </c>
      <c r="D6" s="19">
        <v>133516</v>
      </c>
      <c r="E6" s="19">
        <f>D6-C6</f>
        <v>21925</v>
      </c>
      <c r="F6" s="35">
        <f>E6/C6</f>
        <v>0.19647641834915003</v>
      </c>
      <c r="G6" s="44">
        <f>D6/'2019 მარტი'!D4</f>
        <v>0.26331192906615336</v>
      </c>
    </row>
    <row r="7" spans="1:7" x14ac:dyDescent="0.2">
      <c r="B7" s="25" t="s">
        <v>224</v>
      </c>
      <c r="C7" s="19">
        <v>3589</v>
      </c>
      <c r="D7" s="19">
        <v>4080</v>
      </c>
      <c r="E7" s="19">
        <f>D7-C7</f>
        <v>491</v>
      </c>
      <c r="F7" s="35">
        <f>E7/C7</f>
        <v>0.1368069100027863</v>
      </c>
      <c r="G7" s="44">
        <f>D7/'2019 მარტი'!D4</f>
        <v>8.0463215688749354E-3</v>
      </c>
    </row>
    <row r="8" spans="1:7" ht="17.25" customHeight="1" thickBot="1" x14ac:dyDescent="0.25">
      <c r="B8" s="26" t="s">
        <v>225</v>
      </c>
      <c r="C8" s="21">
        <v>2364</v>
      </c>
      <c r="D8" s="21">
        <v>2930</v>
      </c>
      <c r="E8" s="21">
        <f>D8-C8</f>
        <v>566</v>
      </c>
      <c r="F8" s="36">
        <f>E8/C8</f>
        <v>0.23942470389170897</v>
      </c>
      <c r="G8" s="45">
        <f>D8/'2019 მარტი'!D4</f>
        <v>5.7783632835302842E-3</v>
      </c>
    </row>
    <row r="12" spans="1:7" x14ac:dyDescent="0.2">
      <c r="B12" t="s">
        <v>216</v>
      </c>
    </row>
    <row r="13" spans="1:7" x14ac:dyDescent="0.2">
      <c r="B13" s="133"/>
      <c r="C13" s="133"/>
      <c r="D13" s="133"/>
      <c r="E13" s="133"/>
      <c r="F13" s="133"/>
      <c r="G13" s="133"/>
    </row>
  </sheetData>
  <mergeCells count="2">
    <mergeCell ref="B13:G13"/>
    <mergeCell ref="B2: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workbookViewId="0">
      <selection activeCell="B2" sqref="B2:G2"/>
    </sheetView>
  </sheetViews>
  <sheetFormatPr defaultRowHeight="12.75" x14ac:dyDescent="0.2"/>
  <cols>
    <col min="1" max="1" width="8.7109375" customWidth="1"/>
    <col min="2" max="2" width="30.42578125" customWidth="1"/>
    <col min="3" max="3" width="21.5703125" customWidth="1"/>
    <col min="4" max="4" width="23.140625" customWidth="1"/>
    <col min="5" max="5" width="16.85546875" customWidth="1"/>
    <col min="6" max="6" width="16.140625" customWidth="1"/>
    <col min="7" max="7" width="15.28515625" customWidth="1"/>
  </cols>
  <sheetData>
    <row r="1" spans="2:7" ht="21.75" customHeight="1" x14ac:dyDescent="0.2"/>
    <row r="2" spans="2:7" ht="22.5" customHeight="1" x14ac:dyDescent="0.2">
      <c r="B2" s="134" t="s">
        <v>275</v>
      </c>
      <c r="C2" s="134"/>
      <c r="D2" s="134"/>
      <c r="E2" s="134"/>
      <c r="F2" s="134"/>
      <c r="G2" s="134"/>
    </row>
    <row r="3" spans="2:7" ht="13.5" thickBot="1" x14ac:dyDescent="0.25"/>
    <row r="4" spans="2:7" ht="29.25" customHeight="1" x14ac:dyDescent="0.2">
      <c r="B4" s="76" t="s">
        <v>226</v>
      </c>
      <c r="C4" s="78" t="s">
        <v>283</v>
      </c>
      <c r="D4" s="78" t="s">
        <v>284</v>
      </c>
      <c r="E4" s="78" t="s">
        <v>1</v>
      </c>
      <c r="F4" s="74" t="s">
        <v>215</v>
      </c>
      <c r="G4" s="75" t="s">
        <v>230</v>
      </c>
    </row>
    <row r="5" spans="2:7" x14ac:dyDescent="0.2">
      <c r="B5" s="46" t="s">
        <v>254</v>
      </c>
      <c r="C5" s="18">
        <v>99053</v>
      </c>
      <c r="D5" s="18">
        <v>113700</v>
      </c>
      <c r="E5" s="19">
        <f>D5-C5</f>
        <v>14647</v>
      </c>
      <c r="F5" s="37">
        <f>E5/C5</f>
        <v>0.14787033204446104</v>
      </c>
      <c r="G5" s="38">
        <f>D5/'2019 მარტი'!$D$4</f>
        <v>0.22423204960320592</v>
      </c>
    </row>
    <row r="6" spans="2:7" x14ac:dyDescent="0.2">
      <c r="B6" s="46" t="s">
        <v>240</v>
      </c>
      <c r="C6" s="18">
        <v>85350</v>
      </c>
      <c r="D6" s="18">
        <v>97848</v>
      </c>
      <c r="E6" s="19">
        <f t="shared" ref="E6:E25" si="0">D6-C6</f>
        <v>12498</v>
      </c>
      <c r="F6" s="37">
        <f t="shared" ref="F6:F25" si="1">E6/C6</f>
        <v>0.14643233743409489</v>
      </c>
      <c r="G6" s="38">
        <f>D6/'2019 მარტი'!$D$4</f>
        <v>0.19296972374295948</v>
      </c>
    </row>
    <row r="7" spans="2:7" x14ac:dyDescent="0.2">
      <c r="B7" s="46" t="s">
        <v>239</v>
      </c>
      <c r="C7" s="18">
        <v>90226</v>
      </c>
      <c r="D7" s="18">
        <v>83572</v>
      </c>
      <c r="E7" s="19">
        <f t="shared" si="0"/>
        <v>-6654</v>
      </c>
      <c r="F7" s="37">
        <f t="shared" si="1"/>
        <v>-7.3748143550639508E-2</v>
      </c>
      <c r="G7" s="38">
        <f>D7/'2019 მარტი'!$D$4</f>
        <v>0.16481548680245492</v>
      </c>
    </row>
    <row r="8" spans="2:7" x14ac:dyDescent="0.2">
      <c r="B8" s="46" t="s">
        <v>241</v>
      </c>
      <c r="C8" s="18">
        <v>65088</v>
      </c>
      <c r="D8" s="18">
        <v>69054</v>
      </c>
      <c r="E8" s="19">
        <f t="shared" si="0"/>
        <v>3966</v>
      </c>
      <c r="F8" s="37">
        <f t="shared" si="1"/>
        <v>6.0932890855457229E-2</v>
      </c>
      <c r="G8" s="38">
        <f>D8/'2019 მარტი'!$D$4</f>
        <v>0.13618399255320826</v>
      </c>
    </row>
    <row r="9" spans="2:7" x14ac:dyDescent="0.2">
      <c r="B9" s="46" t="s">
        <v>287</v>
      </c>
      <c r="C9" s="18">
        <v>67025</v>
      </c>
      <c r="D9" s="18">
        <v>68210</v>
      </c>
      <c r="E9" s="19">
        <f t="shared" si="0"/>
        <v>1185</v>
      </c>
      <c r="F9" s="37">
        <f t="shared" si="1"/>
        <v>1.7679970160387914E-2</v>
      </c>
      <c r="G9" s="38">
        <f>D9/'2019 მარტი'!$D$4</f>
        <v>0.13451950838552923</v>
      </c>
    </row>
    <row r="10" spans="2:7" x14ac:dyDescent="0.2">
      <c r="B10" s="46" t="s">
        <v>282</v>
      </c>
      <c r="C10" s="18">
        <v>15598</v>
      </c>
      <c r="D10" s="18">
        <v>16303</v>
      </c>
      <c r="E10" s="19">
        <f t="shared" si="0"/>
        <v>705</v>
      </c>
      <c r="F10" s="37">
        <f t="shared" si="1"/>
        <v>4.5198102320810361E-2</v>
      </c>
      <c r="G10" s="38">
        <f>D10/'2019 მარტი'!$D$4</f>
        <v>3.215175993562943E-2</v>
      </c>
    </row>
    <row r="11" spans="2:7" x14ac:dyDescent="0.2">
      <c r="B11" s="46" t="s">
        <v>242</v>
      </c>
      <c r="C11" s="18">
        <v>11549</v>
      </c>
      <c r="D11" s="18">
        <v>10758</v>
      </c>
      <c r="E11" s="19">
        <f t="shared" si="0"/>
        <v>-791</v>
      </c>
      <c r="F11" s="37">
        <f t="shared" si="1"/>
        <v>-6.8490778422374235E-2</v>
      </c>
      <c r="G11" s="38">
        <f>D11/'2019 მარტი'!$D$4</f>
        <v>2.1216256724989349E-2</v>
      </c>
    </row>
    <row r="12" spans="2:7" x14ac:dyDescent="0.2">
      <c r="B12" s="46" t="s">
        <v>256</v>
      </c>
      <c r="C12" s="18">
        <v>5559</v>
      </c>
      <c r="D12" s="18">
        <v>10704</v>
      </c>
      <c r="E12" s="19">
        <f t="shared" si="0"/>
        <v>5145</v>
      </c>
      <c r="F12" s="37">
        <f t="shared" si="1"/>
        <v>0.92552617377226121</v>
      </c>
      <c r="G12" s="38">
        <f>D12/'2019 მარტი'!$D$4</f>
        <v>2.1109761292460123E-2</v>
      </c>
    </row>
    <row r="13" spans="2:7" x14ac:dyDescent="0.2">
      <c r="B13" s="46" t="s">
        <v>255</v>
      </c>
      <c r="C13" s="18">
        <v>6979</v>
      </c>
      <c r="D13" s="18">
        <v>9112</v>
      </c>
      <c r="E13" s="19">
        <f t="shared" si="0"/>
        <v>2133</v>
      </c>
      <c r="F13" s="37">
        <f t="shared" si="1"/>
        <v>0.30563117925204186</v>
      </c>
      <c r="G13" s="38">
        <f>D13/'2019 მარტი'!$D$4</f>
        <v>1.7970118170487354E-2</v>
      </c>
    </row>
    <row r="14" spans="2:7" x14ac:dyDescent="0.2">
      <c r="B14" s="46" t="s">
        <v>288</v>
      </c>
      <c r="C14" s="18">
        <v>7008</v>
      </c>
      <c r="D14" s="18">
        <v>6557</v>
      </c>
      <c r="E14" s="19">
        <f t="shared" si="0"/>
        <v>-451</v>
      </c>
      <c r="F14" s="37">
        <f t="shared" si="1"/>
        <v>-6.4355022831050226E-2</v>
      </c>
      <c r="G14" s="38">
        <f>D14/'2019 მარტი'!$D$4</f>
        <v>1.2931306501743369E-2</v>
      </c>
    </row>
    <row r="15" spans="2:7" x14ac:dyDescent="0.2">
      <c r="B15" s="46" t="s">
        <v>289</v>
      </c>
      <c r="C15" s="18">
        <v>11017</v>
      </c>
      <c r="D15" s="18">
        <v>6554</v>
      </c>
      <c r="E15" s="19">
        <f t="shared" si="0"/>
        <v>-4463</v>
      </c>
      <c r="F15" s="37">
        <f t="shared" si="1"/>
        <v>-0.40510120722519743</v>
      </c>
      <c r="G15" s="38">
        <f>D15/'2019 მარტი'!$D$4</f>
        <v>1.2925390088825079E-2</v>
      </c>
    </row>
    <row r="16" spans="2:7" x14ac:dyDescent="0.2">
      <c r="B16" s="46" t="s">
        <v>243</v>
      </c>
      <c r="C16" s="18">
        <v>11176</v>
      </c>
      <c r="D16" s="18">
        <v>4951</v>
      </c>
      <c r="E16" s="19">
        <f t="shared" si="0"/>
        <v>-6225</v>
      </c>
      <c r="F16" s="37">
        <f t="shared" si="1"/>
        <v>-0.55699713672154616</v>
      </c>
      <c r="G16" s="38">
        <f>D16/'2019 მარტი'!$D$4</f>
        <v>9.7640534528185795E-3</v>
      </c>
    </row>
    <row r="17" spans="2:7" x14ac:dyDescent="0.2">
      <c r="B17" s="46" t="s">
        <v>257</v>
      </c>
      <c r="C17" s="18">
        <v>2933</v>
      </c>
      <c r="D17" s="18">
        <v>3357</v>
      </c>
      <c r="E17" s="19">
        <f t="shared" si="0"/>
        <v>424</v>
      </c>
      <c r="F17" s="37">
        <f t="shared" si="1"/>
        <v>0.14456188203204909</v>
      </c>
      <c r="G17" s="38">
        <f>D17/'2019 მარტი'!$D$4</f>
        <v>6.6204660555669505E-3</v>
      </c>
    </row>
    <row r="18" spans="2:7" x14ac:dyDescent="0.2">
      <c r="B18" s="46" t="s">
        <v>290</v>
      </c>
      <c r="C18" s="18">
        <v>3347</v>
      </c>
      <c r="D18" s="18">
        <v>2685</v>
      </c>
      <c r="E18" s="19">
        <f t="shared" si="0"/>
        <v>-662</v>
      </c>
      <c r="F18" s="37">
        <f t="shared" si="1"/>
        <v>-0.19778906483417985</v>
      </c>
      <c r="G18" s="38">
        <f>D18/'2019 მარტი'!$D$4</f>
        <v>5.2951895618699018E-3</v>
      </c>
    </row>
    <row r="19" spans="2:7" x14ac:dyDescent="0.2">
      <c r="B19" s="46" t="s">
        <v>258</v>
      </c>
      <c r="C19" s="18">
        <v>1207</v>
      </c>
      <c r="D19" s="18">
        <v>1732</v>
      </c>
      <c r="E19" s="19">
        <f t="shared" si="0"/>
        <v>525</v>
      </c>
      <c r="F19" s="37">
        <f t="shared" si="1"/>
        <v>0.43496271748135873</v>
      </c>
      <c r="G19" s="38">
        <f>D19/'2019 მარტი'!$D$4</f>
        <v>3.4157423914929872E-3</v>
      </c>
    </row>
    <row r="20" spans="2:7" x14ac:dyDescent="0.2">
      <c r="B20" s="46" t="s">
        <v>259</v>
      </c>
      <c r="C20" s="18">
        <v>1003</v>
      </c>
      <c r="D20" s="18">
        <v>1092</v>
      </c>
      <c r="E20" s="19">
        <f t="shared" si="0"/>
        <v>89</v>
      </c>
      <c r="F20" s="37">
        <f t="shared" si="1"/>
        <v>8.8733798604187439E-2</v>
      </c>
      <c r="G20" s="38">
        <f>D20/'2019 მარტი'!$D$4</f>
        <v>2.1535743022577034E-3</v>
      </c>
    </row>
    <row r="21" spans="2:7" x14ac:dyDescent="0.2">
      <c r="B21" s="46" t="s">
        <v>260</v>
      </c>
      <c r="C21" s="18">
        <v>614</v>
      </c>
      <c r="D21" s="18">
        <v>676</v>
      </c>
      <c r="E21" s="19">
        <f t="shared" si="0"/>
        <v>62</v>
      </c>
      <c r="F21" s="37">
        <f t="shared" si="1"/>
        <v>0.10097719869706841</v>
      </c>
      <c r="G21" s="38">
        <f>D21/'2019 მარტი'!$D$4</f>
        <v>1.3331650442547686E-3</v>
      </c>
    </row>
    <row r="22" spans="2:7" x14ac:dyDescent="0.2">
      <c r="B22" s="46" t="s">
        <v>261</v>
      </c>
      <c r="C22" s="18">
        <v>154</v>
      </c>
      <c r="D22" s="18">
        <v>106</v>
      </c>
      <c r="E22" s="19">
        <f t="shared" si="0"/>
        <v>-48</v>
      </c>
      <c r="F22" s="37">
        <f t="shared" si="1"/>
        <v>-0.31168831168831168</v>
      </c>
      <c r="G22" s="38">
        <f>D22/'2019 მარტი'!$D$4</f>
        <v>2.090465897795939E-4</v>
      </c>
    </row>
    <row r="23" spans="2:7" x14ac:dyDescent="0.2">
      <c r="B23" s="46" t="s">
        <v>262</v>
      </c>
      <c r="C23" s="18">
        <v>42</v>
      </c>
      <c r="D23" s="18">
        <v>47</v>
      </c>
      <c r="E23" s="19">
        <f t="shared" si="0"/>
        <v>5</v>
      </c>
      <c r="F23" s="37">
        <f>D23/C23-1</f>
        <v>0.11904761904761907</v>
      </c>
      <c r="G23" s="38">
        <f>D23/'2019 მარტი'!$D$4</f>
        <v>9.2690469053216158E-5</v>
      </c>
    </row>
    <row r="24" spans="2:7" x14ac:dyDescent="0.2">
      <c r="B24" s="46" t="s">
        <v>244</v>
      </c>
      <c r="C24" s="18">
        <v>55</v>
      </c>
      <c r="D24" s="18">
        <v>32</v>
      </c>
      <c r="E24" s="19">
        <f t="shared" si="0"/>
        <v>-23</v>
      </c>
      <c r="F24" s="37">
        <f t="shared" si="1"/>
        <v>-0.41818181818181815</v>
      </c>
      <c r="G24" s="38">
        <f>D24/'2019 მარტი'!$D$4</f>
        <v>6.310840446176419E-5</v>
      </c>
    </row>
    <row r="25" spans="2:7" ht="13.5" thickBot="1" x14ac:dyDescent="0.25">
      <c r="B25" s="47" t="s">
        <v>245</v>
      </c>
      <c r="C25" s="125">
        <v>6</v>
      </c>
      <c r="D25" s="125">
        <v>14</v>
      </c>
      <c r="E25" s="21">
        <f t="shared" si="0"/>
        <v>8</v>
      </c>
      <c r="F25" s="39">
        <f t="shared" si="1"/>
        <v>1.3333333333333333</v>
      </c>
      <c r="G25" s="40">
        <f>D25/'2019 მარტი'!$D$4</f>
        <v>2.7609926952021837E-5</v>
      </c>
    </row>
    <row r="26" spans="2:7" x14ac:dyDescent="0.2">
      <c r="B26" s="65"/>
      <c r="C26" s="65"/>
      <c r="D26" s="65"/>
    </row>
    <row r="27" spans="2:7" x14ac:dyDescent="0.2">
      <c r="B27" s="65"/>
      <c r="C27" s="65"/>
      <c r="D27" s="65"/>
    </row>
    <row r="29" spans="2:7" x14ac:dyDescent="0.2">
      <c r="B29" s="54" t="s">
        <v>216</v>
      </c>
    </row>
    <row r="30" spans="2:7" x14ac:dyDescent="0.2">
      <c r="B30" s="133"/>
      <c r="C30" s="133"/>
      <c r="D30" s="133"/>
      <c r="E30" s="133"/>
      <c r="F30" s="133"/>
      <c r="G30" s="133"/>
    </row>
  </sheetData>
  <mergeCells count="2">
    <mergeCell ref="B30:G30"/>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111" t="s">
        <v>264</v>
      </c>
      <c r="C2" s="111" t="s">
        <v>265</v>
      </c>
    </row>
    <row r="3" spans="2:3" ht="66" customHeight="1" x14ac:dyDescent="0.2">
      <c r="B3" s="112" t="s">
        <v>276</v>
      </c>
      <c r="C3" s="113" t="s">
        <v>271</v>
      </c>
    </row>
    <row r="4" spans="2:3" ht="74.25" customHeight="1" x14ac:dyDescent="0.2">
      <c r="B4" s="112" t="s">
        <v>279</v>
      </c>
      <c r="C4" s="113" t="s">
        <v>270</v>
      </c>
    </row>
    <row r="5" spans="2:3" ht="20.25" customHeight="1" x14ac:dyDescent="0.2">
      <c r="B5" s="114" t="s">
        <v>266</v>
      </c>
      <c r="C5" s="118" t="s">
        <v>269</v>
      </c>
    </row>
    <row r="6" spans="2:3" ht="24.75" customHeight="1" x14ac:dyDescent="0.2">
      <c r="B6" s="114" t="s">
        <v>267</v>
      </c>
      <c r="C6" s="115" t="s">
        <v>272</v>
      </c>
    </row>
    <row r="7" spans="2:3" ht="56.25" customHeight="1" x14ac:dyDescent="0.2">
      <c r="B7" s="116" t="s">
        <v>268</v>
      </c>
      <c r="C7" s="117" t="s">
        <v>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2019 მარტი</vt:lpstr>
      <vt:lpstr>ტოპ 15</vt:lpstr>
      <vt:lpstr>ვიზიტის ტიპები</vt:lpstr>
      <vt:lpstr>რეგიონები</vt:lpstr>
      <vt:lpstr>საზღვრის ტიპი</vt:lpstr>
      <vt:lpstr>საზღვარი</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2019-04-04T06:32:12Z</dcterms:modified>
</cp:coreProperties>
</file>