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ავიარეისები" sheetId="6" r:id="rId1"/>
    <sheet name="ფრენები და მგზავრები (მარ.)" sheetId="3" r:id="rId2"/>
    <sheet name="ფრენები და მგზავრები (3 თვე)" sheetId="5" r:id="rId3"/>
    <sheet name="თვეების მიხედვით" sheetId="4" r:id="rId4"/>
  </sheets>
  <definedNames>
    <definedName name="_xlnm._FilterDatabase" localSheetId="0" hidden="1">ავიარეისები!$A$4:$F$103</definedName>
  </definedNames>
  <calcPr calcId="152511"/>
</workbook>
</file>

<file path=xl/calcChain.xml><?xml version="1.0" encoding="utf-8"?>
<calcChain xmlns="http://schemas.openxmlformats.org/spreadsheetml/2006/main">
  <c r="I56" i="6" l="1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7" i="4" l="1"/>
  <c r="L7" i="4"/>
  <c r="E7" i="4"/>
  <c r="F7" i="4"/>
  <c r="J17" i="4"/>
  <c r="I17" i="4"/>
  <c r="L17" i="4"/>
  <c r="K17" i="4"/>
  <c r="D17" i="4"/>
  <c r="C17" i="4"/>
  <c r="F17" i="4"/>
  <c r="E17" i="4"/>
  <c r="L6" i="4"/>
  <c r="K6" i="4"/>
  <c r="F6" i="4"/>
  <c r="E6" i="4"/>
  <c r="E20" i="5"/>
  <c r="F19" i="5"/>
  <c r="E19" i="5"/>
  <c r="F18" i="5"/>
  <c r="E18" i="5"/>
  <c r="F17" i="5"/>
  <c r="E17" i="5"/>
  <c r="F16" i="5"/>
  <c r="E16" i="5"/>
  <c r="D15" i="5"/>
  <c r="C15" i="5"/>
  <c r="F15" i="5"/>
  <c r="E15" i="5"/>
  <c r="E10" i="5"/>
  <c r="F9" i="5"/>
  <c r="E9" i="5"/>
  <c r="F8" i="5"/>
  <c r="E8" i="5"/>
  <c r="F7" i="5"/>
  <c r="E7" i="5"/>
  <c r="F6" i="5"/>
  <c r="E6" i="5"/>
  <c r="D5" i="5"/>
  <c r="C5" i="5"/>
  <c r="F5" i="5"/>
  <c r="E5" i="5"/>
  <c r="L5" i="4"/>
  <c r="K5" i="4"/>
  <c r="F5" i="4"/>
  <c r="E5" i="4"/>
  <c r="F16" i="3"/>
  <c r="E16" i="3"/>
  <c r="C15" i="3"/>
  <c r="E7" i="3"/>
  <c r="F6" i="3"/>
  <c r="E6" i="3"/>
  <c r="C5" i="3"/>
  <c r="D15" i="3"/>
  <c r="E20" i="3"/>
  <c r="E10" i="3"/>
  <c r="D5" i="3"/>
  <c r="F8" i="3"/>
  <c r="E17" i="3"/>
  <c r="E18" i="3"/>
  <c r="E19" i="3"/>
  <c r="E9" i="3"/>
  <c r="F17" i="3"/>
  <c r="F18" i="3"/>
  <c r="F19" i="3"/>
  <c r="F7" i="3"/>
  <c r="F9" i="3"/>
  <c r="E5" i="3"/>
  <c r="F5" i="3"/>
  <c r="E8" i="3"/>
  <c r="E15" i="3"/>
  <c r="F15" i="3"/>
</calcChain>
</file>

<file path=xl/sharedStrings.xml><?xml version="1.0" encoding="utf-8"?>
<sst xmlns="http://schemas.openxmlformats.org/spreadsheetml/2006/main" count="321" uniqueCount="223">
  <si>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</si>
  <si>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</si>
  <si>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</si>
  <si>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</si>
  <si>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</si>
  <si>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</si>
  <si>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</si>
  <si>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</si>
  <si>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</si>
  <si>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</si>
  <si>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</si>
  <si>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</si>
  <si>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</si>
  <si>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</si>
  <si>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</si>
  <si>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</si>
  <si>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</si>
  <si>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</si>
  <si>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</si>
  <si>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</si>
  <si>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</si>
  <si>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 xml:space="preserve">თბილისი - სტამბული </t>
  </si>
  <si>
    <t>Ata Airlainz</t>
  </si>
  <si>
    <t>Qeshm air</t>
  </si>
  <si>
    <t>Air Cairo</t>
  </si>
  <si>
    <t>Air Arabia</t>
  </si>
  <si>
    <t>Yanair</t>
  </si>
  <si>
    <t>Wizz Air Hungary</t>
  </si>
  <si>
    <t>ქუთაისი-კატოვიცა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</si>
  <si>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</si>
  <si>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</si>
  <si>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</si>
  <si>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</si>
  <si>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</si>
  <si>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</si>
  <si>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</si>
  <si>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</si>
  <si>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</si>
  <si>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</si>
  <si>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</si>
  <si>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</si>
  <si>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</si>
  <si>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</si>
  <si>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</si>
  <si>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</si>
  <si>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</si>
  <si>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</si>
  <si>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</si>
  <si>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</si>
  <si>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</si>
  <si>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</si>
  <si>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</si>
  <si>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</si>
  <si>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</si>
  <si>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</si>
  <si>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</si>
  <si>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</si>
  <si>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</si>
  <si>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</si>
  <si>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</si>
  <si>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</si>
  <si>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</si>
  <si>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</si>
  <si>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</si>
  <si>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</si>
  <si>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</si>
  <si>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</si>
  <si>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ქუთაისი - ბერლინი</t>
  </si>
  <si>
    <t>ქუთაისი - დორტმუნდი</t>
  </si>
  <si>
    <t>ქუთაისი - ლარნაკა</t>
  </si>
  <si>
    <t>ქუთაისი - მემინგენი</t>
  </si>
  <si>
    <t>თბილისი - ურუმჩი - პეკინი</t>
  </si>
  <si>
    <t xml:space="preserve">ცვლილება </t>
  </si>
  <si>
    <t>ქუთაისი - მილანი</t>
  </si>
  <si>
    <t>Zagros</t>
  </si>
  <si>
    <t>თბილისი - შარმაშეიჰი</t>
  </si>
  <si>
    <t>ამბროლაურის აეროპორტი</t>
  </si>
  <si>
    <t>თბილისი - ლონდონი</t>
  </si>
  <si>
    <t>ბათუმი - მოსკოვი</t>
  </si>
  <si>
    <t>Atlas Global</t>
  </si>
  <si>
    <t xml:space="preserve">ბათუმი - კიევი </t>
  </si>
  <si>
    <t>Nordavia</t>
  </si>
  <si>
    <t>Gulf Air</t>
  </si>
  <si>
    <t>თბილისი - პრაღა</t>
  </si>
  <si>
    <t>თბილისი - სოჭი</t>
  </si>
  <si>
    <t>თბილისი - ბაჰრეინი</t>
  </si>
  <si>
    <t>ქუთაისი - ლონდონი</t>
  </si>
  <si>
    <t>Pegasus Airlines</t>
  </si>
  <si>
    <t>Wataniya Airways</t>
  </si>
  <si>
    <t>თბილისი - ქუვეითი</t>
  </si>
  <si>
    <t>თურქეთი</t>
  </si>
  <si>
    <t>ქვეყანა</t>
  </si>
  <si>
    <t>მიმართულება</t>
  </si>
  <si>
    <t>ისრაელი</t>
  </si>
  <si>
    <t>რუსეთი</t>
  </si>
  <si>
    <t>ირანი</t>
  </si>
  <si>
    <t>გაერთიანებული სამეფო</t>
  </si>
  <si>
    <t>ნიდერლანდები</t>
  </si>
  <si>
    <t>სომხეთი</t>
  </si>
  <si>
    <t>უკრაინა</t>
  </si>
  <si>
    <t>ჩეხეთი</t>
  </si>
  <si>
    <t>ყაზახეთი</t>
  </si>
  <si>
    <t>ჩინეთი</t>
  </si>
  <si>
    <t>საბერძნეთი</t>
  </si>
  <si>
    <t>გერმანია</t>
  </si>
  <si>
    <t>იტალია</t>
  </si>
  <si>
    <t>აზერბაიჯანი</t>
  </si>
  <si>
    <t>კატარი</t>
  </si>
  <si>
    <t>არაბთა გაერთიანებული საემიროები</t>
  </si>
  <si>
    <t>პოლონეთი</t>
  </si>
  <si>
    <t>ბელარუსი</t>
  </si>
  <si>
    <t>ბაჰრეინი</t>
  </si>
  <si>
    <t>კვიპროსი</t>
  </si>
  <si>
    <t>ლიტვა</t>
  </si>
  <si>
    <t>უნგრეთი</t>
  </si>
  <si>
    <t>ქუვეითი</t>
  </si>
  <si>
    <t>ეგვიპტე</t>
  </si>
  <si>
    <t>ლატვია</t>
  </si>
  <si>
    <t>ავსტია</t>
  </si>
  <si>
    <t>ვენა</t>
  </si>
  <si>
    <t>ბაქო</t>
  </si>
  <si>
    <t>დუბაი</t>
  </si>
  <si>
    <t>შარჟა</t>
  </si>
  <si>
    <t>მინსკი</t>
  </si>
  <si>
    <t>ლონდონი</t>
  </si>
  <si>
    <t>მიუნხენი</t>
  </si>
  <si>
    <t>ბერლინი</t>
  </si>
  <si>
    <t>დორტმუნდი</t>
  </si>
  <si>
    <t>მემინგენი</t>
  </si>
  <si>
    <t>ჰურგადა</t>
  </si>
  <si>
    <t>შარმაშეიჰი</t>
  </si>
  <si>
    <t>სტამბული</t>
  </si>
  <si>
    <t>თეირანი</t>
  </si>
  <si>
    <t>თელ ავივი</t>
  </si>
  <si>
    <t>მილანი</t>
  </si>
  <si>
    <t>დოჰა</t>
  </si>
  <si>
    <t>ლარნაკა</t>
  </si>
  <si>
    <t>რიგა</t>
  </si>
  <si>
    <t>ვილნიუსი</t>
  </si>
  <si>
    <t>ამსტერდამი</t>
  </si>
  <si>
    <t>ვარშავა</t>
  </si>
  <si>
    <t>კატოვიცა</t>
  </si>
  <si>
    <t>მოსკოვი</t>
  </si>
  <si>
    <t xml:space="preserve">პეტერბურგი </t>
  </si>
  <si>
    <t>ეკატერინბურგი</t>
  </si>
  <si>
    <t>სოჭი</t>
  </si>
  <si>
    <t>ათენი</t>
  </si>
  <si>
    <t>ერევანი</t>
  </si>
  <si>
    <t>კიევი</t>
  </si>
  <si>
    <t>ბუდაპეშტი</t>
  </si>
  <si>
    <t>ასტანა</t>
  </si>
  <si>
    <t>აქტაუ</t>
  </si>
  <si>
    <t>ალმა ატა</t>
  </si>
  <si>
    <t>პრაღა</t>
  </si>
  <si>
    <t>ურუმჩი-პეკინი</t>
  </si>
  <si>
    <t>Pobeda</t>
  </si>
  <si>
    <t>თბილისი - როსტოვი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</si>
  <si>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</si>
  <si>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</si>
  <si>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</si>
  <si>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</si>
  <si>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</si>
  <si>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</si>
  <si>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</si>
  <si>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</si>
  <si>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</si>
  <si>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</si>
  <si>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</si>
  <si>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</si>
  <si>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2017წ</t>
  </si>
  <si>
    <t>ცვლილება</t>
  </si>
  <si>
    <t>პერიოდი</t>
  </si>
  <si>
    <t>როსტოვი</t>
  </si>
  <si>
    <t>ქუთაისი - კავალა</t>
  </si>
  <si>
    <t>კავალა</t>
  </si>
  <si>
    <t>2018წ</t>
  </si>
  <si>
    <t>Iran Aseman Airlines</t>
  </si>
  <si>
    <t>თბილისი - ჯუკოვსკი</t>
  </si>
  <si>
    <t>სულ 1</t>
  </si>
  <si>
    <t>ჯუკოვსკი</t>
  </si>
  <si>
    <t>Taban</t>
  </si>
  <si>
    <t>2017:                                     3 თვე</t>
  </si>
  <si>
    <t>2018:                                3 თვე</t>
  </si>
  <si>
    <t>2017:                             მარტი</t>
  </si>
  <si>
    <t>2018:                             მარტი</t>
  </si>
  <si>
    <t>ავიარეისები მარტის თვის მდგომარეობით</t>
  </si>
  <si>
    <t>მიმართულებები მარტის თვის მდგომარეობით</t>
  </si>
  <si>
    <t>Ak-air Georgia</t>
  </si>
  <si>
    <t>Israir</t>
  </si>
  <si>
    <t>Arkia</t>
  </si>
  <si>
    <t>ბათუმი - თბილისი</t>
  </si>
  <si>
    <t>ბათუმი - თელ ავივი</t>
  </si>
  <si>
    <t>თბილისი - ბეირუთი</t>
  </si>
  <si>
    <t>თბილისი - ბრიუსელი</t>
  </si>
  <si>
    <t>თბილისი - ბარსელონა</t>
  </si>
  <si>
    <t>თბილისი - ყაზანი</t>
  </si>
  <si>
    <t>თბილისი - პარიზი</t>
  </si>
  <si>
    <t>თბილისი - ბოლონია</t>
  </si>
  <si>
    <t>თბილისი - ბრატისლავა</t>
  </si>
  <si>
    <t>თბილისი - ბერლინი</t>
  </si>
  <si>
    <t>თბილისი -კიოლნი</t>
  </si>
  <si>
    <t>ქუთაისი - ვროცლავი</t>
  </si>
  <si>
    <t>ქუთაისი - სალონიკი</t>
  </si>
  <si>
    <t>ქუთაისი - რიგა</t>
  </si>
  <si>
    <t>სულ 2</t>
  </si>
  <si>
    <t>სულ 3</t>
  </si>
  <si>
    <t>კიოლნი</t>
  </si>
  <si>
    <t>ბოლონია</t>
  </si>
  <si>
    <t>ვროცლავი</t>
  </si>
  <si>
    <t>ყაზანი</t>
  </si>
  <si>
    <t>სალონიკი</t>
  </si>
  <si>
    <t>საქართველო</t>
  </si>
  <si>
    <t>ბათუმი</t>
  </si>
  <si>
    <t>სლოვაკეთი</t>
  </si>
  <si>
    <t>ბრატისლავა</t>
  </si>
  <si>
    <t>ბეირუთი</t>
  </si>
  <si>
    <t>ლიბანი</t>
  </si>
  <si>
    <t>ბელგია</t>
  </si>
  <si>
    <t>ბრიუსელი</t>
  </si>
  <si>
    <t>ბარსელონა</t>
  </si>
  <si>
    <t>ესპანეთი</t>
  </si>
  <si>
    <t>საფრანგეთი</t>
  </si>
  <si>
    <t>პარიზი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</si>
</sst>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selection activeCell="B2" sqref="B2:D2"/>
    </sheetView>
  </sheetViews>
  <sheetFormatPr defaultRowHeight="15" x14ac:dyDescent="0.25"/>
  <cols>
    <col min="1" max="1" width="9.140625" style="14"/>
    <col min="2" max="2" width="28" style="3" customWidth="1"/>
    <col min="3" max="3" width="41.140625" style="8" customWidth="1"/>
    <col min="4" max="4" width="13.28515625" style="42" customWidth="1"/>
    <col min="5" max="5" width="9.140625" style="14"/>
    <col min="6" max="6" width="11" style="14" bestFit="1" customWidth="1"/>
    <col min="7" max="7" width="27" style="14" customWidth="1"/>
    <col min="8" max="8" width="21.5703125" style="14" customWidth="1"/>
    <col min="9" max="9" width="11.42578125" style="14" customWidth="1"/>
    <col min="10" max="10" width="9" style="14" customWidth="1"/>
    <col min="11" max="16384" width="9.140625" style="14"/>
  </cols>
  <sheetData>
    <row r="1" spans="2:9" ht="19.5" customHeight="1" x14ac:dyDescent="0.25">
      <c r="B1" s="14"/>
      <c r="C1" s="14"/>
      <c r="D1" s="14"/>
    </row>
    <row r="2" spans="2:9" ht="31.5" customHeight="1" x14ac:dyDescent="0.25">
      <c r="B2" s="54" t="s">
        <v>185</v>
      </c>
      <c r="C2" s="54"/>
      <c r="D2" s="54"/>
      <c r="G2" s="54" t="s">
        <v>186</v>
      </c>
      <c r="H2" s="54"/>
      <c r="I2" s="54"/>
    </row>
    <row r="3" spans="2:9" x14ac:dyDescent="0.25">
      <c r="B3" s="14"/>
      <c r="C3" s="14"/>
      <c r="D3" s="14"/>
    </row>
    <row r="4" spans="2:9" ht="33" customHeight="1" x14ac:dyDescent="0.25">
      <c r="B4" s="15" t="s">
        <v>0</v>
      </c>
      <c r="C4" s="16" t="s">
        <v>1</v>
      </c>
      <c r="D4" s="18" t="s">
        <v>2</v>
      </c>
      <c r="G4" s="15" t="s">
        <v>91</v>
      </c>
      <c r="H4" s="16" t="s">
        <v>92</v>
      </c>
      <c r="I4" s="18" t="s">
        <v>2</v>
      </c>
    </row>
    <row r="5" spans="2:9" ht="18" x14ac:dyDescent="0.25">
      <c r="B5" s="43" t="s">
        <v>3</v>
      </c>
      <c r="C5" s="17" t="s">
        <v>38</v>
      </c>
      <c r="D5" s="29">
        <v>8</v>
      </c>
      <c r="G5" s="23" t="s">
        <v>118</v>
      </c>
      <c r="H5" s="22" t="s">
        <v>119</v>
      </c>
      <c r="I5" s="22">
        <f>D12</f>
        <v>2</v>
      </c>
    </row>
    <row r="6" spans="2:9" ht="18" x14ac:dyDescent="0.25">
      <c r="B6" s="45"/>
      <c r="C6" s="17" t="s">
        <v>60</v>
      </c>
      <c r="D6" s="29">
        <v>4</v>
      </c>
      <c r="G6" s="23" t="s">
        <v>106</v>
      </c>
      <c r="H6" s="22" t="s">
        <v>120</v>
      </c>
      <c r="I6" s="22">
        <f>D34</f>
        <v>14</v>
      </c>
    </row>
    <row r="7" spans="2:9" ht="18" customHeight="1" x14ac:dyDescent="0.25">
      <c r="B7" s="45"/>
      <c r="C7" s="17" t="s">
        <v>39</v>
      </c>
      <c r="D7" s="29">
        <v>17</v>
      </c>
      <c r="G7" s="55" t="s">
        <v>108</v>
      </c>
      <c r="H7" s="22" t="s">
        <v>121</v>
      </c>
      <c r="I7" s="22">
        <f>D36</f>
        <v>21</v>
      </c>
    </row>
    <row r="8" spans="2:9" ht="18" customHeight="1" x14ac:dyDescent="0.25">
      <c r="B8" s="45"/>
      <c r="C8" s="17" t="s">
        <v>77</v>
      </c>
      <c r="D8" s="29">
        <v>2</v>
      </c>
      <c r="G8" s="56"/>
      <c r="H8" s="22" t="s">
        <v>122</v>
      </c>
      <c r="I8" s="22">
        <f>D68</f>
        <v>9</v>
      </c>
    </row>
    <row r="9" spans="2:9" ht="18" x14ac:dyDescent="0.25">
      <c r="B9" s="45"/>
      <c r="C9" s="17" t="s">
        <v>51</v>
      </c>
      <c r="D9" s="29">
        <v>3</v>
      </c>
      <c r="G9" s="23" t="s">
        <v>111</v>
      </c>
      <c r="H9" s="22" t="s">
        <v>111</v>
      </c>
      <c r="I9" s="22">
        <f>D51</f>
        <v>3</v>
      </c>
    </row>
    <row r="10" spans="2:9" ht="18" x14ac:dyDescent="0.25">
      <c r="B10" s="45"/>
      <c r="C10" s="17" t="s">
        <v>40</v>
      </c>
      <c r="D10" s="29">
        <v>2</v>
      </c>
      <c r="G10" s="23" t="s">
        <v>110</v>
      </c>
      <c r="H10" s="22" t="s">
        <v>123</v>
      </c>
      <c r="I10" s="22">
        <f>D49+D50</f>
        <v>9</v>
      </c>
    </row>
    <row r="11" spans="2:9" ht="18" x14ac:dyDescent="0.25">
      <c r="B11" s="45"/>
      <c r="C11" s="17" t="s">
        <v>41</v>
      </c>
      <c r="D11" s="29">
        <v>6</v>
      </c>
      <c r="G11" s="23" t="s">
        <v>96</v>
      </c>
      <c r="H11" s="22" t="s">
        <v>124</v>
      </c>
      <c r="I11" s="22">
        <f>D8+D84</f>
        <v>4</v>
      </c>
    </row>
    <row r="12" spans="2:9" ht="18" x14ac:dyDescent="0.25">
      <c r="B12" s="45"/>
      <c r="C12" s="17" t="s">
        <v>42</v>
      </c>
      <c r="D12" s="29">
        <v>2</v>
      </c>
      <c r="G12" s="57" t="s">
        <v>104</v>
      </c>
      <c r="H12" s="22" t="s">
        <v>125</v>
      </c>
      <c r="I12" s="22">
        <f>D52</f>
        <v>7</v>
      </c>
    </row>
    <row r="13" spans="2:9" ht="18" x14ac:dyDescent="0.25">
      <c r="B13" s="45"/>
      <c r="C13" s="17" t="s">
        <v>53</v>
      </c>
      <c r="D13" s="29">
        <v>6</v>
      </c>
      <c r="G13" s="58"/>
      <c r="H13" s="22" t="s">
        <v>126</v>
      </c>
      <c r="I13" s="22">
        <f>D79</f>
        <v>2</v>
      </c>
    </row>
    <row r="14" spans="2:9" ht="18" x14ac:dyDescent="0.25">
      <c r="B14" s="45"/>
      <c r="C14" s="17" t="s">
        <v>83</v>
      </c>
      <c r="D14" s="29">
        <v>2</v>
      </c>
      <c r="G14" s="58"/>
      <c r="H14" s="22" t="s">
        <v>127</v>
      </c>
      <c r="I14" s="22">
        <f>D80</f>
        <v>2</v>
      </c>
    </row>
    <row r="15" spans="2:9" ht="18" x14ac:dyDescent="0.25">
      <c r="B15" s="45"/>
      <c r="C15" s="39" t="s">
        <v>192</v>
      </c>
      <c r="D15" s="29" t="s">
        <v>178</v>
      </c>
      <c r="G15" s="58"/>
      <c r="H15" s="22" t="s">
        <v>128</v>
      </c>
      <c r="I15" s="22">
        <f>D81</f>
        <v>2</v>
      </c>
    </row>
    <row r="16" spans="2:9" ht="18" x14ac:dyDescent="0.25">
      <c r="B16" s="45"/>
      <c r="C16" s="39" t="s">
        <v>193</v>
      </c>
      <c r="D16" s="29" t="s">
        <v>204</v>
      </c>
      <c r="G16" s="59"/>
      <c r="H16" s="39" t="s">
        <v>206</v>
      </c>
      <c r="I16" s="22" t="str">
        <f>D18</f>
        <v>სულ 2</v>
      </c>
    </row>
    <row r="17" spans="2:9" ht="18" x14ac:dyDescent="0.25">
      <c r="B17" s="45"/>
      <c r="C17" s="39" t="s">
        <v>194</v>
      </c>
      <c r="D17" s="29" t="s">
        <v>204</v>
      </c>
      <c r="G17" s="60" t="s">
        <v>116</v>
      </c>
      <c r="H17" s="22" t="s">
        <v>129</v>
      </c>
      <c r="I17" s="22">
        <f>D66</f>
        <v>1</v>
      </c>
    </row>
    <row r="18" spans="2:9" ht="18" x14ac:dyDescent="0.25">
      <c r="B18" s="45"/>
      <c r="C18" s="39" t="s">
        <v>200</v>
      </c>
      <c r="D18" s="29" t="s">
        <v>204</v>
      </c>
      <c r="G18" s="61"/>
      <c r="H18" s="22" t="s">
        <v>130</v>
      </c>
      <c r="I18" s="22">
        <f>D67</f>
        <v>2</v>
      </c>
    </row>
    <row r="19" spans="2:9" ht="18" x14ac:dyDescent="0.25">
      <c r="B19" s="45"/>
      <c r="C19" s="39" t="s">
        <v>195</v>
      </c>
      <c r="D19" s="29" t="s">
        <v>204</v>
      </c>
      <c r="G19" s="38" t="s">
        <v>90</v>
      </c>
      <c r="H19" s="22" t="s">
        <v>131</v>
      </c>
      <c r="I19" s="22">
        <f>D58+D59+D60+D61</f>
        <v>46</v>
      </c>
    </row>
    <row r="20" spans="2:9" ht="18" x14ac:dyDescent="0.25">
      <c r="B20" s="45"/>
      <c r="C20" s="39" t="s">
        <v>196</v>
      </c>
      <c r="D20" s="29" t="s">
        <v>204</v>
      </c>
      <c r="G20" s="38" t="s">
        <v>95</v>
      </c>
      <c r="H20" s="22" t="s">
        <v>132</v>
      </c>
      <c r="I20" s="22">
        <f>D62+D63+D64+D65+D6+D43</f>
        <v>23</v>
      </c>
    </row>
    <row r="21" spans="2:9" ht="18" x14ac:dyDescent="0.25">
      <c r="B21" s="45"/>
      <c r="C21" s="39" t="s">
        <v>197</v>
      </c>
      <c r="D21" s="29" t="s">
        <v>204</v>
      </c>
      <c r="G21" s="38" t="s">
        <v>93</v>
      </c>
      <c r="H21" s="22" t="s">
        <v>133</v>
      </c>
      <c r="I21" s="22">
        <f>D47+D5+D48+D29</f>
        <v>16</v>
      </c>
    </row>
    <row r="22" spans="2:9" ht="18" x14ac:dyDescent="0.25">
      <c r="B22" s="45"/>
      <c r="C22" s="39" t="s">
        <v>198</v>
      </c>
      <c r="D22" s="29" t="s">
        <v>204</v>
      </c>
      <c r="G22" s="51" t="s">
        <v>105</v>
      </c>
      <c r="H22" s="17" t="s">
        <v>134</v>
      </c>
      <c r="I22" s="22">
        <f>D78</f>
        <v>2</v>
      </c>
    </row>
    <row r="23" spans="2:9" ht="18" x14ac:dyDescent="0.25">
      <c r="B23" s="45"/>
      <c r="C23" s="39" t="s">
        <v>199</v>
      </c>
      <c r="D23" s="29" t="s">
        <v>205</v>
      </c>
      <c r="G23" s="53"/>
      <c r="H23" s="39" t="s">
        <v>207</v>
      </c>
      <c r="I23" s="22" t="str">
        <f>D21</f>
        <v>სულ 2</v>
      </c>
    </row>
    <row r="24" spans="2:9" ht="18" x14ac:dyDescent="0.25">
      <c r="B24" s="45"/>
      <c r="C24" s="17" t="s">
        <v>191</v>
      </c>
      <c r="D24" s="29" t="s">
        <v>178</v>
      </c>
      <c r="G24" s="38" t="s">
        <v>107</v>
      </c>
      <c r="H24" s="22" t="s">
        <v>135</v>
      </c>
      <c r="I24" s="22">
        <f>D35</f>
        <v>14</v>
      </c>
    </row>
    <row r="25" spans="2:9" ht="18" x14ac:dyDescent="0.25">
      <c r="B25" s="45"/>
      <c r="C25" s="39" t="s">
        <v>190</v>
      </c>
      <c r="D25" s="29" t="s">
        <v>178</v>
      </c>
      <c r="G25" s="38" t="s">
        <v>112</v>
      </c>
      <c r="H25" s="22" t="s">
        <v>136</v>
      </c>
      <c r="I25" s="22">
        <f>D82</f>
        <v>2</v>
      </c>
    </row>
    <row r="26" spans="2:9" ht="18" x14ac:dyDescent="0.25">
      <c r="B26" s="29" t="s">
        <v>187</v>
      </c>
      <c r="C26" s="39" t="s">
        <v>190</v>
      </c>
      <c r="D26" s="29">
        <v>4</v>
      </c>
      <c r="G26" s="38" t="s">
        <v>117</v>
      </c>
      <c r="H26" s="22" t="s">
        <v>137</v>
      </c>
      <c r="I26" s="22">
        <f>D57</f>
        <v>2</v>
      </c>
    </row>
    <row r="27" spans="2:9" ht="18" x14ac:dyDescent="0.25">
      <c r="B27" s="29" t="s">
        <v>4</v>
      </c>
      <c r="C27" s="17" t="s">
        <v>71</v>
      </c>
      <c r="D27" s="29">
        <v>3</v>
      </c>
      <c r="G27" s="38" t="s">
        <v>113</v>
      </c>
      <c r="H27" s="22" t="s">
        <v>138</v>
      </c>
      <c r="I27" s="22">
        <f>D77</f>
        <v>1</v>
      </c>
    </row>
    <row r="28" spans="2:9" ht="18" x14ac:dyDescent="0.25">
      <c r="B28" s="50" t="s">
        <v>188</v>
      </c>
      <c r="C28" s="17" t="s">
        <v>38</v>
      </c>
      <c r="D28" s="29" t="s">
        <v>204</v>
      </c>
      <c r="G28" s="38" t="s">
        <v>97</v>
      </c>
      <c r="H28" s="22" t="s">
        <v>139</v>
      </c>
      <c r="I28" s="22">
        <f>D10</f>
        <v>2</v>
      </c>
    </row>
    <row r="29" spans="2:9" ht="18" x14ac:dyDescent="0.25">
      <c r="B29" s="50"/>
      <c r="C29" s="17" t="s">
        <v>191</v>
      </c>
      <c r="D29" s="29">
        <v>4</v>
      </c>
      <c r="G29" s="51" t="s">
        <v>109</v>
      </c>
      <c r="H29" s="22" t="s">
        <v>140</v>
      </c>
      <c r="I29" s="17">
        <f>D44+D76</f>
        <v>8</v>
      </c>
    </row>
    <row r="30" spans="2:9" ht="18" x14ac:dyDescent="0.25">
      <c r="B30" s="29" t="s">
        <v>189</v>
      </c>
      <c r="C30" s="17" t="s">
        <v>191</v>
      </c>
      <c r="D30" s="29" t="s">
        <v>204</v>
      </c>
      <c r="G30" s="52"/>
      <c r="H30" s="22" t="s">
        <v>141</v>
      </c>
      <c r="I30" s="22" t="str">
        <f>D75</f>
        <v>სულ 2</v>
      </c>
    </row>
    <row r="31" spans="2:9" ht="18" x14ac:dyDescent="0.25">
      <c r="B31" s="29" t="s">
        <v>5</v>
      </c>
      <c r="C31" s="17" t="s">
        <v>43</v>
      </c>
      <c r="D31" s="29">
        <v>3</v>
      </c>
      <c r="G31" s="53"/>
      <c r="H31" s="39" t="s">
        <v>208</v>
      </c>
      <c r="I31" s="22" t="str">
        <f>D85</f>
        <v>სულ 1</v>
      </c>
    </row>
    <row r="32" spans="2:9" ht="18" x14ac:dyDescent="0.25">
      <c r="B32" s="50" t="s">
        <v>6</v>
      </c>
      <c r="C32" s="17" t="s">
        <v>44</v>
      </c>
      <c r="D32" s="29">
        <v>5</v>
      </c>
      <c r="G32" s="51" t="s">
        <v>94</v>
      </c>
      <c r="H32" s="22" t="s">
        <v>179</v>
      </c>
      <c r="I32" s="22">
        <f>D41</f>
        <v>4</v>
      </c>
    </row>
    <row r="33" spans="2:9" ht="18" x14ac:dyDescent="0.25">
      <c r="B33" s="50"/>
      <c r="C33" s="17" t="s">
        <v>45</v>
      </c>
      <c r="D33" s="29">
        <v>3</v>
      </c>
      <c r="G33" s="52"/>
      <c r="H33" s="22" t="s">
        <v>142</v>
      </c>
      <c r="I33" s="22">
        <f>D53+D7+D37+D42+D54+D55</f>
        <v>41</v>
      </c>
    </row>
    <row r="34" spans="2:9" ht="18" x14ac:dyDescent="0.25">
      <c r="B34" s="29" t="s">
        <v>7</v>
      </c>
      <c r="C34" s="17" t="s">
        <v>46</v>
      </c>
      <c r="D34" s="29">
        <v>14</v>
      </c>
      <c r="G34" s="52"/>
      <c r="H34" s="22" t="s">
        <v>143</v>
      </c>
      <c r="I34" s="22">
        <f>D9+D39+D46</f>
        <v>7</v>
      </c>
    </row>
    <row r="35" spans="2:9" ht="18" x14ac:dyDescent="0.25">
      <c r="B35" s="29" t="s">
        <v>8</v>
      </c>
      <c r="C35" s="17" t="s">
        <v>47</v>
      </c>
      <c r="D35" s="29">
        <v>14</v>
      </c>
      <c r="G35" s="52"/>
      <c r="H35" s="22" t="s">
        <v>172</v>
      </c>
      <c r="I35" s="22">
        <f>D69</f>
        <v>7</v>
      </c>
    </row>
    <row r="36" spans="2:9" ht="18" x14ac:dyDescent="0.25">
      <c r="B36" s="29" t="s">
        <v>9</v>
      </c>
      <c r="C36" s="17" t="s">
        <v>48</v>
      </c>
      <c r="D36" s="29">
        <v>21</v>
      </c>
      <c r="G36" s="52"/>
      <c r="H36" s="22" t="s">
        <v>144</v>
      </c>
      <c r="I36" s="22">
        <f>D38</f>
        <v>2</v>
      </c>
    </row>
    <row r="37" spans="2:9" ht="18" x14ac:dyDescent="0.25">
      <c r="B37" s="43" t="s">
        <v>10</v>
      </c>
      <c r="C37" s="17" t="s">
        <v>49</v>
      </c>
      <c r="D37" s="29">
        <v>2</v>
      </c>
      <c r="G37" s="52"/>
      <c r="H37" s="22" t="s">
        <v>145</v>
      </c>
      <c r="I37" s="22">
        <f>D40</f>
        <v>2</v>
      </c>
    </row>
    <row r="38" spans="2:9" ht="18" x14ac:dyDescent="0.25">
      <c r="B38" s="45"/>
      <c r="C38" s="17" t="s">
        <v>50</v>
      </c>
      <c r="D38" s="29">
        <v>2</v>
      </c>
      <c r="G38" s="53"/>
      <c r="H38" s="17" t="s">
        <v>209</v>
      </c>
      <c r="I38" s="22" t="str">
        <f>D19</f>
        <v>სულ 2</v>
      </c>
    </row>
    <row r="39" spans="2:9" ht="18" x14ac:dyDescent="0.25">
      <c r="B39" s="45"/>
      <c r="C39" s="17" t="s">
        <v>51</v>
      </c>
      <c r="D39" s="29">
        <v>2</v>
      </c>
      <c r="G39" s="51" t="s">
        <v>103</v>
      </c>
      <c r="H39" s="22" t="s">
        <v>174</v>
      </c>
      <c r="I39" s="22" t="str">
        <f>D83</f>
        <v>სულ 2</v>
      </c>
    </row>
    <row r="40" spans="2:9" ht="18" x14ac:dyDescent="0.25">
      <c r="B40" s="45"/>
      <c r="C40" s="17" t="s">
        <v>84</v>
      </c>
      <c r="D40" s="29">
        <v>2</v>
      </c>
      <c r="G40" s="52"/>
      <c r="H40" s="22" t="s">
        <v>146</v>
      </c>
      <c r="I40" s="22">
        <f>D56</f>
        <v>2</v>
      </c>
    </row>
    <row r="41" spans="2:9" ht="18" x14ac:dyDescent="0.25">
      <c r="B41" s="45"/>
      <c r="C41" s="17" t="s">
        <v>177</v>
      </c>
      <c r="D41" s="29">
        <v>4</v>
      </c>
      <c r="G41" s="53"/>
      <c r="H41" s="17" t="s">
        <v>210</v>
      </c>
      <c r="I41" s="22">
        <f>D86</f>
        <v>2</v>
      </c>
    </row>
    <row r="42" spans="2:9" ht="18" x14ac:dyDescent="0.25">
      <c r="B42" s="44"/>
      <c r="C42" s="17" t="s">
        <v>78</v>
      </c>
      <c r="D42" s="29">
        <v>2</v>
      </c>
      <c r="G42" s="41" t="s">
        <v>99</v>
      </c>
      <c r="H42" s="39" t="s">
        <v>148</v>
      </c>
      <c r="I42" s="22">
        <f>D13+D45+D72+D73</f>
        <v>23</v>
      </c>
    </row>
    <row r="43" spans="2:9" ht="18" x14ac:dyDescent="0.25">
      <c r="B43" s="19" t="s">
        <v>180</v>
      </c>
      <c r="C43" s="17" t="s">
        <v>60</v>
      </c>
      <c r="D43" s="29">
        <v>2</v>
      </c>
      <c r="G43" s="40" t="s">
        <v>114</v>
      </c>
      <c r="H43" s="39" t="s">
        <v>149</v>
      </c>
      <c r="I43" s="22">
        <f>D74</f>
        <v>2</v>
      </c>
    </row>
    <row r="44" spans="2:9" ht="18" x14ac:dyDescent="0.25">
      <c r="B44" s="29" t="s">
        <v>11</v>
      </c>
      <c r="C44" s="17" t="s">
        <v>52</v>
      </c>
      <c r="D44" s="29">
        <v>6</v>
      </c>
      <c r="G44" s="40" t="s">
        <v>115</v>
      </c>
      <c r="H44" s="17" t="s">
        <v>115</v>
      </c>
      <c r="I44" s="22">
        <f>D71</f>
        <v>3</v>
      </c>
    </row>
    <row r="45" spans="2:9" ht="18" x14ac:dyDescent="0.25">
      <c r="B45" s="36" t="s">
        <v>12</v>
      </c>
      <c r="C45" s="17" t="s">
        <v>53</v>
      </c>
      <c r="D45" s="29">
        <v>14</v>
      </c>
      <c r="G45" s="47" t="s">
        <v>101</v>
      </c>
      <c r="H45" s="39" t="s">
        <v>150</v>
      </c>
      <c r="I45" s="22">
        <f>D33</f>
        <v>3</v>
      </c>
    </row>
    <row r="46" spans="2:9" ht="18" x14ac:dyDescent="0.25">
      <c r="B46" s="29" t="s">
        <v>81</v>
      </c>
      <c r="C46" s="17" t="s">
        <v>51</v>
      </c>
      <c r="D46" s="29">
        <v>2</v>
      </c>
      <c r="G46" s="48"/>
      <c r="H46" s="17" t="s">
        <v>151</v>
      </c>
      <c r="I46" s="22">
        <f>D31</f>
        <v>3</v>
      </c>
    </row>
    <row r="47" spans="2:9" ht="18" x14ac:dyDescent="0.25">
      <c r="B47" s="43" t="s">
        <v>13</v>
      </c>
      <c r="C47" s="17" t="s">
        <v>191</v>
      </c>
      <c r="D47" s="29">
        <v>1</v>
      </c>
      <c r="G47" s="49"/>
      <c r="H47" s="39" t="s">
        <v>152</v>
      </c>
      <c r="I47" s="22">
        <f>D32</f>
        <v>5</v>
      </c>
    </row>
    <row r="48" spans="2:9" ht="18" x14ac:dyDescent="0.25">
      <c r="B48" s="44"/>
      <c r="C48" s="17" t="s">
        <v>38</v>
      </c>
      <c r="D48" s="29">
        <v>3</v>
      </c>
      <c r="G48" s="22" t="s">
        <v>100</v>
      </c>
      <c r="H48" s="22" t="s">
        <v>153</v>
      </c>
      <c r="I48" s="22">
        <f>D14</f>
        <v>2</v>
      </c>
    </row>
    <row r="49" spans="2:10" ht="18" x14ac:dyDescent="0.25">
      <c r="B49" s="43" t="s">
        <v>14</v>
      </c>
      <c r="C49" s="17" t="s">
        <v>54</v>
      </c>
      <c r="D49" s="29">
        <v>7</v>
      </c>
      <c r="G49" s="22" t="s">
        <v>102</v>
      </c>
      <c r="H49" s="22" t="s">
        <v>154</v>
      </c>
      <c r="I49" s="22">
        <f>D27</f>
        <v>3</v>
      </c>
    </row>
    <row r="50" spans="2:10" ht="18" x14ac:dyDescent="0.25">
      <c r="B50" s="44"/>
      <c r="C50" s="17" t="s">
        <v>55</v>
      </c>
      <c r="D50" s="29">
        <v>2</v>
      </c>
      <c r="G50" s="40" t="s">
        <v>211</v>
      </c>
      <c r="H50" s="17" t="s">
        <v>212</v>
      </c>
      <c r="I50" s="22">
        <f>D26</f>
        <v>4</v>
      </c>
    </row>
    <row r="51" spans="2:10" ht="18" x14ac:dyDescent="0.25">
      <c r="B51" s="37" t="s">
        <v>82</v>
      </c>
      <c r="C51" s="17" t="s">
        <v>85</v>
      </c>
      <c r="D51" s="29">
        <v>3</v>
      </c>
      <c r="G51" s="40" t="s">
        <v>98</v>
      </c>
      <c r="H51" s="17" t="s">
        <v>147</v>
      </c>
      <c r="I51" s="22">
        <f>D11</f>
        <v>6</v>
      </c>
    </row>
    <row r="52" spans="2:10" ht="18" x14ac:dyDescent="0.25">
      <c r="B52" s="29" t="s">
        <v>15</v>
      </c>
      <c r="C52" s="17" t="s">
        <v>56</v>
      </c>
      <c r="D52" s="29">
        <v>7</v>
      </c>
      <c r="G52" s="40" t="s">
        <v>213</v>
      </c>
      <c r="H52" s="39" t="s">
        <v>214</v>
      </c>
      <c r="I52" s="22" t="str">
        <f>D22</f>
        <v>სულ 2</v>
      </c>
    </row>
    <row r="53" spans="2:10" ht="18" x14ac:dyDescent="0.25">
      <c r="B53" s="29" t="s">
        <v>16</v>
      </c>
      <c r="C53" s="17" t="s">
        <v>39</v>
      </c>
      <c r="D53" s="29">
        <v>11</v>
      </c>
      <c r="G53" s="40" t="s">
        <v>216</v>
      </c>
      <c r="H53" s="39" t="s">
        <v>215</v>
      </c>
      <c r="I53" s="22" t="str">
        <f>D15</f>
        <v>სულ 1</v>
      </c>
      <c r="J53" s="28"/>
    </row>
    <row r="54" spans="2:10" ht="18" x14ac:dyDescent="0.25">
      <c r="B54" s="43" t="s">
        <v>17</v>
      </c>
      <c r="C54" s="17" t="s">
        <v>39</v>
      </c>
      <c r="D54" s="29">
        <v>7</v>
      </c>
      <c r="G54" s="40" t="s">
        <v>217</v>
      </c>
      <c r="H54" s="17" t="s">
        <v>218</v>
      </c>
      <c r="I54" s="22" t="str">
        <f>D16</f>
        <v>სულ 2</v>
      </c>
    </row>
    <row r="55" spans="2:10" ht="18" x14ac:dyDescent="0.25">
      <c r="B55" s="44"/>
      <c r="C55" s="17" t="s">
        <v>78</v>
      </c>
      <c r="D55" s="29">
        <v>2</v>
      </c>
      <c r="G55" s="40" t="s">
        <v>220</v>
      </c>
      <c r="H55" s="17" t="s">
        <v>219</v>
      </c>
      <c r="I55" s="22" t="str">
        <f>D17</f>
        <v>სულ 2</v>
      </c>
    </row>
    <row r="56" spans="2:10" ht="18" x14ac:dyDescent="0.25">
      <c r="B56" s="29" t="s">
        <v>18</v>
      </c>
      <c r="C56" s="17" t="s">
        <v>57</v>
      </c>
      <c r="D56" s="29">
        <v>2</v>
      </c>
      <c r="G56" s="40" t="s">
        <v>221</v>
      </c>
      <c r="H56" s="39" t="s">
        <v>222</v>
      </c>
      <c r="I56" s="22" t="str">
        <f>D20</f>
        <v>სულ 2</v>
      </c>
    </row>
    <row r="57" spans="2:10" ht="18" x14ac:dyDescent="0.25">
      <c r="B57" s="29" t="s">
        <v>19</v>
      </c>
      <c r="C57" s="17" t="s">
        <v>58</v>
      </c>
      <c r="D57" s="29">
        <v>2</v>
      </c>
    </row>
    <row r="58" spans="2:10" ht="18" x14ac:dyDescent="0.25">
      <c r="B58" s="43" t="s">
        <v>20</v>
      </c>
      <c r="C58" s="17" t="s">
        <v>21</v>
      </c>
      <c r="D58" s="29">
        <v>28</v>
      </c>
      <c r="G58" s="46" t="s">
        <v>37</v>
      </c>
      <c r="H58" s="46"/>
    </row>
    <row r="59" spans="2:10" ht="18" x14ac:dyDescent="0.25">
      <c r="B59" s="44"/>
      <c r="C59" s="17" t="s">
        <v>59</v>
      </c>
      <c r="D59" s="29">
        <v>6</v>
      </c>
    </row>
    <row r="60" spans="2:10" ht="18" x14ac:dyDescent="0.25">
      <c r="B60" s="29" t="s">
        <v>79</v>
      </c>
      <c r="C60" s="17" t="s">
        <v>21</v>
      </c>
      <c r="D60" s="29">
        <v>4</v>
      </c>
    </row>
    <row r="61" spans="2:10" ht="18" x14ac:dyDescent="0.25">
      <c r="B61" s="29" t="s">
        <v>87</v>
      </c>
      <c r="C61" s="17" t="s">
        <v>21</v>
      </c>
      <c r="D61" s="29">
        <v>8</v>
      </c>
    </row>
    <row r="62" spans="2:10" ht="18" x14ac:dyDescent="0.25">
      <c r="B62" s="36" t="s">
        <v>22</v>
      </c>
      <c r="C62" s="17" t="s">
        <v>60</v>
      </c>
      <c r="D62" s="29">
        <v>5</v>
      </c>
    </row>
    <row r="63" spans="2:10" ht="18" x14ac:dyDescent="0.25">
      <c r="B63" s="36" t="s">
        <v>23</v>
      </c>
      <c r="C63" s="17" t="s">
        <v>60</v>
      </c>
      <c r="D63" s="29">
        <v>6</v>
      </c>
    </row>
    <row r="64" spans="2:10" ht="18" x14ac:dyDescent="0.25">
      <c r="B64" s="36" t="s">
        <v>176</v>
      </c>
      <c r="C64" s="17" t="s">
        <v>60</v>
      </c>
      <c r="D64" s="29">
        <v>2</v>
      </c>
    </row>
    <row r="65" spans="2:8" ht="18" x14ac:dyDescent="0.25">
      <c r="B65" s="36" t="s">
        <v>74</v>
      </c>
      <c r="C65" s="17" t="s">
        <v>60</v>
      </c>
      <c r="D65" s="29">
        <v>4</v>
      </c>
    </row>
    <row r="66" spans="2:8" ht="18" x14ac:dyDescent="0.25">
      <c r="B66" s="43" t="s">
        <v>24</v>
      </c>
      <c r="C66" s="17" t="s">
        <v>61</v>
      </c>
      <c r="D66" s="29">
        <v>1</v>
      </c>
    </row>
    <row r="67" spans="2:8" ht="18" x14ac:dyDescent="0.25">
      <c r="B67" s="44"/>
      <c r="C67" s="17" t="s">
        <v>75</v>
      </c>
      <c r="D67" s="29">
        <v>2</v>
      </c>
      <c r="G67" s="30"/>
      <c r="H67" s="30"/>
    </row>
    <row r="68" spans="2:8" ht="18" x14ac:dyDescent="0.25">
      <c r="B68" s="36" t="s">
        <v>25</v>
      </c>
      <c r="C68" s="17" t="s">
        <v>62</v>
      </c>
      <c r="D68" s="29">
        <v>9</v>
      </c>
    </row>
    <row r="69" spans="2:8" ht="18" x14ac:dyDescent="0.25">
      <c r="B69" s="43" t="s">
        <v>155</v>
      </c>
      <c r="C69" s="20" t="s">
        <v>156</v>
      </c>
      <c r="D69" s="29">
        <v>7</v>
      </c>
    </row>
    <row r="70" spans="2:8" ht="18" x14ac:dyDescent="0.25">
      <c r="B70" s="44"/>
      <c r="C70" s="17" t="s">
        <v>51</v>
      </c>
      <c r="D70" s="29" t="s">
        <v>204</v>
      </c>
    </row>
    <row r="71" spans="2:8" ht="18" x14ac:dyDescent="0.25">
      <c r="B71" s="36" t="s">
        <v>88</v>
      </c>
      <c r="C71" s="20" t="s">
        <v>89</v>
      </c>
      <c r="D71" s="29">
        <v>3</v>
      </c>
    </row>
    <row r="72" spans="2:8" ht="18" x14ac:dyDescent="0.25">
      <c r="B72" s="43" t="s">
        <v>26</v>
      </c>
      <c r="C72" s="17" t="s">
        <v>53</v>
      </c>
      <c r="D72" s="29">
        <v>2</v>
      </c>
    </row>
    <row r="73" spans="2:8" ht="18" x14ac:dyDescent="0.25">
      <c r="B73" s="44"/>
      <c r="C73" s="20" t="s">
        <v>80</v>
      </c>
      <c r="D73" s="29">
        <v>1</v>
      </c>
    </row>
    <row r="74" spans="2:8" ht="18" x14ac:dyDescent="0.25">
      <c r="B74" s="43" t="s">
        <v>27</v>
      </c>
      <c r="C74" s="17" t="s">
        <v>63</v>
      </c>
      <c r="D74" s="29">
        <v>2</v>
      </c>
    </row>
    <row r="75" spans="2:8" ht="18" x14ac:dyDescent="0.25">
      <c r="B75" s="45"/>
      <c r="C75" s="17" t="s">
        <v>28</v>
      </c>
      <c r="D75" s="29" t="s">
        <v>204</v>
      </c>
    </row>
    <row r="76" spans="2:8" ht="18" x14ac:dyDescent="0.25">
      <c r="B76" s="45"/>
      <c r="C76" s="17" t="s">
        <v>64</v>
      </c>
      <c r="D76" s="29">
        <v>2</v>
      </c>
    </row>
    <row r="77" spans="2:8" ht="18" x14ac:dyDescent="0.25">
      <c r="B77" s="45"/>
      <c r="C77" s="17" t="s">
        <v>65</v>
      </c>
      <c r="D77" s="29">
        <v>1</v>
      </c>
    </row>
    <row r="78" spans="2:8" ht="18" x14ac:dyDescent="0.25">
      <c r="B78" s="45"/>
      <c r="C78" s="17" t="s">
        <v>73</v>
      </c>
      <c r="D78" s="29">
        <v>2</v>
      </c>
    </row>
    <row r="79" spans="2:8" ht="18" x14ac:dyDescent="0.25">
      <c r="B79" s="45"/>
      <c r="C79" s="17" t="s">
        <v>67</v>
      </c>
      <c r="D79" s="29">
        <v>2</v>
      </c>
    </row>
    <row r="80" spans="2:8" ht="18" x14ac:dyDescent="0.25">
      <c r="B80" s="45"/>
      <c r="C80" s="17" t="s">
        <v>68</v>
      </c>
      <c r="D80" s="29">
        <v>2</v>
      </c>
    </row>
    <row r="81" spans="2:4" ht="18" x14ac:dyDescent="0.25">
      <c r="B81" s="45"/>
      <c r="C81" s="17" t="s">
        <v>70</v>
      </c>
      <c r="D81" s="29">
        <v>2</v>
      </c>
    </row>
    <row r="82" spans="2:4" ht="18" x14ac:dyDescent="0.25">
      <c r="B82" s="45"/>
      <c r="C82" s="17" t="s">
        <v>69</v>
      </c>
      <c r="D82" s="29">
        <v>2</v>
      </c>
    </row>
    <row r="83" spans="2:4" ht="18" x14ac:dyDescent="0.25">
      <c r="B83" s="45"/>
      <c r="C83" s="17" t="s">
        <v>173</v>
      </c>
      <c r="D83" s="29" t="s">
        <v>204</v>
      </c>
    </row>
    <row r="84" spans="2:4" ht="18" x14ac:dyDescent="0.25">
      <c r="B84" s="45"/>
      <c r="C84" s="17" t="s">
        <v>86</v>
      </c>
      <c r="D84" s="29">
        <v>2</v>
      </c>
    </row>
    <row r="85" spans="2:4" ht="18" x14ac:dyDescent="0.25">
      <c r="B85" s="45"/>
      <c r="C85" s="17" t="s">
        <v>201</v>
      </c>
      <c r="D85" s="29" t="s">
        <v>178</v>
      </c>
    </row>
    <row r="86" spans="2:4" ht="18" x14ac:dyDescent="0.25">
      <c r="B86" s="45"/>
      <c r="C86" s="17" t="s">
        <v>202</v>
      </c>
      <c r="D86" s="29">
        <v>2</v>
      </c>
    </row>
    <row r="87" spans="2:4" ht="18" x14ac:dyDescent="0.25">
      <c r="B87" s="44"/>
      <c r="C87" s="17" t="s">
        <v>203</v>
      </c>
      <c r="D87" s="29" t="s">
        <v>204</v>
      </c>
    </row>
    <row r="89" spans="2:4" x14ac:dyDescent="0.25">
      <c r="B89" s="46" t="s">
        <v>37</v>
      </c>
      <c r="C89" s="46"/>
    </row>
    <row r="93" spans="2:4" x14ac:dyDescent="0.25">
      <c r="B93" s="30"/>
      <c r="C93" s="30"/>
    </row>
    <row r="99" spans="1:3" x14ac:dyDescent="0.25">
      <c r="A99" s="8"/>
    </row>
    <row r="100" spans="1:3" x14ac:dyDescent="0.25">
      <c r="A100" s="8"/>
    </row>
    <row r="101" spans="1:3" x14ac:dyDescent="0.25">
      <c r="A101" s="8"/>
    </row>
    <row r="104" spans="1:3" x14ac:dyDescent="0.25">
      <c r="B104" s="14"/>
      <c r="C104" s="14"/>
    </row>
    <row r="105" spans="1:3" x14ac:dyDescent="0.25">
      <c r="B105" s="30"/>
      <c r="C105" s="30"/>
    </row>
    <row r="106" spans="1:3" x14ac:dyDescent="0.25">
      <c r="B106" s="14"/>
      <c r="C106" s="14"/>
    </row>
    <row r="107" spans="1:3" x14ac:dyDescent="0.25">
      <c r="B107" s="14"/>
      <c r="C107" s="14"/>
    </row>
    <row r="108" spans="1:3" x14ac:dyDescent="0.25">
      <c r="B108" s="14"/>
      <c r="C108" s="14"/>
    </row>
    <row r="109" spans="1:3" x14ac:dyDescent="0.25">
      <c r="B109" s="14"/>
      <c r="C109" s="14"/>
    </row>
    <row r="110" spans="1:3" x14ac:dyDescent="0.25">
      <c r="B110" s="14"/>
      <c r="C110" s="14"/>
    </row>
    <row r="111" spans="1:3" x14ac:dyDescent="0.25">
      <c r="B111" s="14"/>
      <c r="C111" s="14"/>
    </row>
    <row r="112" spans="1:3" x14ac:dyDescent="0.25">
      <c r="B112" s="14"/>
      <c r="C112" s="14"/>
    </row>
    <row r="113" spans="2:3" x14ac:dyDescent="0.25">
      <c r="B113" s="14"/>
      <c r="C113" s="14"/>
    </row>
    <row r="114" spans="2:3" x14ac:dyDescent="0.25">
      <c r="B114" s="14"/>
      <c r="C114" s="14"/>
    </row>
    <row r="115" spans="2:3" x14ac:dyDescent="0.25">
      <c r="B115" s="14"/>
      <c r="C115" s="14"/>
    </row>
    <row r="116" spans="2:3" x14ac:dyDescent="0.25">
      <c r="B116" s="14"/>
      <c r="C116" s="14"/>
    </row>
    <row r="118" spans="2:3" x14ac:dyDescent="0.25">
      <c r="B118" s="14"/>
      <c r="C118" s="14"/>
    </row>
    <row r="121" spans="2:3" x14ac:dyDescent="0.25">
      <c r="B121" s="35"/>
    </row>
  </sheetData>
  <mergeCells count="24">
    <mergeCell ref="B2:D2"/>
    <mergeCell ref="G2:I2"/>
    <mergeCell ref="B5:B25"/>
    <mergeCell ref="G7:G8"/>
    <mergeCell ref="G12:G16"/>
    <mergeCell ref="G17:G18"/>
    <mergeCell ref="G22:G23"/>
    <mergeCell ref="B28:B29"/>
    <mergeCell ref="G29:G31"/>
    <mergeCell ref="B32:B33"/>
    <mergeCell ref="G32:G38"/>
    <mergeCell ref="B37:B42"/>
    <mergeCell ref="G39:G41"/>
    <mergeCell ref="G45:G47"/>
    <mergeCell ref="B47:B48"/>
    <mergeCell ref="B49:B50"/>
    <mergeCell ref="B54:B55"/>
    <mergeCell ref="B58:B59"/>
    <mergeCell ref="G58:H58"/>
    <mergeCell ref="B66:B67"/>
    <mergeCell ref="B69:B70"/>
    <mergeCell ref="B72:B73"/>
    <mergeCell ref="B74:B87"/>
    <mergeCell ref="B89:C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62" t="s">
        <v>29</v>
      </c>
      <c r="C3" s="63"/>
      <c r="D3" s="63"/>
      <c r="E3" s="63"/>
      <c r="F3" s="64"/>
    </row>
    <row r="4" spans="2:6" ht="30" x14ac:dyDescent="0.25">
      <c r="B4" s="1" t="s">
        <v>35</v>
      </c>
      <c r="C4" s="9" t="s">
        <v>183</v>
      </c>
      <c r="D4" s="9" t="s">
        <v>184</v>
      </c>
      <c r="E4" s="1" t="s">
        <v>72</v>
      </c>
      <c r="F4" s="1" t="s">
        <v>36</v>
      </c>
    </row>
    <row r="5" spans="2:6" x14ac:dyDescent="0.25">
      <c r="B5" s="5" t="s">
        <v>34</v>
      </c>
      <c r="C5" s="7">
        <f>SUM(C6:C10)</f>
        <v>249209</v>
      </c>
      <c r="D5" s="7">
        <f>SUM(D6:D10)</f>
        <v>338802</v>
      </c>
      <c r="E5" s="7">
        <f>D5-C5</f>
        <v>89593</v>
      </c>
      <c r="F5" s="6">
        <f>D5/C5-1</f>
        <v>0.35950948802009552</v>
      </c>
    </row>
    <row r="6" spans="2:6" x14ac:dyDescent="0.25">
      <c r="B6" s="4" t="s">
        <v>30</v>
      </c>
      <c r="C6" s="11">
        <v>213174</v>
      </c>
      <c r="D6" s="11">
        <v>290739</v>
      </c>
      <c r="E6" s="11">
        <f>D6-C6</f>
        <v>77565</v>
      </c>
      <c r="F6" s="10">
        <f>D6/C6-1</f>
        <v>0.36385769371499332</v>
      </c>
    </row>
    <row r="7" spans="2:6" x14ac:dyDescent="0.25">
      <c r="B7" s="4" t="s">
        <v>31</v>
      </c>
      <c r="C7" s="11">
        <v>12844</v>
      </c>
      <c r="D7" s="11">
        <v>18631</v>
      </c>
      <c r="E7" s="11">
        <f>D7-C7</f>
        <v>5787</v>
      </c>
      <c r="F7" s="10">
        <f t="shared" ref="F7:F9" si="0">D7/C7-1</f>
        <v>0.45056057303020869</v>
      </c>
    </row>
    <row r="8" spans="2:6" x14ac:dyDescent="0.25">
      <c r="B8" s="4" t="s">
        <v>33</v>
      </c>
      <c r="C8" s="11">
        <v>22543</v>
      </c>
      <c r="D8" s="11">
        <v>29161</v>
      </c>
      <c r="E8" s="11">
        <f t="shared" ref="E8:E10" si="1">D8-C8</f>
        <v>6618</v>
      </c>
      <c r="F8" s="10">
        <f t="shared" si="0"/>
        <v>0.29357228407931513</v>
      </c>
    </row>
    <row r="9" spans="2:6" x14ac:dyDescent="0.25">
      <c r="B9" s="4" t="s">
        <v>32</v>
      </c>
      <c r="C9" s="11">
        <v>563</v>
      </c>
      <c r="D9" s="11">
        <v>230</v>
      </c>
      <c r="E9" s="11">
        <f t="shared" si="1"/>
        <v>-333</v>
      </c>
      <c r="F9" s="10">
        <f t="shared" si="0"/>
        <v>-0.59147424511545288</v>
      </c>
    </row>
    <row r="10" spans="2:6" x14ac:dyDescent="0.25">
      <c r="B10" s="4" t="s">
        <v>76</v>
      </c>
      <c r="C10" s="11">
        <v>85</v>
      </c>
      <c r="D10" s="11">
        <v>41</v>
      </c>
      <c r="E10" s="11">
        <f t="shared" si="1"/>
        <v>-44</v>
      </c>
      <c r="F10" s="10"/>
    </row>
    <row r="11" spans="2:6" x14ac:dyDescent="0.25">
      <c r="C11" s="2"/>
      <c r="D11" s="2"/>
      <c r="E11" s="2"/>
    </row>
    <row r="13" spans="2:6" ht="24.75" customHeight="1" x14ac:dyDescent="0.25">
      <c r="B13" s="62" t="s">
        <v>66</v>
      </c>
      <c r="C13" s="63"/>
      <c r="D13" s="63"/>
      <c r="E13" s="63"/>
      <c r="F13" s="64"/>
    </row>
    <row r="14" spans="2:6" ht="30" x14ac:dyDescent="0.25">
      <c r="B14" s="1" t="s">
        <v>35</v>
      </c>
      <c r="C14" s="9" t="s">
        <v>183</v>
      </c>
      <c r="D14" s="9" t="s">
        <v>184</v>
      </c>
      <c r="E14" s="1" t="s">
        <v>72</v>
      </c>
      <c r="F14" s="1" t="s">
        <v>36</v>
      </c>
    </row>
    <row r="15" spans="2:6" x14ac:dyDescent="0.25">
      <c r="B15" s="5" t="s">
        <v>34</v>
      </c>
      <c r="C15" s="7">
        <f>SUM(C16:C20)</f>
        <v>1346</v>
      </c>
      <c r="D15" s="7">
        <f>SUM(D16:D20)</f>
        <v>1723</v>
      </c>
      <c r="E15" s="7">
        <f>D15-C15</f>
        <v>377</v>
      </c>
      <c r="F15" s="6">
        <f>D15/C15-1</f>
        <v>0.2800891530460623</v>
      </c>
    </row>
    <row r="16" spans="2:6" x14ac:dyDescent="0.25">
      <c r="B16" s="4" t="s">
        <v>30</v>
      </c>
      <c r="C16" s="11">
        <v>1147</v>
      </c>
      <c r="D16" s="11">
        <v>1483</v>
      </c>
      <c r="E16" s="11">
        <f>D16-C16</f>
        <v>336</v>
      </c>
      <c r="F16" s="10">
        <f>D16/C16-1</f>
        <v>0.29293809938971238</v>
      </c>
    </row>
    <row r="17" spans="2:6" x14ac:dyDescent="0.25">
      <c r="B17" s="4" t="s">
        <v>31</v>
      </c>
      <c r="C17" s="11">
        <v>79</v>
      </c>
      <c r="D17" s="11">
        <v>113</v>
      </c>
      <c r="E17" s="11">
        <f t="shared" ref="E17:E20" si="2">D17-C17</f>
        <v>34</v>
      </c>
      <c r="F17" s="10">
        <f t="shared" ref="F17:F19" si="3">D17/C17-1</f>
        <v>0.43037974683544311</v>
      </c>
    </row>
    <row r="18" spans="2:6" x14ac:dyDescent="0.25">
      <c r="B18" s="4" t="s">
        <v>33</v>
      </c>
      <c r="C18" s="11">
        <v>88</v>
      </c>
      <c r="D18" s="11">
        <v>109</v>
      </c>
      <c r="E18" s="11">
        <f t="shared" si="2"/>
        <v>21</v>
      </c>
      <c r="F18" s="10">
        <f t="shared" si="3"/>
        <v>0.23863636363636354</v>
      </c>
    </row>
    <row r="19" spans="2:6" x14ac:dyDescent="0.25">
      <c r="B19" s="4" t="s">
        <v>32</v>
      </c>
      <c r="C19" s="11">
        <v>24</v>
      </c>
      <c r="D19" s="11">
        <v>11</v>
      </c>
      <c r="E19" s="11">
        <f t="shared" si="2"/>
        <v>-13</v>
      </c>
      <c r="F19" s="10">
        <f t="shared" si="3"/>
        <v>-0.54166666666666674</v>
      </c>
    </row>
    <row r="20" spans="2:6" x14ac:dyDescent="0.25">
      <c r="B20" s="4" t="s">
        <v>76</v>
      </c>
      <c r="C20" s="11">
        <v>8</v>
      </c>
      <c r="D20" s="11">
        <v>7</v>
      </c>
      <c r="E20" s="11">
        <f t="shared" si="2"/>
        <v>-1</v>
      </c>
      <c r="F20" s="10"/>
    </row>
    <row r="22" spans="2:6" x14ac:dyDescent="0.25">
      <c r="B22" s="46" t="s">
        <v>37</v>
      </c>
      <c r="C22" s="46"/>
      <c r="D22" s="46"/>
      <c r="E22" s="12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4"/>
    <col min="2" max="2" width="43.42578125" style="14" customWidth="1"/>
    <col min="3" max="3" width="21.140625" style="14" customWidth="1"/>
    <col min="4" max="4" width="18.7109375" style="14" customWidth="1"/>
    <col min="5" max="5" width="16.5703125" style="14" customWidth="1"/>
    <col min="6" max="6" width="16.710937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9.140625" style="14"/>
    <col min="11" max="12" width="10.28515625" style="14" bestFit="1" customWidth="1"/>
    <col min="13" max="16384" width="9.140625" style="14"/>
  </cols>
  <sheetData>
    <row r="3" spans="2:6" ht="27" customHeight="1" x14ac:dyDescent="0.25">
      <c r="B3" s="62" t="s">
        <v>29</v>
      </c>
      <c r="C3" s="63"/>
      <c r="D3" s="63"/>
      <c r="E3" s="63"/>
      <c r="F3" s="64"/>
    </row>
    <row r="4" spans="2:6" ht="30" x14ac:dyDescent="0.25">
      <c r="B4" s="1" t="s">
        <v>35</v>
      </c>
      <c r="C4" s="9" t="s">
        <v>181</v>
      </c>
      <c r="D4" s="9" t="s">
        <v>182</v>
      </c>
      <c r="E4" s="1" t="s">
        <v>72</v>
      </c>
      <c r="F4" s="1" t="s">
        <v>36</v>
      </c>
    </row>
    <row r="5" spans="2:6" x14ac:dyDescent="0.25">
      <c r="B5" s="5" t="s">
        <v>34</v>
      </c>
      <c r="C5" s="7">
        <f>SUM(C6:C10)</f>
        <v>621828</v>
      </c>
      <c r="D5" s="7">
        <f>SUM(D6:D10)</f>
        <v>839521</v>
      </c>
      <c r="E5" s="7">
        <f>D5-C5</f>
        <v>217693</v>
      </c>
      <c r="F5" s="6">
        <f>D5/C5-1</f>
        <v>0.35008555420469967</v>
      </c>
    </row>
    <row r="6" spans="2:6" x14ac:dyDescent="0.25">
      <c r="B6" s="22" t="s">
        <v>30</v>
      </c>
      <c r="C6" s="11">
        <v>528145</v>
      </c>
      <c r="D6" s="11">
        <v>723941</v>
      </c>
      <c r="E6" s="11">
        <f>D6-C6</f>
        <v>195796</v>
      </c>
      <c r="F6" s="10">
        <f>D6/C6-1</f>
        <v>0.37072394891554405</v>
      </c>
    </row>
    <row r="7" spans="2:6" x14ac:dyDescent="0.25">
      <c r="B7" s="22" t="s">
        <v>31</v>
      </c>
      <c r="C7" s="11">
        <v>23696</v>
      </c>
      <c r="D7" s="11">
        <v>36760</v>
      </c>
      <c r="E7" s="11">
        <f>D7-C7</f>
        <v>13064</v>
      </c>
      <c r="F7" s="10">
        <f t="shared" ref="F7:F9" si="0">D7/C7-1</f>
        <v>0.55131667792032402</v>
      </c>
    </row>
    <row r="8" spans="2:6" x14ac:dyDescent="0.25">
      <c r="B8" s="22" t="s">
        <v>33</v>
      </c>
      <c r="C8" s="11">
        <v>68369</v>
      </c>
      <c r="D8" s="11">
        <v>78051</v>
      </c>
      <c r="E8" s="11">
        <f t="shared" ref="E8:E10" si="1">D8-C8</f>
        <v>9682</v>
      </c>
      <c r="F8" s="10">
        <f t="shared" si="0"/>
        <v>0.14161388933581009</v>
      </c>
    </row>
    <row r="9" spans="2:6" x14ac:dyDescent="0.25">
      <c r="B9" s="22" t="s">
        <v>32</v>
      </c>
      <c r="C9" s="11">
        <v>1424</v>
      </c>
      <c r="D9" s="11">
        <v>684</v>
      </c>
      <c r="E9" s="11">
        <f t="shared" si="1"/>
        <v>-740</v>
      </c>
      <c r="F9" s="10">
        <f t="shared" si="0"/>
        <v>-0.5196629213483146</v>
      </c>
    </row>
    <row r="10" spans="2:6" x14ac:dyDescent="0.25">
      <c r="B10" s="22" t="s">
        <v>76</v>
      </c>
      <c r="C10" s="11">
        <v>194</v>
      </c>
      <c r="D10" s="11">
        <v>85</v>
      </c>
      <c r="E10" s="11">
        <f t="shared" si="1"/>
        <v>-109</v>
      </c>
      <c r="F10" s="10"/>
    </row>
    <row r="11" spans="2:6" x14ac:dyDescent="0.25">
      <c r="C11" s="2"/>
      <c r="D11" s="2"/>
      <c r="E11" s="2"/>
    </row>
    <row r="13" spans="2:6" ht="24.75" customHeight="1" x14ac:dyDescent="0.25">
      <c r="B13" s="62" t="s">
        <v>66</v>
      </c>
      <c r="C13" s="63"/>
      <c r="D13" s="63"/>
      <c r="E13" s="63"/>
      <c r="F13" s="64"/>
    </row>
    <row r="14" spans="2:6" ht="30" x14ac:dyDescent="0.25">
      <c r="B14" s="1" t="s">
        <v>35</v>
      </c>
      <c r="C14" s="9" t="s">
        <v>181</v>
      </c>
      <c r="D14" s="9" t="s">
        <v>182</v>
      </c>
      <c r="E14" s="1" t="s">
        <v>72</v>
      </c>
      <c r="F14" s="1" t="s">
        <v>36</v>
      </c>
    </row>
    <row r="15" spans="2:6" x14ac:dyDescent="0.25">
      <c r="B15" s="5" t="s">
        <v>34</v>
      </c>
      <c r="C15" s="7">
        <f>SUM(C16:C20)</f>
        <v>3529</v>
      </c>
      <c r="D15" s="7">
        <f>SUM(D16:D20)</f>
        <v>4341</v>
      </c>
      <c r="E15" s="7">
        <f>D15-C15</f>
        <v>812</v>
      </c>
      <c r="F15" s="6">
        <f>D15/C15-1</f>
        <v>0.23009351090960606</v>
      </c>
    </row>
    <row r="16" spans="2:6" x14ac:dyDescent="0.25">
      <c r="B16" s="22" t="s">
        <v>30</v>
      </c>
      <c r="C16" s="11">
        <v>3004</v>
      </c>
      <c r="D16" s="11">
        <v>3768</v>
      </c>
      <c r="E16" s="11">
        <f>D16-C16</f>
        <v>764</v>
      </c>
      <c r="F16" s="10">
        <f>D16/C16-1</f>
        <v>0.25432756324900141</v>
      </c>
    </row>
    <row r="17" spans="2:6" x14ac:dyDescent="0.25">
      <c r="B17" s="22" t="s">
        <v>31</v>
      </c>
      <c r="C17" s="11">
        <v>169</v>
      </c>
      <c r="D17" s="11">
        <v>236</v>
      </c>
      <c r="E17" s="11">
        <f t="shared" ref="E17:E20" si="2">D17-C17</f>
        <v>67</v>
      </c>
      <c r="F17" s="10">
        <f t="shared" ref="F17:F19" si="3">D17/C17-1</f>
        <v>0.39644970414201186</v>
      </c>
    </row>
    <row r="18" spans="2:6" x14ac:dyDescent="0.25">
      <c r="B18" s="22" t="s">
        <v>33</v>
      </c>
      <c r="C18" s="11">
        <v>277</v>
      </c>
      <c r="D18" s="11">
        <v>294</v>
      </c>
      <c r="E18" s="11">
        <f t="shared" si="2"/>
        <v>17</v>
      </c>
      <c r="F18" s="10">
        <f t="shared" si="3"/>
        <v>6.1371841155234641E-2</v>
      </c>
    </row>
    <row r="19" spans="2:6" x14ac:dyDescent="0.25">
      <c r="B19" s="22" t="s">
        <v>32</v>
      </c>
      <c r="C19" s="11">
        <v>61</v>
      </c>
      <c r="D19" s="11">
        <v>31</v>
      </c>
      <c r="E19" s="11">
        <f t="shared" si="2"/>
        <v>-30</v>
      </c>
      <c r="F19" s="10">
        <f t="shared" si="3"/>
        <v>-0.49180327868852458</v>
      </c>
    </row>
    <row r="20" spans="2:6" x14ac:dyDescent="0.25">
      <c r="B20" s="22" t="s">
        <v>76</v>
      </c>
      <c r="C20" s="11">
        <v>18</v>
      </c>
      <c r="D20" s="11">
        <v>12</v>
      </c>
      <c r="E20" s="11">
        <f t="shared" si="2"/>
        <v>-6</v>
      </c>
      <c r="F20" s="10"/>
    </row>
    <row r="22" spans="2:6" x14ac:dyDescent="0.25">
      <c r="B22" s="46" t="s">
        <v>37</v>
      </c>
      <c r="C22" s="46"/>
      <c r="D22" s="46"/>
      <c r="E22" s="34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14" customFormat="1" x14ac:dyDescent="0.25"/>
    <row r="3" spans="2:12" s="14" customFormat="1" ht="25.5" customHeight="1" x14ac:dyDescent="0.25">
      <c r="B3" s="62" t="s">
        <v>29</v>
      </c>
      <c r="C3" s="63"/>
      <c r="D3" s="63"/>
      <c r="E3" s="63"/>
      <c r="F3" s="64"/>
      <c r="G3" s="2"/>
      <c r="H3" s="62" t="s">
        <v>66</v>
      </c>
      <c r="I3" s="63"/>
      <c r="J3" s="63"/>
      <c r="K3" s="63"/>
      <c r="L3" s="64"/>
    </row>
    <row r="4" spans="2:12" ht="25.5" customHeight="1" x14ac:dyDescent="0.25">
      <c r="B4" s="1" t="s">
        <v>171</v>
      </c>
      <c r="C4" s="1" t="s">
        <v>169</v>
      </c>
      <c r="D4" s="1" t="s">
        <v>175</v>
      </c>
      <c r="E4" s="1" t="s">
        <v>170</v>
      </c>
      <c r="F4" s="1" t="s">
        <v>36</v>
      </c>
      <c r="G4" s="2"/>
      <c r="H4" s="1" t="s">
        <v>171</v>
      </c>
      <c r="I4" s="1" t="s">
        <v>169</v>
      </c>
      <c r="J4" s="1" t="s">
        <v>175</v>
      </c>
      <c r="K4" s="1" t="s">
        <v>170</v>
      </c>
      <c r="L4" s="1" t="s">
        <v>36</v>
      </c>
    </row>
    <row r="5" spans="2:12" x14ac:dyDescent="0.25">
      <c r="B5" s="21" t="s">
        <v>157</v>
      </c>
      <c r="C5" s="26">
        <v>194778</v>
      </c>
      <c r="D5" s="26">
        <v>259647</v>
      </c>
      <c r="E5" s="26">
        <f>D5-C5</f>
        <v>64869</v>
      </c>
      <c r="F5" s="24">
        <f>D5/C5-1</f>
        <v>0.33304069248067036</v>
      </c>
      <c r="G5" s="2"/>
      <c r="H5" s="21" t="s">
        <v>157</v>
      </c>
      <c r="I5" s="26">
        <v>1149</v>
      </c>
      <c r="J5" s="26">
        <v>1385</v>
      </c>
      <c r="K5" s="26">
        <f>J5-I5</f>
        <v>236</v>
      </c>
      <c r="L5" s="24">
        <f>J5/I5-1</f>
        <v>0.20539599651871199</v>
      </c>
    </row>
    <row r="6" spans="2:12" x14ac:dyDescent="0.25">
      <c r="B6" s="21" t="s">
        <v>158</v>
      </c>
      <c r="C6" s="26">
        <v>177841</v>
      </c>
      <c r="D6" s="26">
        <v>241072</v>
      </c>
      <c r="E6" s="26">
        <f>D6-C6</f>
        <v>63231</v>
      </c>
      <c r="F6" s="24">
        <f>D6/C6-1</f>
        <v>0.35554793326623213</v>
      </c>
      <c r="G6" s="2"/>
      <c r="H6" s="21" t="s">
        <v>158</v>
      </c>
      <c r="I6" s="26">
        <v>1034</v>
      </c>
      <c r="J6" s="26">
        <v>1233</v>
      </c>
      <c r="K6" s="26">
        <f>J6-I6</f>
        <v>199</v>
      </c>
      <c r="L6" s="24">
        <f>J6/I6-1</f>
        <v>0.19245647969052215</v>
      </c>
    </row>
    <row r="7" spans="2:12" x14ac:dyDescent="0.25">
      <c r="B7" s="21" t="s">
        <v>159</v>
      </c>
      <c r="C7" s="26">
        <v>249209</v>
      </c>
      <c r="D7" s="26">
        <v>338802</v>
      </c>
      <c r="E7" s="26">
        <f>D7-C7</f>
        <v>89593</v>
      </c>
      <c r="F7" s="24">
        <f>D7/C7-1</f>
        <v>0.35950948802009552</v>
      </c>
      <c r="G7" s="2"/>
      <c r="H7" s="21" t="s">
        <v>159</v>
      </c>
      <c r="I7" s="26">
        <v>1346</v>
      </c>
      <c r="J7" s="26">
        <v>1723</v>
      </c>
      <c r="K7" s="26">
        <f>J7-I7</f>
        <v>377</v>
      </c>
      <c r="L7" s="24">
        <f>J7/I7-1</f>
        <v>0.2800891530460623</v>
      </c>
    </row>
    <row r="8" spans="2:12" x14ac:dyDescent="0.25">
      <c r="B8" s="21" t="s">
        <v>160</v>
      </c>
      <c r="C8" s="26"/>
      <c r="D8" s="26"/>
      <c r="E8" s="26"/>
      <c r="F8" s="24"/>
      <c r="G8" s="2"/>
      <c r="H8" s="21" t="s">
        <v>160</v>
      </c>
      <c r="I8" s="26"/>
      <c r="J8" s="26"/>
      <c r="K8" s="22"/>
      <c r="L8" s="24"/>
    </row>
    <row r="9" spans="2:12" x14ac:dyDescent="0.25">
      <c r="B9" s="21" t="s">
        <v>161</v>
      </c>
      <c r="C9" s="26"/>
      <c r="D9" s="26"/>
      <c r="E9" s="26"/>
      <c r="F9" s="24"/>
      <c r="G9" s="2"/>
      <c r="H9" s="21" t="s">
        <v>161</v>
      </c>
      <c r="I9" s="26"/>
      <c r="J9" s="26"/>
      <c r="K9" s="22"/>
      <c r="L9" s="24"/>
    </row>
    <row r="10" spans="2:12" x14ac:dyDescent="0.25">
      <c r="B10" s="21" t="s">
        <v>162</v>
      </c>
      <c r="C10" s="26"/>
      <c r="D10" s="26"/>
      <c r="E10" s="26"/>
      <c r="F10" s="24"/>
      <c r="G10" s="2"/>
      <c r="H10" s="21" t="s">
        <v>162</v>
      </c>
      <c r="I10" s="26"/>
      <c r="J10" s="26"/>
      <c r="K10" s="22"/>
      <c r="L10" s="24"/>
    </row>
    <row r="11" spans="2:12" x14ac:dyDescent="0.25">
      <c r="B11" s="21" t="s">
        <v>163</v>
      </c>
      <c r="C11" s="26"/>
      <c r="D11" s="26"/>
      <c r="E11" s="26"/>
      <c r="F11" s="24"/>
      <c r="G11" s="2"/>
      <c r="H11" s="21" t="s">
        <v>163</v>
      </c>
      <c r="I11" s="26"/>
      <c r="J11" s="26"/>
      <c r="K11" s="22"/>
      <c r="L11" s="24"/>
    </row>
    <row r="12" spans="2:12" x14ac:dyDescent="0.25">
      <c r="B12" s="21" t="s">
        <v>164</v>
      </c>
      <c r="C12" s="26"/>
      <c r="D12" s="26"/>
      <c r="E12" s="26"/>
      <c r="F12" s="24"/>
      <c r="G12" s="2"/>
      <c r="H12" s="21" t="s">
        <v>164</v>
      </c>
      <c r="I12" s="26"/>
      <c r="J12" s="26"/>
      <c r="K12" s="22"/>
      <c r="L12" s="24"/>
    </row>
    <row r="13" spans="2:12" x14ac:dyDescent="0.25">
      <c r="B13" s="21" t="s">
        <v>165</v>
      </c>
      <c r="C13" s="26"/>
      <c r="D13" s="26"/>
      <c r="E13" s="26"/>
      <c r="F13" s="24"/>
      <c r="G13" s="2"/>
      <c r="H13" s="21" t="s">
        <v>165</v>
      </c>
      <c r="I13" s="26"/>
      <c r="J13" s="26"/>
      <c r="K13" s="22"/>
      <c r="L13" s="24"/>
    </row>
    <row r="14" spans="2:12" x14ac:dyDescent="0.25">
      <c r="B14" s="21" t="s">
        <v>166</v>
      </c>
      <c r="C14" s="26"/>
      <c r="D14" s="26"/>
      <c r="E14" s="26"/>
      <c r="F14" s="24"/>
      <c r="G14" s="2"/>
      <c r="H14" s="21" t="s">
        <v>166</v>
      </c>
      <c r="I14" s="26"/>
      <c r="J14" s="26"/>
      <c r="K14" s="22"/>
      <c r="L14" s="24"/>
    </row>
    <row r="15" spans="2:12" x14ac:dyDescent="0.25">
      <c r="B15" s="21" t="s">
        <v>167</v>
      </c>
      <c r="C15" s="26"/>
      <c r="D15" s="26"/>
      <c r="E15" s="26"/>
      <c r="F15" s="24"/>
      <c r="G15" s="2"/>
      <c r="H15" s="21" t="s">
        <v>167</v>
      </c>
      <c r="I15" s="26"/>
      <c r="J15" s="26"/>
      <c r="K15" s="22"/>
      <c r="L15" s="24"/>
    </row>
    <row r="16" spans="2:12" x14ac:dyDescent="0.25">
      <c r="B16" s="21" t="s">
        <v>168</v>
      </c>
      <c r="C16" s="26"/>
      <c r="D16" s="26"/>
      <c r="E16" s="26"/>
      <c r="F16" s="24"/>
      <c r="G16" s="2"/>
      <c r="H16" s="21" t="s">
        <v>168</v>
      </c>
      <c r="I16" s="26"/>
      <c r="J16" s="26"/>
      <c r="K16" s="22"/>
      <c r="L16" s="24"/>
    </row>
    <row r="17" spans="2:12" x14ac:dyDescent="0.25">
      <c r="B17" s="33" t="s">
        <v>34</v>
      </c>
      <c r="C17" s="31">
        <f>SUM(C5:C16)</f>
        <v>621828</v>
      </c>
      <c r="D17" s="31">
        <f>SUM(D5:D16)</f>
        <v>839521</v>
      </c>
      <c r="E17" s="31">
        <f>D17-C17</f>
        <v>217693</v>
      </c>
      <c r="F17" s="32">
        <f>D17/C17-1</f>
        <v>0.35008555420469967</v>
      </c>
      <c r="G17" s="2"/>
      <c r="H17" s="33" t="s">
        <v>34</v>
      </c>
      <c r="I17" s="31">
        <f>SUM(I5:I16)</f>
        <v>3529</v>
      </c>
      <c r="J17" s="31">
        <f>SUM(J5:J16)</f>
        <v>4341</v>
      </c>
      <c r="K17" s="31">
        <f>J17-I17</f>
        <v>812</v>
      </c>
      <c r="L17" s="32">
        <f>J17/I17-1</f>
        <v>0.23009351090960606</v>
      </c>
    </row>
    <row r="18" spans="2:12" s="14" customFormat="1" x14ac:dyDescent="0.25">
      <c r="B18" s="25"/>
      <c r="C18" s="27"/>
      <c r="D18" s="27"/>
      <c r="E18" s="27"/>
      <c r="F18" s="27"/>
      <c r="G18" s="2"/>
      <c r="H18" s="2"/>
      <c r="I18" s="2"/>
      <c r="J18" s="2"/>
      <c r="K18" s="2"/>
      <c r="L18" s="2"/>
    </row>
    <row r="19" spans="2:12" x14ac:dyDescent="0.25">
      <c r="D19" s="13"/>
      <c r="E19" s="13"/>
    </row>
    <row r="20" spans="2:12" x14ac:dyDescent="0.25">
      <c r="B20" s="46" t="s">
        <v>37</v>
      </c>
      <c r="C20" s="46"/>
      <c r="D20" s="46"/>
    </row>
    <row r="21" spans="2:12" x14ac:dyDescent="0.25">
      <c r="D21" s="13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ავიარეისები</vt:lpstr>
      <vt:lpstr>ფრენები და მგზავრები (მარ.)</vt:lpstr>
      <vt:lpstr>ფრენები და მგზავრები (3 თვე)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2018-04-18T07:43:51Z</dcterms:modified>
</cp:coreProperties>
</file>