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Museum - Reserves" sheetId="3" r:id="rId1"/>
    <sheet name="Georgian National Museums" sheetId="4" r:id="rId2"/>
  </sheets>
  <calcPr calcId="152511"/>
</workbook>
</file>

<file path=xl/calcChain.xml><?xml version="1.0" encoding="utf-8"?>
<calcChain xmlns="http://schemas.openxmlformats.org/spreadsheetml/2006/main">
  <c r="F11" i="3" l="1"/>
  <c r="F25" i="3"/>
  <c r="E27" i="3"/>
  <c r="F26" i="3"/>
  <c r="E26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D18" i="3"/>
  <c r="G18" i="3" s="1"/>
  <c r="C18" i="3"/>
  <c r="C4" i="3"/>
  <c r="E13" i="3"/>
  <c r="F12" i="3"/>
  <c r="E12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D4" i="3"/>
  <c r="G12" i="3" s="1"/>
  <c r="G21" i="3" l="1"/>
  <c r="G4" i="3"/>
  <c r="G20" i="3"/>
  <c r="G24" i="3"/>
  <c r="G27" i="3"/>
  <c r="G8" i="3"/>
  <c r="G19" i="3"/>
  <c r="G23" i="3"/>
  <c r="G26" i="3"/>
  <c r="G22" i="3"/>
  <c r="G25" i="3"/>
  <c r="E18" i="3"/>
  <c r="F18" i="3"/>
  <c r="G7" i="3"/>
  <c r="G11" i="3"/>
  <c r="E4" i="3"/>
  <c r="G6" i="3"/>
  <c r="G10" i="3"/>
  <c r="G13" i="3"/>
  <c r="F4" i="3"/>
  <c r="G5" i="3"/>
  <c r="G9" i="3"/>
  <c r="D20" i="4"/>
  <c r="C20" i="4" l="1"/>
  <c r="E20" i="4" s="1"/>
  <c r="F31" i="4"/>
  <c r="E31" i="4"/>
  <c r="E30" i="4"/>
  <c r="F29" i="4"/>
  <c r="E29" i="4"/>
  <c r="F27" i="4"/>
  <c r="E27" i="4"/>
  <c r="E28" i="4"/>
  <c r="F26" i="4"/>
  <c r="E26" i="4"/>
  <c r="F25" i="4"/>
  <c r="E25" i="4"/>
  <c r="F24" i="4"/>
  <c r="E24" i="4"/>
  <c r="F23" i="4"/>
  <c r="E23" i="4"/>
  <c r="F21" i="4"/>
  <c r="E21" i="4"/>
  <c r="F22" i="4"/>
  <c r="E22" i="4"/>
  <c r="F6" i="4"/>
  <c r="F7" i="4"/>
  <c r="F9" i="4"/>
  <c r="F8" i="4"/>
  <c r="F10" i="4"/>
  <c r="F12" i="4"/>
  <c r="F13" i="4"/>
  <c r="F14" i="4"/>
  <c r="F15" i="4"/>
  <c r="F5" i="4"/>
  <c r="E6" i="4"/>
  <c r="E7" i="4"/>
  <c r="E9" i="4"/>
  <c r="E8" i="4"/>
  <c r="E10" i="4"/>
  <c r="E11" i="4"/>
  <c r="E12" i="4"/>
  <c r="E13" i="4"/>
  <c r="E14" i="4"/>
  <c r="E15" i="4"/>
  <c r="E5" i="4"/>
  <c r="D4" i="4"/>
  <c r="G6" i="4" s="1"/>
  <c r="C4" i="4"/>
  <c r="G21" i="4" l="1"/>
  <c r="G26" i="4"/>
  <c r="G29" i="4"/>
  <c r="F20" i="4"/>
  <c r="G22" i="4"/>
  <c r="G25" i="4"/>
  <c r="G27" i="4"/>
  <c r="G20" i="4"/>
  <c r="G24" i="4"/>
  <c r="G28" i="4"/>
  <c r="G31" i="4"/>
  <c r="G23" i="4"/>
  <c r="G30" i="4"/>
  <c r="G13" i="4"/>
  <c r="G9" i="4"/>
  <c r="G5" i="4"/>
  <c r="G12" i="4"/>
  <c r="G8" i="4"/>
  <c r="G15" i="4"/>
  <c r="G11" i="4"/>
  <c r="G7" i="4"/>
  <c r="G14" i="4"/>
  <c r="G10" i="4"/>
  <c r="E4" i="4"/>
  <c r="F4" i="4"/>
  <c r="G4" i="4"/>
</calcChain>
</file>

<file path=xl/sharedStrings.xml><?xml version="1.0" encoding="utf-8"?>
<sst xmlns="http://schemas.openxmlformats.org/spreadsheetml/2006/main" count="74" uniqueCount="34">
  <si>
    <t>Total</t>
  </si>
  <si>
    <t>Change</t>
  </si>
  <si>
    <t>Change %</t>
  </si>
  <si>
    <t>Share %</t>
  </si>
  <si>
    <t>E. Akhvlediani House-Museum</t>
  </si>
  <si>
    <t>Museum Of Fine Arts</t>
  </si>
  <si>
    <t>Samtskhe-Javakheti Museum</t>
  </si>
  <si>
    <t>Tbilisi History Museum</t>
  </si>
  <si>
    <t>Svaneti Museum of History and Ethnography</t>
  </si>
  <si>
    <t>Museum</t>
  </si>
  <si>
    <t>Svaneti Museum of History and Ethnography  (Svanetian House, Ushguli)</t>
  </si>
  <si>
    <t>Museum/Museum-Reserve</t>
  </si>
  <si>
    <t>Visitors of Museums/Museum-Reserves</t>
  </si>
  <si>
    <t>Vardzia Historical-Architectural Museum-Reserve</t>
  </si>
  <si>
    <t xml:space="preserve">Mtskheta Archaeological State Museum-Reserve </t>
  </si>
  <si>
    <t>Uplistsikhe Historical-Architectural Museum-Reserve</t>
  </si>
  <si>
    <t>Borjomi Museum of Local Lore</t>
  </si>
  <si>
    <t>Gremi Museum</t>
  </si>
  <si>
    <t>Niko Pirosmanashvili State Museum</t>
  </si>
  <si>
    <t>Parmen Zakaraia Nokalakevi Architectural-Archaeological Museum-Reserve</t>
  </si>
  <si>
    <t>Stephantsminda Museum of History</t>
  </si>
  <si>
    <t>Ujarma Museum-Reserve</t>
  </si>
  <si>
    <t>Source: National Agency for Cultural Heritage Preservation of Georgia</t>
  </si>
  <si>
    <t>Visitors of Georgian National Museums</t>
  </si>
  <si>
    <t>Georgian National Museum. Simon Janashia Museum of Georgia</t>
  </si>
  <si>
    <t>Giorgi Chitaia Ethnographical Museum - The Open Air Museum</t>
  </si>
  <si>
    <t>D. Shevardnadze National Gallery</t>
  </si>
  <si>
    <t>Signagi Museum of History and Ethnography</t>
  </si>
  <si>
    <t>Source: Georgian National Museum</t>
  </si>
  <si>
    <t>Dzalisa Museum</t>
  </si>
  <si>
    <t>2017: January-February</t>
  </si>
  <si>
    <t>2018: January-February</t>
  </si>
  <si>
    <t>2017: February</t>
  </si>
  <si>
    <t>2018: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</si>
</sst>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9">
    <xf numFmtId="0" fontId="0" fillId="0" borderId="0" xfId="0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Font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workbookViewId="0">
      <selection activeCell="B2" sqref="B2:G2"/>
    </sheetView>
  </sheetViews>
  <sheetFormatPr defaultRowHeight="15" x14ac:dyDescent="0.25"/>
  <cols>
    <col min="2" max="2" width="73" bestFit="1" customWidth="1"/>
    <col min="3" max="3" width="15.7109375" customWidth="1"/>
    <col min="4" max="4" width="15.140625" customWidth="1"/>
    <col min="5" max="5" width="13.5703125" customWidth="1"/>
    <col min="6" max="6" width="14.42578125" customWidth="1"/>
    <col min="7" max="7" width="13.42578125" customWidth="1"/>
  </cols>
  <sheetData>
    <row r="2" spans="2:7" ht="26.25" customHeight="1" x14ac:dyDescent="0.25">
      <c r="B2" s="23" t="s">
        <v>12</v>
      </c>
      <c r="C2" s="24"/>
      <c r="D2" s="24"/>
      <c r="E2" s="24"/>
      <c r="F2" s="24"/>
      <c r="G2" s="25"/>
    </row>
    <row r="3" spans="2:7" ht="32.25" customHeight="1" x14ac:dyDescent="0.25">
      <c r="B3" s="3" t="s">
        <v>11</v>
      </c>
      <c r="C3" s="6" t="s">
        <v>30</v>
      </c>
      <c r="D3" s="6" t="s">
        <v>31</v>
      </c>
      <c r="E3" s="3" t="s">
        <v>1</v>
      </c>
      <c r="F3" s="3" t="s">
        <v>2</v>
      </c>
      <c r="G3" s="3" t="s">
        <v>3</v>
      </c>
    </row>
    <row r="4" spans="2:7" ht="21.75" customHeight="1" x14ac:dyDescent="0.25">
      <c r="B4" s="7" t="s">
        <v>0</v>
      </c>
      <c r="C4" s="8">
        <f>SUM(C5:C13)</f>
        <v>12331</v>
      </c>
      <c r="D4" s="8">
        <f>SUM(D5:D13)</f>
        <v>16980</v>
      </c>
      <c r="E4" s="8">
        <f>D4-C4</f>
        <v>4649</v>
      </c>
      <c r="F4" s="9">
        <f>D4/C4-1</f>
        <v>0.37701727353823689</v>
      </c>
      <c r="G4" s="9">
        <f>D4/D4</f>
        <v>1</v>
      </c>
    </row>
    <row r="5" spans="2:7" ht="22.5" customHeight="1" x14ac:dyDescent="0.25">
      <c r="B5" s="10" t="s">
        <v>15</v>
      </c>
      <c r="C5" s="4">
        <v>9041</v>
      </c>
      <c r="D5" s="4">
        <v>12715</v>
      </c>
      <c r="E5" s="2">
        <f>D5-C5</f>
        <v>3674</v>
      </c>
      <c r="F5" s="13">
        <f>D5/C5-1</f>
        <v>0.40637097666187372</v>
      </c>
      <c r="G5" s="17">
        <f>D5/$D$4</f>
        <v>0.74882214369846878</v>
      </c>
    </row>
    <row r="6" spans="2:7" ht="15.75" x14ac:dyDescent="0.25">
      <c r="B6" s="10" t="s">
        <v>13</v>
      </c>
      <c r="C6" s="4">
        <v>2292</v>
      </c>
      <c r="D6" s="4">
        <v>2907</v>
      </c>
      <c r="E6" s="2">
        <f t="shared" ref="E6:E13" si="0">D6-C6</f>
        <v>615</v>
      </c>
      <c r="F6" s="13">
        <f t="shared" ref="F6" si="1">D6/C6-1</f>
        <v>0.26832460732984287</v>
      </c>
      <c r="G6" s="17">
        <f t="shared" ref="G6:G13" si="2">D6/$D$4</f>
        <v>0.17120141342756184</v>
      </c>
    </row>
    <row r="7" spans="2:7" ht="15.75" x14ac:dyDescent="0.25">
      <c r="B7" s="10" t="s">
        <v>17</v>
      </c>
      <c r="C7" s="4">
        <v>302</v>
      </c>
      <c r="D7" s="4">
        <v>392</v>
      </c>
      <c r="E7" s="4">
        <f t="shared" si="0"/>
        <v>90</v>
      </c>
      <c r="F7" s="14">
        <f t="shared" ref="F7:F12" si="3">D7/C7-1</f>
        <v>0.29801324503311255</v>
      </c>
      <c r="G7" s="21">
        <f t="shared" si="2"/>
        <v>2.308598351001178E-2</v>
      </c>
    </row>
    <row r="8" spans="2:7" ht="15.75" x14ac:dyDescent="0.25">
      <c r="B8" s="10" t="s">
        <v>19</v>
      </c>
      <c r="C8" s="4">
        <v>88</v>
      </c>
      <c r="D8" s="2">
        <v>124</v>
      </c>
      <c r="E8" s="2">
        <f t="shared" si="0"/>
        <v>36</v>
      </c>
      <c r="F8" s="13">
        <f t="shared" si="3"/>
        <v>0.40909090909090917</v>
      </c>
      <c r="G8" s="17">
        <f t="shared" si="2"/>
        <v>7.3027090694935222E-3</v>
      </c>
    </row>
    <row r="9" spans="2:7" ht="15.75" x14ac:dyDescent="0.25">
      <c r="B9" s="10" t="s">
        <v>21</v>
      </c>
      <c r="C9" s="4">
        <v>198</v>
      </c>
      <c r="D9" s="2">
        <v>161</v>
      </c>
      <c r="E9" s="2">
        <f t="shared" si="0"/>
        <v>-37</v>
      </c>
      <c r="F9" s="13">
        <f t="shared" si="3"/>
        <v>-0.18686868686868685</v>
      </c>
      <c r="G9" s="17">
        <f t="shared" si="2"/>
        <v>9.4817432273262663E-3</v>
      </c>
    </row>
    <row r="10" spans="2:7" ht="15.75" x14ac:dyDescent="0.25">
      <c r="B10" s="10" t="s">
        <v>18</v>
      </c>
      <c r="C10" s="4">
        <v>169</v>
      </c>
      <c r="D10" s="2">
        <v>433</v>
      </c>
      <c r="E10" s="2">
        <f t="shared" si="0"/>
        <v>264</v>
      </c>
      <c r="F10" s="13">
        <f t="shared" si="3"/>
        <v>1.5621301775147929</v>
      </c>
      <c r="G10" s="17">
        <f t="shared" si="2"/>
        <v>2.5500588928150766E-2</v>
      </c>
    </row>
    <row r="11" spans="2:7" ht="15.75" x14ac:dyDescent="0.25">
      <c r="B11" s="10" t="s">
        <v>16</v>
      </c>
      <c r="C11" s="15">
        <v>235</v>
      </c>
      <c r="D11" s="2">
        <v>242</v>
      </c>
      <c r="E11" s="2">
        <f t="shared" si="0"/>
        <v>7</v>
      </c>
      <c r="F11" s="13">
        <f t="shared" si="3"/>
        <v>2.9787234042553123E-2</v>
      </c>
      <c r="G11" s="17">
        <f t="shared" si="2"/>
        <v>1.4252061248527679E-2</v>
      </c>
    </row>
    <row r="12" spans="2:7" ht="15.75" x14ac:dyDescent="0.25">
      <c r="B12" s="10" t="s">
        <v>14</v>
      </c>
      <c r="C12" s="4">
        <v>6</v>
      </c>
      <c r="D12" s="2">
        <v>6</v>
      </c>
      <c r="E12" s="2">
        <f t="shared" si="0"/>
        <v>0</v>
      </c>
      <c r="F12" s="13">
        <f t="shared" si="3"/>
        <v>0</v>
      </c>
      <c r="G12" s="17">
        <f t="shared" si="2"/>
        <v>3.5335689045936394E-4</v>
      </c>
    </row>
    <row r="13" spans="2:7" ht="15.75" x14ac:dyDescent="0.25">
      <c r="B13" s="10" t="s">
        <v>20</v>
      </c>
      <c r="C13" s="4">
        <v>0</v>
      </c>
      <c r="D13" s="2">
        <v>0</v>
      </c>
      <c r="E13" s="2">
        <f t="shared" si="0"/>
        <v>0</v>
      </c>
      <c r="F13" s="13"/>
      <c r="G13" s="17">
        <f t="shared" si="2"/>
        <v>0</v>
      </c>
    </row>
    <row r="16" spans="2:7" ht="28.5" customHeight="1" x14ac:dyDescent="0.25">
      <c r="B16" s="23" t="s">
        <v>12</v>
      </c>
      <c r="C16" s="24"/>
      <c r="D16" s="24"/>
      <c r="E16" s="24"/>
      <c r="F16" s="24"/>
      <c r="G16" s="25"/>
    </row>
    <row r="17" spans="2:7" ht="30" x14ac:dyDescent="0.25">
      <c r="B17" s="3" t="s">
        <v>11</v>
      </c>
      <c r="C17" s="6" t="s">
        <v>32</v>
      </c>
      <c r="D17" s="6" t="s">
        <v>33</v>
      </c>
      <c r="E17" s="3" t="s">
        <v>1</v>
      </c>
      <c r="F17" s="3" t="s">
        <v>2</v>
      </c>
      <c r="G17" s="3" t="s">
        <v>3</v>
      </c>
    </row>
    <row r="18" spans="2:7" ht="19.5" customHeight="1" x14ac:dyDescent="0.25">
      <c r="B18" s="7" t="s">
        <v>0</v>
      </c>
      <c r="C18" s="8">
        <f>SUM(C19:C27)</f>
        <v>5581</v>
      </c>
      <c r="D18" s="8">
        <f>SUM(D19:D27)</f>
        <v>8166</v>
      </c>
      <c r="E18" s="8">
        <f>D18-C18</f>
        <v>2585</v>
      </c>
      <c r="F18" s="9">
        <f>D18/C18-1</f>
        <v>0.4631786418204622</v>
      </c>
      <c r="G18" s="9">
        <f>D18/D18</f>
        <v>1</v>
      </c>
    </row>
    <row r="19" spans="2:7" ht="15.75" x14ac:dyDescent="0.25">
      <c r="B19" s="10" t="s">
        <v>15</v>
      </c>
      <c r="C19" s="4">
        <v>4243</v>
      </c>
      <c r="D19" s="4">
        <v>6250</v>
      </c>
      <c r="E19" s="2">
        <f>D19-C19</f>
        <v>2007</v>
      </c>
      <c r="F19" s="13">
        <f>D19/C19-1</f>
        <v>0.47301437662031587</v>
      </c>
      <c r="G19" s="17">
        <f>D19/$D$4</f>
        <v>0.36808009422850413</v>
      </c>
    </row>
    <row r="20" spans="2:7" ht="15.75" x14ac:dyDescent="0.25">
      <c r="B20" s="10" t="s">
        <v>13</v>
      </c>
      <c r="C20" s="4">
        <v>900</v>
      </c>
      <c r="D20" s="4">
        <v>1249</v>
      </c>
      <c r="E20" s="2">
        <f t="shared" ref="E20:E27" si="4">D20-C20</f>
        <v>349</v>
      </c>
      <c r="F20" s="13">
        <f t="shared" ref="F20" si="5">D20/C20-1</f>
        <v>0.38777777777777778</v>
      </c>
      <c r="G20" s="17">
        <f t="shared" ref="G20:G27" si="6">D20/$D$4</f>
        <v>7.3557126030624267E-2</v>
      </c>
    </row>
    <row r="21" spans="2:7" ht="15.75" x14ac:dyDescent="0.25">
      <c r="B21" s="10" t="s">
        <v>17</v>
      </c>
      <c r="C21" s="4">
        <v>109</v>
      </c>
      <c r="D21" s="4">
        <v>166</v>
      </c>
      <c r="E21" s="4">
        <f t="shared" si="4"/>
        <v>57</v>
      </c>
      <c r="F21" s="14">
        <f t="shared" ref="F21:F26" si="7">D21/C21-1</f>
        <v>0.52293577981651373</v>
      </c>
      <c r="G21" s="21">
        <f t="shared" si="6"/>
        <v>9.7762073027090699E-3</v>
      </c>
    </row>
    <row r="22" spans="2:7" ht="15.75" x14ac:dyDescent="0.25">
      <c r="B22" s="10" t="s">
        <v>19</v>
      </c>
      <c r="C22" s="4">
        <v>49</v>
      </c>
      <c r="D22" s="2">
        <v>71</v>
      </c>
      <c r="E22" s="2">
        <f t="shared" si="4"/>
        <v>22</v>
      </c>
      <c r="F22" s="13">
        <f t="shared" si="7"/>
        <v>0.44897959183673475</v>
      </c>
      <c r="G22" s="17">
        <f t="shared" si="6"/>
        <v>4.1813898704358065E-3</v>
      </c>
    </row>
    <row r="23" spans="2:7" ht="15.75" x14ac:dyDescent="0.25">
      <c r="B23" s="10" t="s">
        <v>21</v>
      </c>
      <c r="C23" s="4">
        <v>91</v>
      </c>
      <c r="D23" s="2">
        <v>113</v>
      </c>
      <c r="E23" s="2">
        <f t="shared" si="4"/>
        <v>22</v>
      </c>
      <c r="F23" s="13">
        <f t="shared" si="7"/>
        <v>0.24175824175824179</v>
      </c>
      <c r="G23" s="17">
        <f t="shared" si="6"/>
        <v>6.6548881036513543E-3</v>
      </c>
    </row>
    <row r="24" spans="2:7" ht="15.75" x14ac:dyDescent="0.25">
      <c r="B24" s="10" t="s">
        <v>18</v>
      </c>
      <c r="C24" s="4">
        <v>110</v>
      </c>
      <c r="D24" s="2">
        <v>212</v>
      </c>
      <c r="E24" s="2">
        <f t="shared" si="4"/>
        <v>102</v>
      </c>
      <c r="F24" s="13">
        <f t="shared" si="7"/>
        <v>0.92727272727272725</v>
      </c>
      <c r="G24" s="17">
        <f t="shared" si="6"/>
        <v>1.2485276796230859E-2</v>
      </c>
    </row>
    <row r="25" spans="2:7" ht="15.75" x14ac:dyDescent="0.25">
      <c r="B25" s="10" t="s">
        <v>16</v>
      </c>
      <c r="C25" s="15">
        <v>73</v>
      </c>
      <c r="D25" s="2">
        <v>105</v>
      </c>
      <c r="E25" s="2">
        <f t="shared" si="4"/>
        <v>32</v>
      </c>
      <c r="F25" s="13">
        <f t="shared" si="7"/>
        <v>0.43835616438356162</v>
      </c>
      <c r="G25" s="17">
        <f t="shared" si="6"/>
        <v>6.183745583038869E-3</v>
      </c>
    </row>
    <row r="26" spans="2:7" ht="15.75" x14ac:dyDescent="0.25">
      <c r="B26" s="10" t="s">
        <v>14</v>
      </c>
      <c r="C26" s="4">
        <v>6</v>
      </c>
      <c r="D26" s="2">
        <v>0</v>
      </c>
      <c r="E26" s="2">
        <f t="shared" si="4"/>
        <v>-6</v>
      </c>
      <c r="F26" s="13">
        <f t="shared" si="7"/>
        <v>-1</v>
      </c>
      <c r="G26" s="17">
        <f t="shared" si="6"/>
        <v>0</v>
      </c>
    </row>
    <row r="27" spans="2:7" ht="15.75" x14ac:dyDescent="0.25">
      <c r="B27" s="10" t="s">
        <v>20</v>
      </c>
      <c r="C27" s="4">
        <v>0</v>
      </c>
      <c r="D27" s="2">
        <v>0</v>
      </c>
      <c r="E27" s="2">
        <f t="shared" si="4"/>
        <v>0</v>
      </c>
      <c r="F27" s="13"/>
      <c r="G27" s="17">
        <f t="shared" si="6"/>
        <v>0</v>
      </c>
    </row>
    <row r="30" spans="2:7" x14ac:dyDescent="0.25">
      <c r="B30" s="26" t="s">
        <v>22</v>
      </c>
      <c r="C30" s="26"/>
      <c r="D30" s="26"/>
      <c r="E30" s="26"/>
      <c r="F30" s="26"/>
    </row>
  </sheetData>
  <sortState ref="B4:G13">
    <sortCondition descending="1" ref="D5"/>
  </sortState>
  <mergeCells count="3">
    <mergeCell ref="B2:G2"/>
    <mergeCell ref="B30:F30"/>
    <mergeCell ref="B16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opLeftCell="A16" workbookViewId="0">
      <selection activeCell="B2" sqref="B2:G2"/>
    </sheetView>
  </sheetViews>
  <sheetFormatPr defaultRowHeight="15" x14ac:dyDescent="0.25"/>
  <cols>
    <col min="2" max="2" width="67.42578125" customWidth="1"/>
    <col min="3" max="3" width="17.7109375" customWidth="1"/>
    <col min="4" max="4" width="17" customWidth="1"/>
    <col min="5" max="5" width="15.28515625" customWidth="1"/>
    <col min="6" max="6" width="15.140625" customWidth="1"/>
    <col min="7" max="7" width="14.28515625" customWidth="1"/>
  </cols>
  <sheetData>
    <row r="2" spans="2:7" ht="30.75" customHeight="1" x14ac:dyDescent="0.25">
      <c r="B2" s="27" t="s">
        <v>23</v>
      </c>
      <c r="C2" s="28"/>
      <c r="D2" s="28"/>
      <c r="E2" s="28"/>
      <c r="F2" s="28"/>
      <c r="G2" s="28"/>
    </row>
    <row r="3" spans="2:7" ht="33.75" customHeight="1" x14ac:dyDescent="0.25">
      <c r="B3" s="3" t="s">
        <v>9</v>
      </c>
      <c r="C3" s="6" t="s">
        <v>30</v>
      </c>
      <c r="D3" s="6" t="s">
        <v>31</v>
      </c>
      <c r="E3" s="3" t="s">
        <v>1</v>
      </c>
      <c r="F3" s="3" t="s">
        <v>2</v>
      </c>
      <c r="G3" s="3" t="s">
        <v>3</v>
      </c>
    </row>
    <row r="4" spans="2:7" ht="23.25" customHeight="1" x14ac:dyDescent="0.25">
      <c r="B4" s="8" t="s">
        <v>0</v>
      </c>
      <c r="C4" s="8">
        <f>SUM(C5:C15)</f>
        <v>17863</v>
      </c>
      <c r="D4" s="8">
        <f>SUM(D5:D15)</f>
        <v>29507</v>
      </c>
      <c r="E4" s="8">
        <f>D4-C4</f>
        <v>11644</v>
      </c>
      <c r="F4" s="9">
        <f>D4/C4-1</f>
        <v>0.65185019313665116</v>
      </c>
      <c r="G4" s="9">
        <f>D4/D4</f>
        <v>1</v>
      </c>
    </row>
    <row r="5" spans="2:7" x14ac:dyDescent="0.25">
      <c r="B5" s="1" t="s">
        <v>24</v>
      </c>
      <c r="C5" s="4">
        <v>6716</v>
      </c>
      <c r="D5" s="4">
        <v>7315</v>
      </c>
      <c r="E5" s="2">
        <f>D5-C5</f>
        <v>599</v>
      </c>
      <c r="F5" s="13">
        <f>D5/C5-1</f>
        <v>8.9189994044073906E-2</v>
      </c>
      <c r="G5" s="17">
        <f>D5/$D$4</f>
        <v>0.24790727623953637</v>
      </c>
    </row>
    <row r="6" spans="2:7" x14ac:dyDescent="0.25">
      <c r="B6" s="1" t="s">
        <v>26</v>
      </c>
      <c r="C6" s="4">
        <v>4004</v>
      </c>
      <c r="D6" s="4">
        <v>12837</v>
      </c>
      <c r="E6" s="2">
        <f t="shared" ref="E6" si="0">D6-C6</f>
        <v>8833</v>
      </c>
      <c r="F6" s="13">
        <f t="shared" ref="F6" si="1">D6/C6-1</f>
        <v>2.2060439560439562</v>
      </c>
      <c r="G6" s="17">
        <f t="shared" ref="G6:G15" si="2">D6/$D$4</f>
        <v>0.43504931033314131</v>
      </c>
    </row>
    <row r="7" spans="2:7" s="5" customFormat="1" x14ac:dyDescent="0.25">
      <c r="B7" s="15" t="s">
        <v>25</v>
      </c>
      <c r="C7" s="4">
        <v>2457</v>
      </c>
      <c r="D7" s="4">
        <v>2845</v>
      </c>
      <c r="E7" s="4">
        <f t="shared" ref="E7:E15" si="3">D7-C7</f>
        <v>388</v>
      </c>
      <c r="F7" s="14">
        <f>D7/C7-1</f>
        <v>0.15791615791615787</v>
      </c>
      <c r="G7" s="21">
        <f t="shared" si="2"/>
        <v>9.6417799166299528E-2</v>
      </c>
    </row>
    <row r="8" spans="2:7" x14ac:dyDescent="0.25">
      <c r="B8" s="1" t="s">
        <v>5</v>
      </c>
      <c r="C8" s="4">
        <v>1494</v>
      </c>
      <c r="D8" s="2">
        <v>1609</v>
      </c>
      <c r="E8" s="2">
        <f t="shared" si="3"/>
        <v>115</v>
      </c>
      <c r="F8" s="13">
        <f>D8/C8-1</f>
        <v>7.6974564926372224E-2</v>
      </c>
      <c r="G8" s="17">
        <f t="shared" si="2"/>
        <v>5.4529433693699801E-2</v>
      </c>
    </row>
    <row r="9" spans="2:7" x14ac:dyDescent="0.25">
      <c r="B9" s="1" t="s">
        <v>27</v>
      </c>
      <c r="C9" s="4">
        <v>1463</v>
      </c>
      <c r="D9" s="2">
        <v>1584</v>
      </c>
      <c r="E9" s="2">
        <f t="shared" si="3"/>
        <v>121</v>
      </c>
      <c r="F9" s="13">
        <f>D9/C9-1</f>
        <v>8.2706766917293173E-2</v>
      </c>
      <c r="G9" s="17">
        <f t="shared" si="2"/>
        <v>5.3682177110516149E-2</v>
      </c>
    </row>
    <row r="10" spans="2:7" x14ac:dyDescent="0.25">
      <c r="B10" s="1" t="s">
        <v>8</v>
      </c>
      <c r="C10" s="4">
        <v>857</v>
      </c>
      <c r="D10" s="2">
        <v>1187</v>
      </c>
      <c r="E10" s="2">
        <f t="shared" si="3"/>
        <v>330</v>
      </c>
      <c r="F10" s="13">
        <f>D10/C10-1</f>
        <v>0.38506417736289378</v>
      </c>
      <c r="G10" s="17">
        <f t="shared" si="2"/>
        <v>4.0227742569559764E-2</v>
      </c>
    </row>
    <row r="11" spans="2:7" x14ac:dyDescent="0.25">
      <c r="B11" s="1" t="s">
        <v>6</v>
      </c>
      <c r="C11" s="15">
        <v>0</v>
      </c>
      <c r="D11" s="2">
        <v>1079</v>
      </c>
      <c r="E11" s="2">
        <f t="shared" si="3"/>
        <v>1079</v>
      </c>
      <c r="F11" s="13"/>
      <c r="G11" s="17">
        <f t="shared" si="2"/>
        <v>3.6567594130206389E-2</v>
      </c>
    </row>
    <row r="12" spans="2:7" x14ac:dyDescent="0.25">
      <c r="B12" s="1" t="s">
        <v>7</v>
      </c>
      <c r="C12" s="4">
        <v>665</v>
      </c>
      <c r="D12" s="2">
        <v>725</v>
      </c>
      <c r="E12" s="2">
        <f t="shared" si="3"/>
        <v>60</v>
      </c>
      <c r="F12" s="13">
        <f>D12/C12-1</f>
        <v>9.0225563909774431E-2</v>
      </c>
      <c r="G12" s="17">
        <f t="shared" si="2"/>
        <v>2.4570440912325887E-2</v>
      </c>
    </row>
    <row r="13" spans="2:7" x14ac:dyDescent="0.25">
      <c r="B13" s="1" t="s">
        <v>4</v>
      </c>
      <c r="C13" s="4">
        <v>148</v>
      </c>
      <c r="D13" s="2">
        <v>232</v>
      </c>
      <c r="E13" s="2">
        <f t="shared" si="3"/>
        <v>84</v>
      </c>
      <c r="F13" s="13">
        <f>D13/C13-1</f>
        <v>0.56756756756756754</v>
      </c>
      <c r="G13" s="17">
        <f t="shared" si="2"/>
        <v>7.8625410919442845E-3</v>
      </c>
    </row>
    <row r="14" spans="2:7" x14ac:dyDescent="0.25">
      <c r="B14" s="1" t="s">
        <v>10</v>
      </c>
      <c r="C14" s="4">
        <v>22</v>
      </c>
      <c r="D14" s="2">
        <v>74</v>
      </c>
      <c r="E14" s="2">
        <f t="shared" si="3"/>
        <v>52</v>
      </c>
      <c r="F14" s="13">
        <f>D14/C14-1</f>
        <v>2.3636363636363638</v>
      </c>
      <c r="G14" s="17">
        <f t="shared" si="2"/>
        <v>2.507879486223608E-3</v>
      </c>
    </row>
    <row r="15" spans="2:7" x14ac:dyDescent="0.25">
      <c r="B15" s="1" t="s">
        <v>29</v>
      </c>
      <c r="C15" s="15">
        <v>37</v>
      </c>
      <c r="D15" s="1">
        <v>20</v>
      </c>
      <c r="E15" s="2">
        <f t="shared" si="3"/>
        <v>-17</v>
      </c>
      <c r="F15" s="13">
        <f>D15/C15-1</f>
        <v>-0.45945945945945943</v>
      </c>
      <c r="G15" s="17">
        <f t="shared" si="2"/>
        <v>6.7780526654692111E-4</v>
      </c>
    </row>
    <row r="16" spans="2:7" x14ac:dyDescent="0.25">
      <c r="B16" s="11"/>
      <c r="C16" s="18"/>
      <c r="D16" s="12"/>
      <c r="E16" s="16"/>
      <c r="F16" s="19"/>
      <c r="G16" s="20"/>
    </row>
    <row r="18" spans="2:7" ht="39.75" customHeight="1" x14ac:dyDescent="0.25">
      <c r="B18" s="27" t="s">
        <v>23</v>
      </c>
      <c r="C18" s="28"/>
      <c r="D18" s="28"/>
      <c r="E18" s="28"/>
      <c r="F18" s="28"/>
      <c r="G18" s="28"/>
    </row>
    <row r="19" spans="2:7" ht="34.5" customHeight="1" x14ac:dyDescent="0.25">
      <c r="B19" s="3" t="s">
        <v>9</v>
      </c>
      <c r="C19" s="6" t="s">
        <v>32</v>
      </c>
      <c r="D19" s="6" t="s">
        <v>33</v>
      </c>
      <c r="E19" s="3" t="s">
        <v>1</v>
      </c>
      <c r="F19" s="3" t="s">
        <v>2</v>
      </c>
      <c r="G19" s="3" t="s">
        <v>3</v>
      </c>
    </row>
    <row r="20" spans="2:7" ht="24" customHeight="1" x14ac:dyDescent="0.25">
      <c r="B20" s="8" t="s">
        <v>0</v>
      </c>
      <c r="C20" s="8">
        <f>SUM(C21:C31)</f>
        <v>9404</v>
      </c>
      <c r="D20" s="8">
        <f>SUM(D21:D31)</f>
        <v>18492</v>
      </c>
      <c r="E20" s="8">
        <f t="shared" ref="E20:E31" si="4">D20-C20</f>
        <v>9088</v>
      </c>
      <c r="F20" s="9">
        <f t="shared" ref="F20:F27" si="5">D20/C20-1</f>
        <v>0.96639727775414719</v>
      </c>
      <c r="G20" s="9">
        <f>D20/D20</f>
        <v>1</v>
      </c>
    </row>
    <row r="21" spans="2:7" x14ac:dyDescent="0.25">
      <c r="B21" s="1" t="s">
        <v>26</v>
      </c>
      <c r="C21" s="4">
        <v>2024</v>
      </c>
      <c r="D21" s="4">
        <v>9865</v>
      </c>
      <c r="E21" s="2">
        <f t="shared" si="4"/>
        <v>7841</v>
      </c>
      <c r="F21" s="13">
        <f t="shared" si="5"/>
        <v>3.8740118577075098</v>
      </c>
      <c r="G21" s="17">
        <f t="shared" ref="G21:G31" si="6">D21/$D$4</f>
        <v>0.33432744772426881</v>
      </c>
    </row>
    <row r="22" spans="2:7" x14ac:dyDescent="0.25">
      <c r="B22" s="1" t="s">
        <v>24</v>
      </c>
      <c r="C22" s="4">
        <v>3666</v>
      </c>
      <c r="D22" s="4">
        <v>4231</v>
      </c>
      <c r="E22" s="2">
        <f t="shared" si="4"/>
        <v>565</v>
      </c>
      <c r="F22" s="13">
        <f t="shared" si="5"/>
        <v>0.15411893071467531</v>
      </c>
      <c r="G22" s="17">
        <f t="shared" si="6"/>
        <v>0.14338970413800115</v>
      </c>
    </row>
    <row r="23" spans="2:7" x14ac:dyDescent="0.25">
      <c r="B23" s="15" t="s">
        <v>25</v>
      </c>
      <c r="C23" s="4">
        <v>1128</v>
      </c>
      <c r="D23" s="4">
        <v>1284</v>
      </c>
      <c r="E23" s="4">
        <f t="shared" si="4"/>
        <v>156</v>
      </c>
      <c r="F23" s="14">
        <f t="shared" si="5"/>
        <v>0.13829787234042556</v>
      </c>
      <c r="G23" s="21">
        <f t="shared" si="6"/>
        <v>4.3515098112312335E-2</v>
      </c>
    </row>
    <row r="24" spans="2:7" s="5" customFormat="1" x14ac:dyDescent="0.25">
      <c r="B24" s="1" t="s">
        <v>5</v>
      </c>
      <c r="C24" s="4">
        <v>893</v>
      </c>
      <c r="D24" s="2">
        <v>832</v>
      </c>
      <c r="E24" s="2">
        <f t="shared" si="4"/>
        <v>-61</v>
      </c>
      <c r="F24" s="13">
        <f t="shared" si="5"/>
        <v>-6.8309070548712159E-2</v>
      </c>
      <c r="G24" s="17">
        <f t="shared" si="6"/>
        <v>2.8196699088351918E-2</v>
      </c>
    </row>
    <row r="25" spans="2:7" x14ac:dyDescent="0.25">
      <c r="B25" s="1" t="s">
        <v>27</v>
      </c>
      <c r="C25" s="4">
        <v>729</v>
      </c>
      <c r="D25" s="2">
        <v>601</v>
      </c>
      <c r="E25" s="2">
        <f t="shared" si="4"/>
        <v>-128</v>
      </c>
      <c r="F25" s="13">
        <f t="shared" si="5"/>
        <v>-0.17558299039780523</v>
      </c>
      <c r="G25" s="17">
        <f t="shared" si="6"/>
        <v>2.036804825973498E-2</v>
      </c>
    </row>
    <row r="26" spans="2:7" x14ac:dyDescent="0.25">
      <c r="B26" s="1" t="s">
        <v>8</v>
      </c>
      <c r="C26" s="4">
        <v>500</v>
      </c>
      <c r="D26" s="2">
        <v>528</v>
      </c>
      <c r="E26" s="2">
        <f t="shared" si="4"/>
        <v>28</v>
      </c>
      <c r="F26" s="13">
        <f t="shared" si="5"/>
        <v>5.600000000000005E-2</v>
      </c>
      <c r="G26" s="17">
        <f t="shared" si="6"/>
        <v>1.7894059036838716E-2</v>
      </c>
    </row>
    <row r="27" spans="2:7" x14ac:dyDescent="0.25">
      <c r="B27" s="1" t="s">
        <v>7</v>
      </c>
      <c r="C27" s="4">
        <v>397</v>
      </c>
      <c r="D27" s="2">
        <v>472</v>
      </c>
      <c r="E27" s="2">
        <f t="shared" si="4"/>
        <v>75</v>
      </c>
      <c r="F27" s="13">
        <f t="shared" si="5"/>
        <v>0.18891687657430722</v>
      </c>
      <c r="G27" s="17">
        <f t="shared" si="6"/>
        <v>1.5996204290507337E-2</v>
      </c>
    </row>
    <row r="28" spans="2:7" x14ac:dyDescent="0.25">
      <c r="B28" s="1" t="s">
        <v>6</v>
      </c>
      <c r="C28" s="4">
        <v>0</v>
      </c>
      <c r="D28" s="2">
        <v>430</v>
      </c>
      <c r="E28" s="2">
        <f t="shared" si="4"/>
        <v>430</v>
      </c>
      <c r="F28" s="13"/>
      <c r="G28" s="17">
        <f t="shared" si="6"/>
        <v>1.4572813230758803E-2</v>
      </c>
    </row>
    <row r="29" spans="2:7" x14ac:dyDescent="0.25">
      <c r="B29" s="1" t="s">
        <v>4</v>
      </c>
      <c r="C29" s="4">
        <v>53</v>
      </c>
      <c r="D29" s="2">
        <v>190</v>
      </c>
      <c r="E29" s="2">
        <f t="shared" si="4"/>
        <v>137</v>
      </c>
      <c r="F29" s="13">
        <f>D29/C29-1</f>
        <v>2.5849056603773586</v>
      </c>
      <c r="G29" s="17">
        <f t="shared" si="6"/>
        <v>6.4391500321957498E-3</v>
      </c>
    </row>
    <row r="30" spans="2:7" x14ac:dyDescent="0.25">
      <c r="B30" s="1" t="s">
        <v>10</v>
      </c>
      <c r="C30" s="4">
        <v>0</v>
      </c>
      <c r="D30" s="2">
        <v>45</v>
      </c>
      <c r="E30" s="2">
        <f t="shared" si="4"/>
        <v>45</v>
      </c>
      <c r="F30" s="13"/>
      <c r="G30" s="17">
        <f t="shared" si="6"/>
        <v>1.5250618497305724E-3</v>
      </c>
    </row>
    <row r="31" spans="2:7" x14ac:dyDescent="0.25">
      <c r="B31" s="1" t="s">
        <v>29</v>
      </c>
      <c r="C31" s="15">
        <v>14</v>
      </c>
      <c r="D31" s="1">
        <v>14</v>
      </c>
      <c r="E31" s="2">
        <f t="shared" si="4"/>
        <v>0</v>
      </c>
      <c r="F31" s="13">
        <f>D31/C31-1</f>
        <v>0</v>
      </c>
      <c r="G31" s="17">
        <f t="shared" si="6"/>
        <v>4.7446368658284472E-4</v>
      </c>
    </row>
    <row r="32" spans="2:7" x14ac:dyDescent="0.25">
      <c r="B32" s="11"/>
      <c r="C32" s="12"/>
      <c r="D32" s="12"/>
      <c r="E32" s="12"/>
      <c r="F32" s="12"/>
      <c r="G32" s="12"/>
    </row>
    <row r="34" spans="2:7" x14ac:dyDescent="0.25">
      <c r="B34" s="22" t="s">
        <v>28</v>
      </c>
      <c r="C34" s="22"/>
      <c r="D34" s="22"/>
      <c r="E34" s="22"/>
      <c r="F34" s="22"/>
      <c r="G34" s="22"/>
    </row>
  </sheetData>
  <sortState ref="B22:G32">
    <sortCondition descending="1" ref="D22"/>
  </sortState>
  <mergeCells count="3">
    <mergeCell ref="B34:G34"/>
    <mergeCell ref="B18:G18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Museum - Reserves</vt:lpstr>
      <vt:lpstr>Georgian National Museums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2018-04-17T11:12:29Z</dcterms:modified>
</cp:coreProperties>
</file>