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abuli\Desktop\ხატია\"/>
    </mc:Choice>
  </mc:AlternateContent>
  <bookViews>
    <workbookView xWindow="0" yWindow="0" windowWidth="20490" windowHeight="7365" tabRatio="746"/>
  </bookViews>
  <sheets>
    <sheet name=" 2018 თებერვალი" sheetId="1" r:id="rId1"/>
    <sheet name="ტოპ 15" sheetId="2" r:id="rId2"/>
    <sheet name="ვიზიტის ტიპები" sheetId="12" r:id="rId3"/>
    <sheet name="რეგიონები" sheetId="3" r:id="rId4"/>
    <sheet name="საზღვრის ტიპი" sheetId="10" r:id="rId5"/>
    <sheet name="საზღვარი" sheetId="11" r:id="rId6"/>
  </sheets>
  <calcPr calcId="152511"/>
</workbook>
</file>

<file path=xl/calcChain.xml><?xml version="1.0" encoding="utf-8"?>
<calcChain xmlns="http://schemas.openxmlformats.org/spreadsheetml/2006/main">
  <c r="E5" i="10" l="1"/>
  <c r="F5" i="10" s="1"/>
  <c r="F8" i="12" l="1"/>
  <c r="F7" i="12"/>
  <c r="E7" i="12"/>
  <c r="F6" i="12"/>
  <c r="E6" i="12"/>
  <c r="F5" i="12"/>
  <c r="E5" i="12"/>
  <c r="E8" i="12" l="1"/>
  <c r="E14" i="11"/>
  <c r="F14" i="11" s="1"/>
  <c r="C5" i="3" l="1"/>
  <c r="C10" i="3"/>
  <c r="E24" i="11"/>
  <c r="F24" i="11" s="1"/>
  <c r="E23" i="11"/>
  <c r="F23" i="11" s="1"/>
  <c r="E22" i="11"/>
  <c r="F22" i="11" s="1"/>
  <c r="E21" i="11"/>
  <c r="F21" i="11" s="1"/>
  <c r="E20" i="11"/>
  <c r="F20" i="11" s="1"/>
  <c r="E19" i="11"/>
  <c r="F19" i="11" s="1"/>
  <c r="E18" i="11"/>
  <c r="F18" i="11" s="1"/>
  <c r="E17" i="11"/>
  <c r="F17" i="11" s="1"/>
  <c r="E16" i="11"/>
  <c r="F16" i="11" s="1"/>
  <c r="E15" i="11"/>
  <c r="F15" i="11" s="1"/>
  <c r="E13" i="11"/>
  <c r="F13" i="11" s="1"/>
  <c r="E12" i="11"/>
  <c r="F12" i="11" s="1"/>
  <c r="E11" i="11"/>
  <c r="F11" i="11" s="1"/>
  <c r="E10" i="11"/>
  <c r="F10" i="11" s="1"/>
  <c r="E9" i="11"/>
  <c r="F9" i="11" s="1"/>
  <c r="E8" i="11"/>
  <c r="F8" i="11" s="1"/>
  <c r="E7" i="11"/>
  <c r="F7" i="11" s="1"/>
  <c r="E6" i="11"/>
  <c r="F6" i="11" s="1"/>
  <c r="E5" i="11"/>
  <c r="F5" i="11" s="1"/>
  <c r="C7" i="3" l="1"/>
  <c r="C9" i="3"/>
  <c r="C8" i="3"/>
  <c r="C6" i="3"/>
  <c r="E8" i="10"/>
  <c r="F8" i="10" s="1"/>
  <c r="E7" i="10"/>
  <c r="F7" i="10" s="1"/>
  <c r="E6" i="10"/>
  <c r="F6" i="10" s="1"/>
  <c r="D6" i="3" l="1"/>
  <c r="G5" i="12" l="1"/>
  <c r="H5" i="2"/>
  <c r="G8" i="12"/>
  <c r="G6" i="12"/>
  <c r="G7" i="12"/>
  <c r="G6" i="3"/>
  <c r="G8" i="10"/>
  <c r="G5" i="10"/>
  <c r="G6" i="10"/>
  <c r="G7" i="10"/>
  <c r="D5" i="3"/>
  <c r="G5" i="3" s="1"/>
  <c r="G7" i="11"/>
  <c r="G9" i="11"/>
  <c r="G11" i="11"/>
  <c r="G13" i="11"/>
  <c r="G15" i="11"/>
  <c r="G17" i="11"/>
  <c r="G19" i="11"/>
  <c r="G21" i="11"/>
  <c r="G23" i="11"/>
  <c r="G5" i="11"/>
  <c r="H6" i="2"/>
  <c r="H8" i="2"/>
  <c r="H10" i="2"/>
  <c r="H12" i="2"/>
  <c r="H14" i="2"/>
  <c r="H16" i="2"/>
  <c r="H18" i="2"/>
  <c r="G6" i="11"/>
  <c r="G8" i="11"/>
  <c r="G10" i="11"/>
  <c r="G12" i="11"/>
  <c r="G14" i="11"/>
  <c r="G16" i="11"/>
  <c r="G18" i="11"/>
  <c r="G20" i="11"/>
  <c r="G22" i="11"/>
  <c r="G24" i="11"/>
  <c r="H7" i="2"/>
  <c r="H9" i="2"/>
  <c r="H11" i="2"/>
  <c r="H13" i="2"/>
  <c r="H15" i="2"/>
  <c r="H17" i="2"/>
  <c r="H19" i="2"/>
  <c r="F6" i="2" l="1"/>
  <c r="G6" i="2" s="1"/>
  <c r="F7" i="2"/>
  <c r="G7" i="2" s="1"/>
  <c r="F8" i="2"/>
  <c r="G8" i="2" s="1"/>
  <c r="F9" i="2"/>
  <c r="G9" i="2" s="1"/>
  <c r="F10" i="2"/>
  <c r="G10" i="2" s="1"/>
  <c r="F11" i="2"/>
  <c r="G11" i="2" s="1"/>
  <c r="F12" i="2"/>
  <c r="G12" i="2" s="1"/>
  <c r="F13" i="2"/>
  <c r="G13" i="2" s="1"/>
  <c r="F14" i="2"/>
  <c r="G14" i="2" s="1"/>
  <c r="F15" i="2"/>
  <c r="G15" i="2" s="1"/>
  <c r="F16" i="2"/>
  <c r="G16" i="2" s="1"/>
  <c r="F17" i="2"/>
  <c r="G17" i="2" s="1"/>
  <c r="F18" i="2"/>
  <c r="G18" i="2" s="1"/>
  <c r="F19" i="2"/>
  <c r="G19" i="2" s="1"/>
  <c r="F5" i="2"/>
  <c r="G5" i="2" s="1"/>
  <c r="D10" i="3" l="1"/>
  <c r="G10" i="3" s="1"/>
  <c r="E10" i="3" l="1"/>
  <c r="F10" i="3" s="1"/>
  <c r="D7" i="3"/>
  <c r="G7" i="3" s="1"/>
  <c r="D8" i="3"/>
  <c r="G8" i="3" s="1"/>
  <c r="E7" i="3" l="1"/>
  <c r="F7" i="3" s="1"/>
  <c r="E8" i="3"/>
  <c r="F8" i="3" s="1"/>
  <c r="E6" i="3"/>
  <c r="F6" i="3" s="1"/>
  <c r="D9" i="3"/>
  <c r="G9" i="3" s="1"/>
  <c r="E9" i="3" l="1"/>
  <c r="F9" i="3" s="1"/>
  <c r="E5" i="3" l="1"/>
  <c r="F5" i="3" s="1"/>
</calcChain>
</file>

<file path=xl/sharedStrings.xml><?xml version="1.0" encoding="utf-8"?>
<sst xmlns="http://schemas.openxmlformats.org/spreadsheetml/2006/main" count="332" uniqueCount="279">
  <si>
    <t>ქვეყანა</t>
  </si>
  <si>
    <t>ცვლილება</t>
  </si>
  <si>
    <t>ცვლილება%</t>
  </si>
  <si>
    <t>ჯამი</t>
  </si>
  <si>
    <t>ევროპა</t>
  </si>
  <si>
    <t>ცენტრალური და აღმოსავლეთ ევროპა</t>
  </si>
  <si>
    <t>სომხეთი</t>
  </si>
  <si>
    <t>აზერბაიჯანი</t>
  </si>
  <si>
    <t>ბელარუსი</t>
  </si>
  <si>
    <t>ბულგარეთი</t>
  </si>
  <si>
    <t>ჩეხეთი</t>
  </si>
  <si>
    <t>ესტონეთი</t>
  </si>
  <si>
    <t>უნგრეთი</t>
  </si>
  <si>
    <t>ყაზახეთი</t>
  </si>
  <si>
    <t>ყირგიზეთი</t>
  </si>
  <si>
    <t>ლატვია</t>
  </si>
  <si>
    <t>ლიტვა</t>
  </si>
  <si>
    <t>მოლდოვა</t>
  </si>
  <si>
    <t>პოლონეთი</t>
  </si>
  <si>
    <t>რუმინეთი</t>
  </si>
  <si>
    <t>რუსეთი</t>
  </si>
  <si>
    <t>სლოვაკეთი</t>
  </si>
  <si>
    <t>ტაჯიკეთი</t>
  </si>
  <si>
    <t>თურქმენეთი</t>
  </si>
  <si>
    <t>უკრაინა</t>
  </si>
  <si>
    <t>უზბეკეთი</t>
  </si>
  <si>
    <t>ჩრდილოეთ ევროპა</t>
  </si>
  <si>
    <t>დანია</t>
  </si>
  <si>
    <t>ფინეთი</t>
  </si>
  <si>
    <t>ისლანდია</t>
  </si>
  <si>
    <t>ირლანდია</t>
  </si>
  <si>
    <t>ნორვეგია</t>
  </si>
  <si>
    <t>შვედეთი</t>
  </si>
  <si>
    <t>გაერთიანებული სამეფო</t>
  </si>
  <si>
    <t>სამხრეთ ევროპა</t>
  </si>
  <si>
    <t>ალბანეთი</t>
  </si>
  <si>
    <t>ანდორა</t>
  </si>
  <si>
    <t>ხორვატია</t>
  </si>
  <si>
    <t>საბერძნეთი</t>
  </si>
  <si>
    <t>ვატიკანი</t>
  </si>
  <si>
    <t>იტალია</t>
  </si>
  <si>
    <t>მაკედონია</t>
  </si>
  <si>
    <t>მალტა</t>
  </si>
  <si>
    <t>მონტენეგრო</t>
  </si>
  <si>
    <t>პორტუგალია</t>
  </si>
  <si>
    <t>სან მარინო</t>
  </si>
  <si>
    <t>სლოვენია</t>
  </si>
  <si>
    <t>ესპანეთი</t>
  </si>
  <si>
    <t>დასავლეთ ევროპა</t>
  </si>
  <si>
    <t>ბელგია</t>
  </si>
  <si>
    <t>საფრანგეთი</t>
  </si>
  <si>
    <t>გერმანია</t>
  </si>
  <si>
    <t>ლიხტენშტეინი</t>
  </si>
  <si>
    <t>ლუქსემბურგი</t>
  </si>
  <si>
    <t>ნიდერლანდები</t>
  </si>
  <si>
    <t>შვეიცარია</t>
  </si>
  <si>
    <t>აღმოსავლეთ/ხმელთაშუა ევროპა</t>
  </si>
  <si>
    <t>კვიპროსი</t>
  </si>
  <si>
    <t>ისრაელი</t>
  </si>
  <si>
    <t>თურქეთი</t>
  </si>
  <si>
    <t>ამერიკა</t>
  </si>
  <si>
    <t>კარიბი</t>
  </si>
  <si>
    <t>ანტიგუა და ბარბუდა</t>
  </si>
  <si>
    <t>ბაჰამის კუნძულები</t>
  </si>
  <si>
    <t>ავსტრალია</t>
  </si>
  <si>
    <t>ავსტრია</t>
  </si>
  <si>
    <t>ავღანეთი</t>
  </si>
  <si>
    <t>ალჟირი</t>
  </si>
  <si>
    <t>ამერიკის სამოა</t>
  </si>
  <si>
    <t>ამერიკის შეერთებული შტატები</t>
  </si>
  <si>
    <t>არაბთა გაერთიანებული საემიროები</t>
  </si>
  <si>
    <t>არგენტინა</t>
  </si>
  <si>
    <t>ახალი ზელანდია</t>
  </si>
  <si>
    <t>ბანგლადეში</t>
  </si>
  <si>
    <t>ბაჰრეინი</t>
  </si>
  <si>
    <t>ბოლივია</t>
  </si>
  <si>
    <t>ბრაზილია</t>
  </si>
  <si>
    <t>განა</t>
  </si>
  <si>
    <t>გვინეა</t>
  </si>
  <si>
    <t>დომინიკა</t>
  </si>
  <si>
    <t>დომინიკის რესპუბლიკა</t>
  </si>
  <si>
    <t>ეგვიპტე</t>
  </si>
  <si>
    <t>ეთიოპია</t>
  </si>
  <si>
    <t>ეკვადორი</t>
  </si>
  <si>
    <t>ერაყი</t>
  </si>
  <si>
    <t>ველისი და ფუტუნა</t>
  </si>
  <si>
    <t>ვენესუელა</t>
  </si>
  <si>
    <t>ვიეტნამი</t>
  </si>
  <si>
    <t>ვირჯინიის კუნძულები, დიდი ბრიტანეთი</t>
  </si>
  <si>
    <t>ზამბია</t>
  </si>
  <si>
    <t>ზიმბაბვე</t>
  </si>
  <si>
    <t>იამაიკა</t>
  </si>
  <si>
    <t>იაპონია</t>
  </si>
  <si>
    <t>იემენი</t>
  </si>
  <si>
    <t>ინდოეთი</t>
  </si>
  <si>
    <t>ინდონეზია</t>
  </si>
  <si>
    <t>იორდანია</t>
  </si>
  <si>
    <t>ირანი</t>
  </si>
  <si>
    <t>კაბო-ვერდე</t>
  </si>
  <si>
    <t>კამერუნი</t>
  </si>
  <si>
    <t>კანადა</t>
  </si>
  <si>
    <t>კატარი</t>
  </si>
  <si>
    <t>კენია</t>
  </si>
  <si>
    <t>კოლუმბია</t>
  </si>
  <si>
    <t>კონგო</t>
  </si>
  <si>
    <t>კორეის რესპუბლიკა</t>
  </si>
  <si>
    <t>კოსტა-რიკა</t>
  </si>
  <si>
    <t>კოტ-დივუარი</t>
  </si>
  <si>
    <t>კუბა</t>
  </si>
  <si>
    <t>ლიბანი</t>
  </si>
  <si>
    <t>ლიბერია</t>
  </si>
  <si>
    <t>მადაგასკარი</t>
  </si>
  <si>
    <t>მავრიკი</t>
  </si>
  <si>
    <t>მალაიზია</t>
  </si>
  <si>
    <t>მაროკო</t>
  </si>
  <si>
    <t>მარშალის კუნძულები</t>
  </si>
  <si>
    <t>მექსიკა</t>
  </si>
  <si>
    <t>მიანმარი</t>
  </si>
  <si>
    <t>მოზამბიკი</t>
  </si>
  <si>
    <t>მონღოლეთი</t>
  </si>
  <si>
    <t>ნეპალი</t>
  </si>
  <si>
    <t>ნიგერია</t>
  </si>
  <si>
    <t>ნიდერლანდის ანტილები</t>
  </si>
  <si>
    <t>ომანი</t>
  </si>
  <si>
    <t>პაკისტანი</t>
  </si>
  <si>
    <t>პალესტინა</t>
  </si>
  <si>
    <t>პანამა</t>
  </si>
  <si>
    <t>პაპუა ახალი გვინეა</t>
  </si>
  <si>
    <t>პარაგვაი</t>
  </si>
  <si>
    <t>პერუ</t>
  </si>
  <si>
    <t>რუანდა</t>
  </si>
  <si>
    <t>სალვადორი</t>
  </si>
  <si>
    <t>სამხრეთ აფრიკა</t>
  </si>
  <si>
    <t>საუდის არაბეთი</t>
  </si>
  <si>
    <t>საფრანგეთის პოლინეზია</t>
  </si>
  <si>
    <t>სეიშელის კუნძულები</t>
  </si>
  <si>
    <t>სენეგალი</t>
  </si>
  <si>
    <t>სენტ ვინსენტი და გრენადინები</t>
  </si>
  <si>
    <t>სენტ კრისტოფერი და ნევის</t>
  </si>
  <si>
    <t>სიერა-ლეონე</t>
  </si>
  <si>
    <t>სინგაპური</t>
  </si>
  <si>
    <t>სირია</t>
  </si>
  <si>
    <t>სომალი</t>
  </si>
  <si>
    <t>სუდანი</t>
  </si>
  <si>
    <t>სხვა</t>
  </si>
  <si>
    <t>ტაივანი (ჩინეთის პროვინცია)</t>
  </si>
  <si>
    <t>ტაილანდი</t>
  </si>
  <si>
    <t>ტერქსისა და კაიკოსის კუნძულები</t>
  </si>
  <si>
    <t>ტრინიდადი და ტობაგო</t>
  </si>
  <si>
    <t>ტუვალუ</t>
  </si>
  <si>
    <t>ტუნისი</t>
  </si>
  <si>
    <t>უგანდა</t>
  </si>
  <si>
    <t>ურუგვაი</t>
  </si>
  <si>
    <t>ფილიპინები</t>
  </si>
  <si>
    <t>ქუვეითი</t>
  </si>
  <si>
    <t>შრი-ლანკა</t>
  </si>
  <si>
    <t>ჩილე</t>
  </si>
  <si>
    <t>ჩინეთი</t>
  </si>
  <si>
    <t>ჰაიტი</t>
  </si>
  <si>
    <t>ჰონდურასი</t>
  </si>
  <si>
    <t>ანგოლა</t>
  </si>
  <si>
    <t>ბარბადოსი</t>
  </si>
  <si>
    <t>გვატემალა</t>
  </si>
  <si>
    <t>გვინეა-ბისაუ</t>
  </si>
  <si>
    <t>ლიბია</t>
  </si>
  <si>
    <t>მალი</t>
  </si>
  <si>
    <t>ნამიბია</t>
  </si>
  <si>
    <t>ჰონგკონგი, ჩინეთის სახალხო რესპუბლიკა</t>
  </si>
  <si>
    <t>ერიტრეა</t>
  </si>
  <si>
    <t>ვანუატუ</t>
  </si>
  <si>
    <t>ნიგერი</t>
  </si>
  <si>
    <t>ნიკარაგუა</t>
  </si>
  <si>
    <t>ჩრდილოეთ კორეა</t>
  </si>
  <si>
    <t>ბენინი</t>
  </si>
  <si>
    <t>ბოტსვანა</t>
  </si>
  <si>
    <t>ბურუნდი</t>
  </si>
  <si>
    <t>გაბონი</t>
  </si>
  <si>
    <t>გამბია</t>
  </si>
  <si>
    <t>კამბოჯა</t>
  </si>
  <si>
    <t>მავრიტანია</t>
  </si>
  <si>
    <t>მალდივი</t>
  </si>
  <si>
    <t>რეუნიონი</t>
  </si>
  <si>
    <t>სამოა</t>
  </si>
  <si>
    <t>სოლომონის კუნძულები</t>
  </si>
  <si>
    <t>ტანზანია</t>
  </si>
  <si>
    <t>ტონგა</t>
  </si>
  <si>
    <t>ფიჯი</t>
  </si>
  <si>
    <t>ჯიბუტი</t>
  </si>
  <si>
    <t>ნაურუ</t>
  </si>
  <si>
    <t>მალავი</t>
  </si>
  <si>
    <t>ბურკინა-ფასო</t>
  </si>
  <si>
    <t>სვაზილენდი</t>
  </si>
  <si>
    <t>გრენადა</t>
  </si>
  <si>
    <t>ბელიზი</t>
  </si>
  <si>
    <t>ბუტანი</t>
  </si>
  <si>
    <t>კომორის კუნძულები</t>
  </si>
  <si>
    <t>პალაუ</t>
  </si>
  <si>
    <t>სენტ-ლუსია</t>
  </si>
  <si>
    <t>სან-ტომე და პრინსიპი</t>
  </si>
  <si>
    <t>ტოგო</t>
  </si>
  <si>
    <t>ჩადი</t>
  </si>
  <si>
    <t>ლესოტო</t>
  </si>
  <si>
    <t>გაერო</t>
  </si>
  <si>
    <t>ცენტრალური ამერ.</t>
  </si>
  <si>
    <t>ჩრდილოეთ ამერ.</t>
  </si>
  <si>
    <t>სამხრეთ ამერ.</t>
  </si>
  <si>
    <t>აღმოსავლეთ აზია/წყნარი ოკეანის აუზი</t>
  </si>
  <si>
    <t>ჩრდილო-აღმოსავლეთ აზია</t>
  </si>
  <si>
    <t>ოკეანეთი</t>
  </si>
  <si>
    <t>სამხრეთ აზია</t>
  </si>
  <si>
    <t>სამხრეთ-აღმოსავლეთ აზია</t>
  </si>
  <si>
    <t>შუა აღმოსავლეთი</t>
  </si>
  <si>
    <t>აფრიკა</t>
  </si>
  <si>
    <t>აღმოსავლეთ აფრიკა</t>
  </si>
  <si>
    <t>დასავლეთ აფრიკა</t>
  </si>
  <si>
    <t>ჩრდილოეთ აფრიკა</t>
  </si>
  <si>
    <t>ცენტრალური აფრიკა</t>
  </si>
  <si>
    <t xml:space="preserve">ტოპ 15 ქვეყანა </t>
  </si>
  <si>
    <t xml:space="preserve">ცვლილება </t>
  </si>
  <si>
    <t>ცვლილება %</t>
  </si>
  <si>
    <t>წყარო: საქართველოს შინაგან საქმეთა სამინისტრო, საინფორმაციო-ანალიტიკური დეპარტამენტი</t>
  </si>
  <si>
    <t>შემოსვლები რეგიონების მიხედვით</t>
  </si>
  <si>
    <t>რეგიონი</t>
  </si>
  <si>
    <t>ბოსნია და ჰერცეგოვინა</t>
  </si>
  <si>
    <t>სერბეთი</t>
  </si>
  <si>
    <t>ახლო/შუა აღმოსავლეთი</t>
  </si>
  <si>
    <t>შემოსვლები საზღვრის ტიპის მიხედვით</t>
  </si>
  <si>
    <t>ტიპი</t>
  </si>
  <si>
    <t>საჰაერო</t>
  </si>
  <si>
    <t>სახმელეთო</t>
  </si>
  <si>
    <t>სარკინიგზო</t>
  </si>
  <si>
    <t>საზღვაო</t>
  </si>
  <si>
    <t>საზღვარი</t>
  </si>
  <si>
    <t>შემოსვლები საზღვრების მიხედვით</t>
  </si>
  <si>
    <t>მთლიანი ჯამი</t>
  </si>
  <si>
    <t>ანგილია</t>
  </si>
  <si>
    <t>ბრუნეი დარუსალამი</t>
  </si>
  <si>
    <t>წილი %</t>
  </si>
  <si>
    <t>წილი%</t>
  </si>
  <si>
    <t>ვიზიტის ტიპი</t>
  </si>
  <si>
    <t xml:space="preserve"> 24 საათი და მეტი (ტურისტი)</t>
  </si>
  <si>
    <t>ტრანზიტი</t>
  </si>
  <si>
    <t>ერთდღიანი ვიზიტი</t>
  </si>
  <si>
    <t>სულ</t>
  </si>
  <si>
    <t>შემოსვლები ტიპების მიხედვით</t>
  </si>
  <si>
    <t>პუერტო-რიკო</t>
  </si>
  <si>
    <t>გაიანა</t>
  </si>
  <si>
    <t>ვირჯინიის კუნძულები, ა.შ.შ.</t>
  </si>
  <si>
    <t>კაიმანის კუნძულები</t>
  </si>
  <si>
    <t>ლაოსი</t>
  </si>
  <si>
    <t>სარფი</t>
  </si>
  <si>
    <t>წითელი ხიდი</t>
  </si>
  <si>
    <t>სადახლო</t>
  </si>
  <si>
    <t>ყაზბეგი</t>
  </si>
  <si>
    <t>აეროპორტი თბილისი</t>
  </si>
  <si>
    <t>ცოდნა</t>
  </si>
  <si>
    <t>ნინოწმინდა</t>
  </si>
  <si>
    <t>აეროპორტი ბათუმი</t>
  </si>
  <si>
    <t>ვალე</t>
  </si>
  <si>
    <t>აეროპორტი ქუთაისი</t>
  </si>
  <si>
    <t>ვახტანგისი</t>
  </si>
  <si>
    <t>კარწახი</t>
  </si>
  <si>
    <t>რკინიგზა სადახლო</t>
  </si>
  <si>
    <t>რკინიგზა გარდაბანი</t>
  </si>
  <si>
    <t>გუგუთი</t>
  </si>
  <si>
    <t>პორტი ბათუმი</t>
  </si>
  <si>
    <t>პორტი ფოთი</t>
  </si>
  <si>
    <t>პორტი ყულევი</t>
  </si>
  <si>
    <t>სამთაწყარო</t>
  </si>
  <si>
    <t>ახკერპი</t>
  </si>
  <si>
    <t>მონაკო</t>
  </si>
  <si>
    <t>ცენტრალური აფრიკის რესპუბლიკა</t>
  </si>
  <si>
    <t>მაიოტა</t>
  </si>
  <si>
    <t>საფრანგეთის გვიანა</t>
  </si>
  <si>
    <t>სურინამი</t>
  </si>
  <si>
    <t>*2018 წლის მონაცემები წინასწარია და ექვემდებარება დაზუსტებას საქართველოს შინაგან საქმეთა სამინისტროს მიერ. დაზუსტებული მონაცემები გამოქვეყნდება 2019 წლის აპრილში.</t>
  </si>
  <si>
    <t>2017: თებერვალი</t>
  </si>
  <si>
    <t>2018: თებერვალი*</t>
  </si>
  <si>
    <t>ა შ 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</si>
</sst>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3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9"/>
      <color rgb="FFFFFFFF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name val="Arial"/>
      <family val="2"/>
      <charset val="204"/>
    </font>
    <font>
      <i/>
      <sz val="9"/>
      <name val="Arial"/>
      <family val="2"/>
      <charset val="204"/>
    </font>
    <font>
      <i/>
      <sz val="9"/>
      <color indexed="8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2F2F2"/>
      </patternFill>
    </fill>
    <fill>
      <patternFill patternType="solid">
        <fgColor theme="9"/>
      </patternFill>
    </fill>
    <fill>
      <patternFill patternType="solid">
        <fgColor theme="6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39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rgb="FF7F7F7F"/>
      </left>
      <right style="dotted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dashed">
        <color indexed="64"/>
      </left>
      <right style="dotted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9" fontId="6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8" fillId="4" borderId="13" applyNumberFormat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3" fillId="7" borderId="0" applyNumberFormat="0" applyBorder="0" applyAlignment="0" applyProtection="0"/>
  </cellStyleXfs>
  <cellXfs count="126">
    <xf numFmtId="0" fontId="0" fillId="0" borderId="0" xfId="0">
      <alignment vertical="center"/>
    </xf>
    <xf numFmtId="0" fontId="5" fillId="0" borderId="0" xfId="0" applyNumberFormat="1" applyFont="1" applyFill="1" applyAlignment="1"/>
    <xf numFmtId="0" fontId="0" fillId="0" borderId="0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>
      <alignment vertical="center"/>
    </xf>
    <xf numFmtId="0" fontId="13" fillId="0" borderId="0" xfId="0" applyNumberFormat="1" applyFont="1" applyFill="1" applyBorder="1" applyAlignment="1">
      <alignment wrapText="1"/>
    </xf>
    <xf numFmtId="0" fontId="16" fillId="0" borderId="0" xfId="0" applyNumberFormat="1" applyFont="1" applyFill="1" applyAlignme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/>
    <xf numFmtId="3" fontId="14" fillId="0" borderId="10" xfId="2" applyNumberFormat="1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3" fontId="10" fillId="0" borderId="4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15" fillId="0" borderId="11" xfId="2" applyFont="1" applyBorder="1" applyAlignment="1">
      <alignment horizontal="center" vertical="center"/>
    </xf>
    <xf numFmtId="0" fontId="15" fillId="0" borderId="12" xfId="2" applyFont="1" applyBorder="1" applyAlignment="1">
      <alignment horizontal="center" vertical="center"/>
    </xf>
    <xf numFmtId="3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1" xfId="2" applyNumberFormat="1" applyFont="1" applyBorder="1" applyAlignment="1">
      <alignment horizontal="center" vertical="center"/>
    </xf>
    <xf numFmtId="3" fontId="15" fillId="0" borderId="1" xfId="4" applyNumberFormat="1" applyFont="1" applyBorder="1" applyAlignment="1">
      <alignment horizontal="center" vertical="center"/>
    </xf>
    <xf numFmtId="3" fontId="15" fillId="0" borderId="4" xfId="2" applyNumberFormat="1" applyFont="1" applyBorder="1" applyAlignment="1">
      <alignment horizontal="center" vertical="center"/>
    </xf>
    <xf numFmtId="3" fontId="15" fillId="0" borderId="4" xfId="4" applyNumberFormat="1" applyFont="1" applyBorder="1" applyAlignment="1">
      <alignment horizontal="center" vertical="center"/>
    </xf>
    <xf numFmtId="3" fontId="10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Alignment="1"/>
    <xf numFmtId="3" fontId="11" fillId="0" borderId="1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/>
    </xf>
    <xf numFmtId="3" fontId="13" fillId="0" borderId="0" xfId="0" applyNumberFormat="1" applyFont="1">
      <alignment vertical="center"/>
    </xf>
    <xf numFmtId="9" fontId="13" fillId="0" borderId="0" xfId="3" applyFont="1">
      <alignment vertical="center"/>
    </xf>
    <xf numFmtId="164" fontId="10" fillId="3" borderId="5" xfId="3" applyNumberFormat="1" applyFont="1" applyFill="1" applyBorder="1" applyAlignment="1" applyProtection="1">
      <alignment horizontal="center" vertical="center" wrapText="1"/>
      <protection locked="0"/>
    </xf>
    <xf numFmtId="164" fontId="10" fillId="3" borderId="6" xfId="3" applyNumberFormat="1" applyFont="1" applyFill="1" applyBorder="1" applyAlignment="1" applyProtection="1">
      <alignment horizontal="center" vertical="center" wrapText="1"/>
      <protection locked="0"/>
    </xf>
    <xf numFmtId="164" fontId="15" fillId="0" borderId="20" xfId="4" applyNumberFormat="1" applyFont="1" applyBorder="1" applyAlignment="1">
      <alignment horizontal="center" vertical="center"/>
    </xf>
    <xf numFmtId="164" fontId="15" fillId="2" borderId="20" xfId="4" applyNumberFormat="1" applyFont="1" applyFill="1" applyBorder="1" applyAlignment="1">
      <alignment horizontal="center" vertical="center"/>
    </xf>
    <xf numFmtId="164" fontId="15" fillId="0" borderId="21" xfId="4" applyNumberFormat="1" applyFont="1" applyBorder="1" applyAlignment="1">
      <alignment horizontal="center" vertical="center"/>
    </xf>
    <xf numFmtId="164" fontId="10" fillId="0" borderId="25" xfId="3" applyNumberFormat="1" applyFont="1" applyFill="1" applyBorder="1" applyAlignment="1">
      <alignment horizontal="center" vertical="center"/>
    </xf>
    <xf numFmtId="164" fontId="10" fillId="0" borderId="26" xfId="3" applyNumberFormat="1" applyFont="1" applyFill="1" applyBorder="1" applyAlignment="1">
      <alignment horizontal="center" vertical="center"/>
    </xf>
    <xf numFmtId="164" fontId="11" fillId="0" borderId="32" xfId="3" applyNumberFormat="1" applyFont="1" applyFill="1" applyBorder="1" applyAlignment="1">
      <alignment horizontal="center" vertical="center"/>
    </xf>
    <xf numFmtId="164" fontId="11" fillId="0" borderId="29" xfId="3" applyNumberFormat="1" applyFont="1" applyFill="1" applyBorder="1" applyAlignment="1">
      <alignment horizontal="center" vertical="center"/>
    </xf>
    <xf numFmtId="164" fontId="11" fillId="0" borderId="30" xfId="3" applyNumberFormat="1" applyFont="1" applyFill="1" applyBorder="1" applyAlignment="1">
      <alignment horizontal="center" vertical="center"/>
    </xf>
    <xf numFmtId="164" fontId="11" fillId="2" borderId="22" xfId="3" applyNumberFormat="1" applyFont="1" applyFill="1" applyBorder="1" applyAlignment="1">
      <alignment horizontal="center" vertical="center"/>
    </xf>
    <xf numFmtId="164" fontId="11" fillId="2" borderId="16" xfId="3" applyNumberFormat="1" applyFont="1" applyFill="1" applyBorder="1" applyAlignment="1">
      <alignment horizontal="center" vertical="center"/>
    </xf>
    <xf numFmtId="164" fontId="11" fillId="2" borderId="23" xfId="3" applyNumberFormat="1" applyFont="1" applyFill="1" applyBorder="1" applyAlignment="1">
      <alignment horizontal="center" vertical="center"/>
    </xf>
    <xf numFmtId="164" fontId="11" fillId="2" borderId="19" xfId="3" applyNumberFormat="1" applyFont="1" applyFill="1" applyBorder="1" applyAlignment="1">
      <alignment horizontal="center" vertical="center"/>
    </xf>
    <xf numFmtId="164" fontId="10" fillId="0" borderId="29" xfId="3" applyNumberFormat="1" applyFont="1" applyFill="1" applyBorder="1" applyAlignment="1">
      <alignment horizontal="center" vertical="center"/>
    </xf>
    <xf numFmtId="164" fontId="10" fillId="0" borderId="30" xfId="3" applyNumberFormat="1" applyFont="1" applyFill="1" applyBorder="1" applyAlignment="1">
      <alignment horizontal="center" vertical="center"/>
    </xf>
    <xf numFmtId="164" fontId="11" fillId="0" borderId="31" xfId="3" applyNumberFormat="1" applyFont="1" applyFill="1" applyBorder="1" applyAlignment="1">
      <alignment horizontal="center" vertical="center"/>
    </xf>
    <xf numFmtId="164" fontId="11" fillId="0" borderId="25" xfId="3" applyNumberFormat="1" applyFont="1" applyFill="1" applyBorder="1" applyAlignment="1">
      <alignment horizontal="center" vertical="center"/>
    </xf>
    <xf numFmtId="164" fontId="11" fillId="0" borderId="26" xfId="3" applyNumberFormat="1" applyFont="1" applyFill="1" applyBorder="1" applyAlignment="1">
      <alignment horizontal="center" vertical="center"/>
    </xf>
    <xf numFmtId="3" fontId="15" fillId="0" borderId="2" xfId="2" applyNumberFormat="1" applyFont="1" applyBorder="1" applyAlignment="1">
      <alignment horizontal="center" vertical="center"/>
    </xf>
    <xf numFmtId="3" fontId="15" fillId="0" borderId="3" xfId="2" applyNumberFormat="1" applyFont="1" applyBorder="1" applyAlignment="1">
      <alignment horizontal="center" vertical="center"/>
    </xf>
    <xf numFmtId="164" fontId="15" fillId="0" borderId="25" xfId="3" applyNumberFormat="1" applyFont="1" applyBorder="1" applyAlignment="1">
      <alignment horizontal="center" vertical="center"/>
    </xf>
    <xf numFmtId="164" fontId="15" fillId="0" borderId="26" xfId="3" applyNumberFormat="1" applyFont="1" applyBorder="1" applyAlignment="1">
      <alignment horizontal="center" vertical="center"/>
    </xf>
    <xf numFmtId="164" fontId="15" fillId="0" borderId="1" xfId="3" applyNumberFormat="1" applyFont="1" applyBorder="1" applyAlignment="1">
      <alignment horizontal="center" vertical="center"/>
    </xf>
    <xf numFmtId="164" fontId="15" fillId="0" borderId="4" xfId="3" applyNumberFormat="1" applyFont="1" applyBorder="1" applyAlignment="1">
      <alignment horizontal="center" vertical="center"/>
    </xf>
    <xf numFmtId="0" fontId="16" fillId="0" borderId="0" xfId="0" applyNumberFormat="1" applyFont="1" applyFill="1" applyAlignment="1">
      <alignment vertical="center" wrapText="1"/>
    </xf>
    <xf numFmtId="164" fontId="13" fillId="0" borderId="0" xfId="3" applyNumberFormat="1" applyFont="1">
      <alignment vertical="center"/>
    </xf>
    <xf numFmtId="0" fontId="11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/>
    </xf>
    <xf numFmtId="0" fontId="22" fillId="0" borderId="0" xfId="0" applyFont="1">
      <alignment vertical="center"/>
    </xf>
    <xf numFmtId="3" fontId="15" fillId="0" borderId="34" xfId="2" applyNumberFormat="1" applyFont="1" applyBorder="1" applyAlignment="1">
      <alignment horizontal="center" vertical="center"/>
    </xf>
    <xf numFmtId="0" fontId="0" fillId="0" borderId="33" xfId="0" applyBorder="1">
      <alignment vertical="center"/>
    </xf>
    <xf numFmtId="0" fontId="25" fillId="9" borderId="14" xfId="6" applyNumberFormat="1" applyFont="1" applyFill="1" applyBorder="1" applyAlignment="1">
      <alignment horizontal="center" vertical="center"/>
    </xf>
    <xf numFmtId="3" fontId="25" fillId="9" borderId="13" xfId="6" applyNumberFormat="1" applyFont="1" applyFill="1" applyBorder="1" applyAlignment="1">
      <alignment horizontal="center" vertical="center"/>
    </xf>
    <xf numFmtId="164" fontId="25" fillId="9" borderId="28" xfId="6" applyNumberFormat="1" applyFont="1" applyFill="1" applyBorder="1" applyAlignment="1">
      <alignment horizontal="center" vertical="center"/>
    </xf>
    <xf numFmtId="9" fontId="25" fillId="9" borderId="24" xfId="6" applyNumberFormat="1" applyFont="1" applyFill="1" applyBorder="1" applyAlignment="1">
      <alignment horizontal="center" vertical="center"/>
    </xf>
    <xf numFmtId="0" fontId="15" fillId="0" borderId="37" xfId="2" applyFont="1" applyBorder="1" applyAlignment="1">
      <alignment horizontal="center" vertical="center"/>
    </xf>
    <xf numFmtId="0" fontId="19" fillId="8" borderId="35" xfId="7" applyNumberFormat="1" applyFill="1" applyBorder="1" applyAlignment="1">
      <alignment horizontal="center" vertical="center" wrapText="1"/>
    </xf>
    <xf numFmtId="0" fontId="26" fillId="8" borderId="7" xfId="7" applyNumberFormat="1" applyFont="1" applyFill="1" applyBorder="1" applyAlignment="1">
      <alignment horizontal="center" vertical="center" wrapText="1"/>
    </xf>
    <xf numFmtId="0" fontId="26" fillId="8" borderId="8" xfId="7" applyNumberFormat="1" applyFont="1" applyFill="1" applyBorder="1" applyAlignment="1">
      <alignment horizontal="center" vertical="center" wrapText="1"/>
    </xf>
    <xf numFmtId="3" fontId="26" fillId="8" borderId="27" xfId="7" applyNumberFormat="1" applyFont="1" applyFill="1" applyBorder="1" applyAlignment="1">
      <alignment horizontal="center" vertical="center" wrapText="1"/>
    </xf>
    <xf numFmtId="0" fontId="26" fillId="8" borderId="9" xfId="7" applyNumberFormat="1" applyFont="1" applyFill="1" applyBorder="1" applyAlignment="1">
      <alignment horizontal="center" vertical="center" wrapText="1"/>
    </xf>
    <xf numFmtId="0" fontId="26" fillId="8" borderId="36" xfId="7" applyNumberFormat="1" applyFont="1" applyFill="1" applyBorder="1" applyAlignment="1">
      <alignment horizontal="center" vertical="center" wrapText="1"/>
    </xf>
    <xf numFmtId="0" fontId="26" fillId="8" borderId="38" xfId="7" applyNumberFormat="1" applyFont="1" applyFill="1" applyBorder="1" applyAlignment="1">
      <alignment horizontal="center" vertical="center" wrapText="1"/>
    </xf>
    <xf numFmtId="3" fontId="26" fillId="8" borderId="38" xfId="7" applyNumberFormat="1" applyFont="1" applyFill="1" applyBorder="1" applyAlignment="1">
      <alignment horizontal="center" vertical="center" wrapText="1"/>
    </xf>
    <xf numFmtId="0" fontId="25" fillId="9" borderId="38" xfId="6" applyNumberFormat="1" applyFont="1" applyFill="1" applyBorder="1" applyAlignment="1">
      <alignment horizontal="center" vertical="center"/>
    </xf>
    <xf numFmtId="3" fontId="25" fillId="9" borderId="38" xfId="6" applyNumberFormat="1" applyFont="1" applyFill="1" applyBorder="1" applyAlignment="1">
      <alignment horizontal="center" vertical="center"/>
    </xf>
    <xf numFmtId="9" fontId="25" fillId="9" borderId="38" xfId="6" applyNumberFormat="1" applyFont="1" applyFill="1" applyBorder="1" applyAlignment="1">
      <alignment horizontal="center" vertical="center"/>
    </xf>
    <xf numFmtId="0" fontId="19" fillId="10" borderId="38" xfId="8" applyNumberFormat="1" applyFill="1" applyBorder="1" applyAlignment="1">
      <alignment horizontal="center" vertical="center"/>
    </xf>
    <xf numFmtId="3" fontId="19" fillId="10" borderId="38" xfId="8" applyNumberFormat="1" applyFill="1" applyBorder="1" applyAlignment="1">
      <alignment horizontal="center" vertical="center" wrapText="1"/>
    </xf>
    <xf numFmtId="164" fontId="19" fillId="10" borderId="38" xfId="8" applyNumberFormat="1" applyFill="1" applyBorder="1" applyAlignment="1">
      <alignment horizontal="center" vertical="center"/>
    </xf>
    <xf numFmtId="0" fontId="2" fillId="11" borderId="38" xfId="9" applyNumberFormat="1" applyFont="1" applyFill="1" applyBorder="1" applyAlignment="1">
      <alignment horizontal="center" vertical="center"/>
    </xf>
    <xf numFmtId="3" fontId="2" fillId="11" borderId="38" xfId="9" applyNumberFormat="1" applyFont="1" applyFill="1" applyBorder="1" applyAlignment="1">
      <alignment horizontal="center" vertical="center"/>
    </xf>
    <xf numFmtId="0" fontId="10" fillId="0" borderId="38" xfId="0" applyNumberFormat="1" applyFont="1" applyFill="1" applyBorder="1" applyAlignment="1">
      <alignment horizontal="center" vertical="center" wrapText="1"/>
    </xf>
    <xf numFmtId="3" fontId="17" fillId="2" borderId="38" xfId="0" applyNumberFormat="1" applyFont="1" applyFill="1" applyBorder="1" applyAlignment="1">
      <alignment horizontal="center" vertical="center"/>
    </xf>
    <xf numFmtId="0" fontId="10" fillId="0" borderId="38" xfId="0" applyNumberFormat="1" applyFont="1" applyFill="1" applyBorder="1" applyAlignment="1">
      <alignment horizontal="center" vertical="center"/>
    </xf>
    <xf numFmtId="1" fontId="10" fillId="3" borderId="38" xfId="0" applyNumberFormat="1" applyFont="1" applyFill="1" applyBorder="1" applyAlignment="1" applyProtection="1">
      <alignment horizontal="center" vertical="center" wrapText="1"/>
      <protection locked="0"/>
    </xf>
    <xf numFmtId="0" fontId="1" fillId="11" borderId="38" xfId="9" applyNumberFormat="1" applyFont="1" applyFill="1" applyBorder="1" applyAlignment="1">
      <alignment horizontal="center" vertical="center"/>
    </xf>
    <xf numFmtId="0" fontId="10" fillId="3" borderId="3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38" xfId="0" applyNumberFormat="1" applyFont="1" applyFill="1" applyBorder="1" applyAlignment="1" applyProtection="1">
      <alignment horizontal="center" vertical="center" wrapText="1"/>
      <protection locked="0"/>
    </xf>
    <xf numFmtId="1" fontId="10" fillId="2" borderId="38" xfId="0" applyNumberFormat="1" applyFont="1" applyFill="1" applyBorder="1" applyAlignment="1">
      <alignment horizontal="center" vertical="center"/>
    </xf>
    <xf numFmtId="0" fontId="10" fillId="2" borderId="38" xfId="0" applyNumberFormat="1" applyFont="1" applyFill="1" applyBorder="1" applyAlignment="1">
      <alignment horizontal="center" vertical="center"/>
    </xf>
    <xf numFmtId="0" fontId="10" fillId="2" borderId="38" xfId="0" applyNumberFormat="1" applyFont="1" applyFill="1" applyBorder="1" applyAlignment="1">
      <alignment horizontal="center" vertical="center" wrapText="1"/>
    </xf>
    <xf numFmtId="9" fontId="25" fillId="9" borderId="38" xfId="3" applyFont="1" applyFill="1" applyBorder="1" applyAlignment="1">
      <alignment horizontal="center" vertical="center"/>
    </xf>
    <xf numFmtId="3" fontId="25" fillId="10" borderId="38" xfId="6" applyNumberFormat="1" applyFont="1" applyFill="1" applyBorder="1" applyAlignment="1">
      <alignment horizontal="center" vertical="center"/>
    </xf>
    <xf numFmtId="9" fontId="25" fillId="10" borderId="38" xfId="3" applyFont="1" applyFill="1" applyBorder="1" applyAlignment="1">
      <alignment horizontal="center" vertical="center"/>
    </xf>
    <xf numFmtId="3" fontId="27" fillId="11" borderId="38" xfId="6" applyNumberFormat="1" applyFont="1" applyFill="1" applyBorder="1" applyAlignment="1">
      <alignment horizontal="center" vertical="center"/>
    </xf>
    <xf numFmtId="9" fontId="27" fillId="11" borderId="38" xfId="3" applyFont="1" applyFill="1" applyBorder="1" applyAlignment="1">
      <alignment horizontal="center" vertical="center"/>
    </xf>
    <xf numFmtId="164" fontId="27" fillId="11" borderId="38" xfId="8" applyNumberFormat="1" applyFont="1" applyFill="1" applyBorder="1" applyAlignment="1">
      <alignment horizontal="center" vertical="center"/>
    </xf>
    <xf numFmtId="3" fontId="27" fillId="0" borderId="38" xfId="6" applyNumberFormat="1" applyFont="1" applyFill="1" applyBorder="1" applyAlignment="1">
      <alignment horizontal="center" vertical="center"/>
    </xf>
    <xf numFmtId="9" fontId="27" fillId="0" borderId="38" xfId="3" applyFont="1" applyFill="1" applyBorder="1" applyAlignment="1">
      <alignment horizontal="center" vertical="center"/>
    </xf>
    <xf numFmtId="164" fontId="27" fillId="0" borderId="38" xfId="8" applyNumberFormat="1" applyFont="1" applyFill="1" applyBorder="1" applyAlignment="1">
      <alignment horizontal="center" vertical="center"/>
    </xf>
    <xf numFmtId="3" fontId="28" fillId="10" borderId="38" xfId="6" applyNumberFormat="1" applyFont="1" applyFill="1" applyBorder="1" applyAlignment="1">
      <alignment horizontal="center" vertical="center"/>
    </xf>
    <xf numFmtId="9" fontId="28" fillId="10" borderId="38" xfId="3" applyFont="1" applyFill="1" applyBorder="1" applyAlignment="1">
      <alignment horizontal="center" vertical="center"/>
    </xf>
    <xf numFmtId="164" fontId="28" fillId="10" borderId="38" xfId="8" applyNumberFormat="1" applyFont="1" applyFill="1" applyBorder="1" applyAlignment="1">
      <alignment horizontal="center" vertical="center"/>
    </xf>
    <xf numFmtId="3" fontId="19" fillId="10" borderId="38" xfId="8" applyNumberFormat="1" applyFill="1" applyBorder="1" applyAlignment="1">
      <alignment horizontal="center" vertical="center"/>
    </xf>
    <xf numFmtId="3" fontId="1" fillId="11" borderId="38" xfId="9" applyNumberFormat="1" applyFont="1" applyFill="1" applyBorder="1" applyAlignment="1">
      <alignment horizontal="center" vertical="center"/>
    </xf>
    <xf numFmtId="3" fontId="28" fillId="10" borderId="38" xfId="0" applyNumberFormat="1" applyFont="1" applyFill="1" applyBorder="1" applyAlignment="1">
      <alignment horizontal="center" vertical="center"/>
    </xf>
    <xf numFmtId="3" fontId="29" fillId="11" borderId="38" xfId="9" applyNumberFormat="1" applyFont="1" applyFill="1" applyBorder="1" applyAlignment="1">
      <alignment horizontal="center" vertical="center"/>
    </xf>
    <xf numFmtId="3" fontId="29" fillId="11" borderId="38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16" fillId="0" borderId="0" xfId="0" applyNumberFormat="1" applyFont="1" applyFill="1" applyAlignment="1">
      <alignment horizontal="left" vertical="center" wrapText="1"/>
    </xf>
    <xf numFmtId="0" fontId="16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left" wrapText="1"/>
    </xf>
    <xf numFmtId="0" fontId="5" fillId="0" borderId="0" xfId="0" applyNumberFormat="1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center" vertical="center"/>
    </xf>
  </cellXfs>
  <cellStyles count="10">
    <cellStyle name="20% - Accent6" xfId="9" builtinId="50"/>
    <cellStyle name="Accent3" xfId="8" builtinId="37"/>
    <cellStyle name="Accent6" xfId="7" builtinId="49"/>
    <cellStyle name="Calculation" xfId="6" builtinId="22"/>
    <cellStyle name="Comma 2" xfId="1"/>
    <cellStyle name="Normal" xfId="0" builtinId="0"/>
    <cellStyle name="Normal 2" xfId="2"/>
    <cellStyle name="Percent" xfId="3" builtinId="5"/>
    <cellStyle name="Percent 2" xfId="4"/>
    <cellStyle name="Percent 3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992B1"/>
      <rgbColor rgb="00A5B6CB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2"/>
  <sheetViews>
    <sheetView tabSelected="1" workbookViewId="0">
      <selection activeCell="B1" sqref="B1"/>
    </sheetView>
  </sheetViews>
  <sheetFormatPr defaultRowHeight="15" customHeight="1" x14ac:dyDescent="0.2"/>
  <cols>
    <col min="1" max="1" width="9.85546875" style="5" customWidth="1"/>
    <col min="2" max="2" width="41.5703125" style="5" customWidth="1"/>
    <col min="3" max="3" width="21.42578125" style="5" customWidth="1"/>
    <col min="4" max="4" width="21" style="5" customWidth="1"/>
    <col min="5" max="5" width="14.28515625" style="5" customWidth="1"/>
    <col min="6" max="6" width="15.140625" style="5" customWidth="1"/>
    <col min="7" max="7" width="12.5703125" style="5" customWidth="1"/>
    <col min="8" max="16384" width="9.140625" style="5"/>
  </cols>
  <sheetData>
    <row r="1" spans="2:7" ht="35.25" customHeight="1" x14ac:dyDescent="0.2">
      <c r="B1" s="80" t="s">
        <v>0</v>
      </c>
      <c r="C1" s="80" t="s">
        <v>276</v>
      </c>
      <c r="D1" s="80" t="s">
        <v>277</v>
      </c>
      <c r="E1" s="80" t="s">
        <v>1</v>
      </c>
      <c r="F1" s="81" t="s">
        <v>2</v>
      </c>
      <c r="G1" s="80" t="s">
        <v>237</v>
      </c>
    </row>
    <row r="2" spans="2:7" ht="15" customHeight="1" x14ac:dyDescent="0.2">
      <c r="B2" s="82" t="s">
        <v>3</v>
      </c>
      <c r="C2" s="83">
        <v>368173</v>
      </c>
      <c r="D2" s="83">
        <v>440806</v>
      </c>
      <c r="E2" s="83">
        <v>72633</v>
      </c>
      <c r="F2" s="100">
        <v>0.19727953978157009</v>
      </c>
      <c r="G2" s="84">
        <v>1</v>
      </c>
    </row>
    <row r="3" spans="2:7" ht="15" customHeight="1" x14ac:dyDescent="0.2">
      <c r="B3" s="85" t="s">
        <v>4</v>
      </c>
      <c r="C3" s="86">
        <v>346943</v>
      </c>
      <c r="D3" s="86">
        <v>405211</v>
      </c>
      <c r="E3" s="101">
        <v>58268</v>
      </c>
      <c r="F3" s="102">
        <v>0.16794689617602887</v>
      </c>
      <c r="G3" s="87">
        <v>0.91925019169430544</v>
      </c>
    </row>
    <row r="4" spans="2:7" x14ac:dyDescent="0.2">
      <c r="B4" s="88" t="s">
        <v>5</v>
      </c>
      <c r="C4" s="89">
        <v>265296</v>
      </c>
      <c r="D4" s="89">
        <v>299502</v>
      </c>
      <c r="E4" s="103">
        <v>34206</v>
      </c>
      <c r="F4" s="104">
        <v>0.12893522706712512</v>
      </c>
      <c r="G4" s="105">
        <v>0.67944174988543715</v>
      </c>
    </row>
    <row r="5" spans="2:7" s="14" customFormat="1" ht="14.25" customHeight="1" x14ac:dyDescent="0.2">
      <c r="B5" s="90" t="s">
        <v>7</v>
      </c>
      <c r="C5" s="91">
        <v>106364</v>
      </c>
      <c r="D5" s="91">
        <v>103981</v>
      </c>
      <c r="E5" s="106">
        <v>-2383</v>
      </c>
      <c r="F5" s="107">
        <v>-2.2404196908728524E-2</v>
      </c>
      <c r="G5" s="108">
        <v>0.23588834997708744</v>
      </c>
    </row>
    <row r="6" spans="2:7" s="14" customFormat="1" x14ac:dyDescent="0.2">
      <c r="B6" s="90" t="s">
        <v>8</v>
      </c>
      <c r="C6" s="91">
        <v>1258</v>
      </c>
      <c r="D6" s="91">
        <v>1801</v>
      </c>
      <c r="E6" s="106">
        <v>543</v>
      </c>
      <c r="F6" s="107">
        <v>0.43163751987281396</v>
      </c>
      <c r="G6" s="108">
        <v>4.0856975631003208E-3</v>
      </c>
    </row>
    <row r="7" spans="2:7" s="14" customFormat="1" x14ac:dyDescent="0.2">
      <c r="B7" s="90" t="s">
        <v>9</v>
      </c>
      <c r="C7" s="91">
        <v>778</v>
      </c>
      <c r="D7" s="91">
        <v>661</v>
      </c>
      <c r="E7" s="106">
        <v>-117</v>
      </c>
      <c r="F7" s="107">
        <v>-0.15038560411311053</v>
      </c>
      <c r="G7" s="108">
        <v>1.4995258685226607E-3</v>
      </c>
    </row>
    <row r="8" spans="2:7" ht="15" customHeight="1" x14ac:dyDescent="0.2">
      <c r="B8" s="92" t="s">
        <v>11</v>
      </c>
      <c r="C8" s="91">
        <v>256</v>
      </c>
      <c r="D8" s="91">
        <v>577</v>
      </c>
      <c r="E8" s="106">
        <v>321</v>
      </c>
      <c r="F8" s="107">
        <v>1.25390625</v>
      </c>
      <c r="G8" s="108">
        <v>1.3089658489222017E-3</v>
      </c>
    </row>
    <row r="9" spans="2:7" ht="15" customHeight="1" x14ac:dyDescent="0.2">
      <c r="B9" s="92" t="s">
        <v>23</v>
      </c>
      <c r="C9" s="91">
        <v>653</v>
      </c>
      <c r="D9" s="91">
        <v>740</v>
      </c>
      <c r="E9" s="106">
        <v>87</v>
      </c>
      <c r="F9" s="107">
        <v>0.13323124042879031</v>
      </c>
      <c r="G9" s="108">
        <v>1.6787430298135688E-3</v>
      </c>
    </row>
    <row r="10" spans="2:7" ht="15" customHeight="1" x14ac:dyDescent="0.2">
      <c r="B10" s="92" t="s">
        <v>15</v>
      </c>
      <c r="C10" s="91">
        <v>422</v>
      </c>
      <c r="D10" s="91">
        <v>515</v>
      </c>
      <c r="E10" s="106">
        <v>93</v>
      </c>
      <c r="F10" s="107">
        <v>0.22037914691943139</v>
      </c>
      <c r="G10" s="108">
        <v>1.1683144058837675E-3</v>
      </c>
    </row>
    <row r="11" spans="2:7" ht="15" customHeight="1" x14ac:dyDescent="0.2">
      <c r="B11" s="92" t="s">
        <v>16</v>
      </c>
      <c r="C11" s="91">
        <v>739</v>
      </c>
      <c r="D11" s="91">
        <v>1003</v>
      </c>
      <c r="E11" s="106">
        <v>264</v>
      </c>
      <c r="F11" s="107">
        <v>0.35723951285520972</v>
      </c>
      <c r="G11" s="108">
        <v>2.2753773768959588E-3</v>
      </c>
    </row>
    <row r="12" spans="2:7" s="14" customFormat="1" ht="15" customHeight="1" x14ac:dyDescent="0.2">
      <c r="B12" s="90" t="s">
        <v>17</v>
      </c>
      <c r="C12" s="91">
        <v>696</v>
      </c>
      <c r="D12" s="91">
        <v>685</v>
      </c>
      <c r="E12" s="106">
        <v>-11</v>
      </c>
      <c r="F12" s="107">
        <v>-1.5804597701149392E-2</v>
      </c>
      <c r="G12" s="108">
        <v>1.5539715884085063E-3</v>
      </c>
    </row>
    <row r="13" spans="2:7" s="14" customFormat="1" ht="15" customHeight="1" x14ac:dyDescent="0.2">
      <c r="B13" s="90" t="s">
        <v>18</v>
      </c>
      <c r="C13" s="91">
        <v>1360</v>
      </c>
      <c r="D13" s="91">
        <v>1440</v>
      </c>
      <c r="E13" s="106">
        <v>80</v>
      </c>
      <c r="F13" s="107">
        <v>5.8823529411764719E-2</v>
      </c>
      <c r="G13" s="108">
        <v>3.2667431931507284E-3</v>
      </c>
    </row>
    <row r="14" spans="2:7" ht="15" customHeight="1" x14ac:dyDescent="0.2">
      <c r="B14" s="92" t="s">
        <v>19</v>
      </c>
      <c r="C14" s="91">
        <v>211</v>
      </c>
      <c r="D14" s="91">
        <v>425</v>
      </c>
      <c r="E14" s="106">
        <v>214</v>
      </c>
      <c r="F14" s="107">
        <v>1.014218009478673</v>
      </c>
      <c r="G14" s="108">
        <v>9.6414295631184696E-4</v>
      </c>
    </row>
    <row r="15" spans="2:7" ht="15" customHeight="1" x14ac:dyDescent="0.2">
      <c r="B15" s="92" t="s">
        <v>20</v>
      </c>
      <c r="C15" s="91">
        <v>56730</v>
      </c>
      <c r="D15" s="91">
        <v>70430</v>
      </c>
      <c r="E15" s="106">
        <v>13700</v>
      </c>
      <c r="F15" s="107">
        <v>0.24149479992949052</v>
      </c>
      <c r="G15" s="108">
        <v>0.15977550214833736</v>
      </c>
    </row>
    <row r="16" spans="2:7" s="14" customFormat="1" ht="15" customHeight="1" x14ac:dyDescent="0.2">
      <c r="B16" s="90" t="s">
        <v>21</v>
      </c>
      <c r="C16" s="91">
        <v>342</v>
      </c>
      <c r="D16" s="91">
        <v>272</v>
      </c>
      <c r="E16" s="106">
        <v>-70</v>
      </c>
      <c r="F16" s="107">
        <v>-0.20467836257309946</v>
      </c>
      <c r="G16" s="108">
        <v>6.1705149203958201E-4</v>
      </c>
    </row>
    <row r="17" spans="2:7" ht="15" customHeight="1" x14ac:dyDescent="0.2">
      <c r="B17" s="92" t="s">
        <v>6</v>
      </c>
      <c r="C17" s="91">
        <v>80826</v>
      </c>
      <c r="D17" s="91">
        <v>102707</v>
      </c>
      <c r="E17" s="106">
        <v>21881</v>
      </c>
      <c r="F17" s="107">
        <v>0.27071734342909459</v>
      </c>
      <c r="G17" s="108">
        <v>0.23299818967981378</v>
      </c>
    </row>
    <row r="18" spans="2:7" ht="15" customHeight="1" x14ac:dyDescent="0.2">
      <c r="B18" s="92" t="s">
        <v>22</v>
      </c>
      <c r="C18" s="91">
        <v>261</v>
      </c>
      <c r="D18" s="91">
        <v>109</v>
      </c>
      <c r="E18" s="106">
        <v>-152</v>
      </c>
      <c r="F18" s="107">
        <v>-0.58237547892720309</v>
      </c>
      <c r="G18" s="108">
        <v>2.4727431114821485E-4</v>
      </c>
    </row>
    <row r="19" spans="2:7" s="14" customFormat="1" ht="15" customHeight="1" x14ac:dyDescent="0.2">
      <c r="B19" s="90" t="s">
        <v>25</v>
      </c>
      <c r="C19" s="91">
        <v>1556</v>
      </c>
      <c r="D19" s="91">
        <v>517</v>
      </c>
      <c r="E19" s="106">
        <v>-1039</v>
      </c>
      <c r="F19" s="107">
        <v>-0.66773778920308491</v>
      </c>
      <c r="G19" s="108">
        <v>1.172851549207588E-3</v>
      </c>
    </row>
    <row r="20" spans="2:7" ht="15" customHeight="1" x14ac:dyDescent="0.2">
      <c r="B20" s="92" t="s">
        <v>24</v>
      </c>
      <c r="C20" s="91">
        <v>10001</v>
      </c>
      <c r="D20" s="91">
        <v>10302</v>
      </c>
      <c r="E20" s="106">
        <v>301</v>
      </c>
      <c r="F20" s="107">
        <v>3.0096990300969795E-2</v>
      </c>
      <c r="G20" s="108">
        <v>2.3370825260999168E-2</v>
      </c>
    </row>
    <row r="21" spans="2:7" s="14" customFormat="1" ht="15" customHeight="1" x14ac:dyDescent="0.2">
      <c r="B21" s="90" t="s">
        <v>12</v>
      </c>
      <c r="C21" s="91">
        <v>216</v>
      </c>
      <c r="D21" s="91">
        <v>238</v>
      </c>
      <c r="E21" s="106">
        <v>22</v>
      </c>
      <c r="F21" s="107">
        <v>0.10185185185185186</v>
      </c>
      <c r="G21" s="108">
        <v>5.3992005553463423E-4</v>
      </c>
    </row>
    <row r="22" spans="2:7" s="14" customFormat="1" ht="15" customHeight="1" x14ac:dyDescent="0.2">
      <c r="B22" s="93" t="s">
        <v>13</v>
      </c>
      <c r="C22" s="91">
        <v>1831</v>
      </c>
      <c r="D22" s="91">
        <v>2292</v>
      </c>
      <c r="E22" s="106">
        <v>461</v>
      </c>
      <c r="F22" s="107">
        <v>0.25177498634625883</v>
      </c>
      <c r="G22" s="108">
        <v>5.199566249098243E-3</v>
      </c>
    </row>
    <row r="23" spans="2:7" s="14" customFormat="1" ht="15" customHeight="1" x14ac:dyDescent="0.2">
      <c r="B23" s="93" t="s">
        <v>14</v>
      </c>
      <c r="C23" s="91">
        <v>307</v>
      </c>
      <c r="D23" s="91">
        <v>232</v>
      </c>
      <c r="E23" s="106">
        <v>-75</v>
      </c>
      <c r="F23" s="107">
        <v>-0.24429967426710097</v>
      </c>
      <c r="G23" s="108">
        <v>5.2630862556317295E-4</v>
      </c>
    </row>
    <row r="24" spans="2:7" s="14" customFormat="1" ht="15" customHeight="1" x14ac:dyDescent="0.2">
      <c r="B24" s="93" t="s">
        <v>10</v>
      </c>
      <c r="C24" s="91">
        <v>489</v>
      </c>
      <c r="D24" s="91">
        <v>575</v>
      </c>
      <c r="E24" s="106">
        <v>86</v>
      </c>
      <c r="F24" s="107">
        <v>0.17586912065439675</v>
      </c>
      <c r="G24" s="108">
        <v>1.3044287055983812E-3</v>
      </c>
    </row>
    <row r="25" spans="2:7" ht="15" customHeight="1" x14ac:dyDescent="0.2">
      <c r="B25" s="88" t="s">
        <v>26</v>
      </c>
      <c r="C25" s="89">
        <v>2101</v>
      </c>
      <c r="D25" s="89">
        <v>3136</v>
      </c>
      <c r="E25" s="103">
        <v>1035</v>
      </c>
      <c r="F25" s="104">
        <v>0.49262256068538801</v>
      </c>
      <c r="G25" s="105">
        <v>7.1142407317504753E-3</v>
      </c>
    </row>
    <row r="26" spans="2:7" ht="15" customHeight="1" x14ac:dyDescent="0.2">
      <c r="B26" s="90" t="s">
        <v>33</v>
      </c>
      <c r="C26" s="91">
        <v>1263</v>
      </c>
      <c r="D26" s="91">
        <v>1886</v>
      </c>
      <c r="E26" s="106">
        <v>623</v>
      </c>
      <c r="F26" s="107">
        <v>0.49326999208234357</v>
      </c>
      <c r="G26" s="108">
        <v>4.2785261543626905E-3</v>
      </c>
    </row>
    <row r="27" spans="2:7" ht="15" customHeight="1" x14ac:dyDescent="0.2">
      <c r="B27" s="92" t="s">
        <v>27</v>
      </c>
      <c r="C27" s="91">
        <v>110</v>
      </c>
      <c r="D27" s="91">
        <v>158</v>
      </c>
      <c r="E27" s="106">
        <v>48</v>
      </c>
      <c r="F27" s="107">
        <v>0.43636363636363629</v>
      </c>
      <c r="G27" s="108">
        <v>3.5843432258181605E-4</v>
      </c>
    </row>
    <row r="28" spans="2:7" ht="15" customHeight="1" x14ac:dyDescent="0.2">
      <c r="B28" s="92" t="s">
        <v>30</v>
      </c>
      <c r="C28" s="91">
        <v>106</v>
      </c>
      <c r="D28" s="91">
        <v>191</v>
      </c>
      <c r="E28" s="106">
        <v>85</v>
      </c>
      <c r="F28" s="107">
        <v>0.80188679245283012</v>
      </c>
      <c r="G28" s="108">
        <v>4.3329718742485355E-4</v>
      </c>
    </row>
    <row r="29" spans="2:7" ht="15" customHeight="1" x14ac:dyDescent="0.2">
      <c r="B29" s="92" t="s">
        <v>29</v>
      </c>
      <c r="C29" s="91">
        <v>12</v>
      </c>
      <c r="D29" s="91">
        <v>18</v>
      </c>
      <c r="E29" s="106">
        <v>6</v>
      </c>
      <c r="F29" s="107">
        <v>0.5</v>
      </c>
      <c r="G29" s="108">
        <v>4.0834289914384108E-5</v>
      </c>
    </row>
    <row r="30" spans="2:7" ht="15" customHeight="1" x14ac:dyDescent="0.2">
      <c r="B30" s="92" t="s">
        <v>31</v>
      </c>
      <c r="C30" s="91">
        <v>121</v>
      </c>
      <c r="D30" s="91">
        <v>194</v>
      </c>
      <c r="E30" s="106">
        <v>73</v>
      </c>
      <c r="F30" s="107">
        <v>0.60330578512396693</v>
      </c>
      <c r="G30" s="108">
        <v>4.4010290241058424E-4</v>
      </c>
    </row>
    <row r="31" spans="2:7" ht="15" customHeight="1" x14ac:dyDescent="0.2">
      <c r="B31" s="92" t="s">
        <v>28</v>
      </c>
      <c r="C31" s="91">
        <v>212</v>
      </c>
      <c r="D31" s="91">
        <v>263</v>
      </c>
      <c r="E31" s="106">
        <v>51</v>
      </c>
      <c r="F31" s="107">
        <v>0.24056603773584895</v>
      </c>
      <c r="G31" s="108">
        <v>5.9663434708239003E-4</v>
      </c>
    </row>
    <row r="32" spans="2:7" ht="15" customHeight="1" x14ac:dyDescent="0.2">
      <c r="B32" s="90" t="s">
        <v>32</v>
      </c>
      <c r="C32" s="91">
        <v>277</v>
      </c>
      <c r="D32" s="91">
        <v>426</v>
      </c>
      <c r="E32" s="106">
        <v>149</v>
      </c>
      <c r="F32" s="107">
        <v>0.53790613718411562</v>
      </c>
      <c r="G32" s="108">
        <v>9.6641152797375719E-4</v>
      </c>
    </row>
    <row r="33" spans="2:7" ht="15" customHeight="1" x14ac:dyDescent="0.2">
      <c r="B33" s="88" t="s">
        <v>34</v>
      </c>
      <c r="C33" s="89">
        <v>2055</v>
      </c>
      <c r="D33" s="89">
        <v>2607</v>
      </c>
      <c r="E33" s="103">
        <v>552</v>
      </c>
      <c r="F33" s="104">
        <v>0.26861313868613146</v>
      </c>
      <c r="G33" s="105">
        <v>5.9141663225999643E-3</v>
      </c>
    </row>
    <row r="34" spans="2:7" ht="15" customHeight="1" x14ac:dyDescent="0.2">
      <c r="B34" s="92" t="s">
        <v>35</v>
      </c>
      <c r="C34" s="91">
        <v>28</v>
      </c>
      <c r="D34" s="91">
        <v>47</v>
      </c>
      <c r="E34" s="106">
        <v>19</v>
      </c>
      <c r="F34" s="107">
        <v>0.6785714285714286</v>
      </c>
      <c r="G34" s="108">
        <v>1.0662286810978073E-4</v>
      </c>
    </row>
    <row r="35" spans="2:7" ht="15" customHeight="1" x14ac:dyDescent="0.2">
      <c r="B35" s="92" t="s">
        <v>36</v>
      </c>
      <c r="C35" s="91">
        <v>0</v>
      </c>
      <c r="D35" s="91">
        <v>0</v>
      </c>
      <c r="E35" s="106">
        <v>0</v>
      </c>
      <c r="F35" s="107"/>
      <c r="G35" s="108">
        <v>0</v>
      </c>
    </row>
    <row r="36" spans="2:7" x14ac:dyDescent="0.2">
      <c r="B36" s="92" t="s">
        <v>223</v>
      </c>
      <c r="C36" s="91">
        <v>45</v>
      </c>
      <c r="D36" s="91">
        <v>47</v>
      </c>
      <c r="E36" s="106">
        <v>2</v>
      </c>
      <c r="F36" s="107">
        <v>4.4444444444444509E-2</v>
      </c>
      <c r="G36" s="108">
        <v>1.0662286810978073E-4</v>
      </c>
    </row>
    <row r="37" spans="2:7" ht="15" customHeight="1" x14ac:dyDescent="0.2">
      <c r="B37" s="90" t="s">
        <v>47</v>
      </c>
      <c r="C37" s="91">
        <v>220</v>
      </c>
      <c r="D37" s="91">
        <v>396</v>
      </c>
      <c r="E37" s="106">
        <v>176</v>
      </c>
      <c r="F37" s="107">
        <v>0.8</v>
      </c>
      <c r="G37" s="108">
        <v>8.9835437811645034E-4</v>
      </c>
    </row>
    <row r="38" spans="2:7" ht="15" customHeight="1" x14ac:dyDescent="0.2">
      <c r="B38" s="90" t="s">
        <v>39</v>
      </c>
      <c r="C38" s="91">
        <v>1</v>
      </c>
      <c r="D38" s="91">
        <v>2</v>
      </c>
      <c r="E38" s="106">
        <v>1</v>
      </c>
      <c r="F38" s="107">
        <v>1</v>
      </c>
      <c r="G38" s="108">
        <v>4.5371433238204563E-6</v>
      </c>
    </row>
    <row r="39" spans="2:7" ht="15" customHeight="1" x14ac:dyDescent="0.2">
      <c r="B39" s="90" t="s">
        <v>40</v>
      </c>
      <c r="C39" s="91">
        <v>559</v>
      </c>
      <c r="D39" s="91">
        <v>642</v>
      </c>
      <c r="E39" s="106">
        <v>83</v>
      </c>
      <c r="F39" s="107">
        <v>0.14847942754919496</v>
      </c>
      <c r="G39" s="108">
        <v>1.4564230069463665E-3</v>
      </c>
    </row>
    <row r="40" spans="2:7" ht="15" customHeight="1" x14ac:dyDescent="0.2">
      <c r="B40" s="90" t="s">
        <v>41</v>
      </c>
      <c r="C40" s="91">
        <v>17</v>
      </c>
      <c r="D40" s="91">
        <v>31</v>
      </c>
      <c r="E40" s="106">
        <v>14</v>
      </c>
      <c r="F40" s="107">
        <v>0.82352941176470584</v>
      </c>
      <c r="G40" s="108">
        <v>7.0325721519217069E-5</v>
      </c>
    </row>
    <row r="41" spans="2:7" ht="15" customHeight="1" x14ac:dyDescent="0.2">
      <c r="B41" s="90" t="s">
        <v>42</v>
      </c>
      <c r="C41" s="91">
        <v>11</v>
      </c>
      <c r="D41" s="91">
        <v>6</v>
      </c>
      <c r="E41" s="106">
        <v>-5</v>
      </c>
      <c r="F41" s="107">
        <v>-0.45454545454545459</v>
      </c>
      <c r="G41" s="108">
        <v>1.3611429971461368E-5</v>
      </c>
    </row>
    <row r="42" spans="2:7" x14ac:dyDescent="0.2">
      <c r="B42" s="90" t="s">
        <v>43</v>
      </c>
      <c r="C42" s="91">
        <v>7</v>
      </c>
      <c r="D42" s="91">
        <v>14</v>
      </c>
      <c r="E42" s="106">
        <v>7</v>
      </c>
      <c r="F42" s="107">
        <v>1</v>
      </c>
      <c r="G42" s="108">
        <v>3.1760003266743193E-5</v>
      </c>
    </row>
    <row r="43" spans="2:7" x14ac:dyDescent="0.2">
      <c r="B43" s="90" t="s">
        <v>44</v>
      </c>
      <c r="C43" s="91">
        <v>97</v>
      </c>
      <c r="D43" s="91">
        <v>111</v>
      </c>
      <c r="E43" s="106">
        <v>14</v>
      </c>
      <c r="F43" s="107">
        <v>0.14432989690721643</v>
      </c>
      <c r="G43" s="108">
        <v>2.5181145447203531E-4</v>
      </c>
    </row>
    <row r="44" spans="2:7" x14ac:dyDescent="0.2">
      <c r="B44" s="90" t="s">
        <v>38</v>
      </c>
      <c r="C44" s="91">
        <v>862</v>
      </c>
      <c r="D44" s="91">
        <v>985</v>
      </c>
      <c r="E44" s="106">
        <v>123</v>
      </c>
      <c r="F44" s="107">
        <v>0.14269141531322505</v>
      </c>
      <c r="G44" s="108">
        <v>2.2345430869815746E-3</v>
      </c>
    </row>
    <row r="45" spans="2:7" x14ac:dyDescent="0.2">
      <c r="B45" s="90" t="s">
        <v>45</v>
      </c>
      <c r="C45" s="91">
        <v>4</v>
      </c>
      <c r="D45" s="91">
        <v>1</v>
      </c>
      <c r="E45" s="106">
        <v>-3</v>
      </c>
      <c r="F45" s="107">
        <v>-0.75</v>
      </c>
      <c r="G45" s="108">
        <v>2.2685716619102282E-6</v>
      </c>
    </row>
    <row r="46" spans="2:7" ht="15" customHeight="1" x14ac:dyDescent="0.2">
      <c r="B46" s="90" t="s">
        <v>224</v>
      </c>
      <c r="C46" s="91">
        <v>110</v>
      </c>
      <c r="D46" s="91">
        <v>141</v>
      </c>
      <c r="E46" s="106">
        <v>31</v>
      </c>
      <c r="F46" s="107">
        <v>0.28181818181818175</v>
      </c>
      <c r="G46" s="108">
        <v>3.1986860432934216E-4</v>
      </c>
    </row>
    <row r="47" spans="2:7" ht="15" customHeight="1" x14ac:dyDescent="0.2">
      <c r="B47" s="90" t="s">
        <v>46</v>
      </c>
      <c r="C47" s="91">
        <v>33</v>
      </c>
      <c r="D47" s="91">
        <v>96</v>
      </c>
      <c r="E47" s="106">
        <v>63</v>
      </c>
      <c r="F47" s="107">
        <v>1.9090909090909092</v>
      </c>
      <c r="G47" s="108">
        <v>2.1778287954338189E-4</v>
      </c>
    </row>
    <row r="48" spans="2:7" ht="15" customHeight="1" x14ac:dyDescent="0.2">
      <c r="B48" s="90" t="s">
        <v>37</v>
      </c>
      <c r="C48" s="91">
        <v>61</v>
      </c>
      <c r="D48" s="91">
        <v>88</v>
      </c>
      <c r="E48" s="106">
        <v>27</v>
      </c>
      <c r="F48" s="107">
        <v>0.44262295081967218</v>
      </c>
      <c r="G48" s="108">
        <v>1.9963430624810006E-4</v>
      </c>
    </row>
    <row r="49" spans="1:7" ht="15" customHeight="1" x14ac:dyDescent="0.2">
      <c r="B49" s="88" t="s">
        <v>48</v>
      </c>
      <c r="C49" s="89">
        <v>3831</v>
      </c>
      <c r="D49" s="89">
        <v>4863</v>
      </c>
      <c r="E49" s="103">
        <v>1032</v>
      </c>
      <c r="F49" s="104">
        <v>0.26938136256851997</v>
      </c>
      <c r="G49" s="105">
        <v>1.1032063991869439E-2</v>
      </c>
    </row>
    <row r="50" spans="1:7" ht="15" customHeight="1" x14ac:dyDescent="0.2">
      <c r="A50" s="12"/>
      <c r="B50" s="92" t="s">
        <v>65</v>
      </c>
      <c r="C50" s="91">
        <v>375</v>
      </c>
      <c r="D50" s="91">
        <v>482</v>
      </c>
      <c r="E50" s="106">
        <v>107</v>
      </c>
      <c r="F50" s="107">
        <v>0.28533333333333344</v>
      </c>
      <c r="G50" s="108">
        <v>1.0934515410407299E-3</v>
      </c>
    </row>
    <row r="51" spans="1:7" ht="15" customHeight="1" x14ac:dyDescent="0.2">
      <c r="A51" s="12"/>
      <c r="B51" s="92" t="s">
        <v>49</v>
      </c>
      <c r="C51" s="91">
        <v>201</v>
      </c>
      <c r="D51" s="91">
        <v>271</v>
      </c>
      <c r="E51" s="106">
        <v>70</v>
      </c>
      <c r="F51" s="107">
        <v>0.34825870646766166</v>
      </c>
      <c r="G51" s="108">
        <v>6.1478292037767178E-4</v>
      </c>
    </row>
    <row r="52" spans="1:7" ht="15" customHeight="1" x14ac:dyDescent="0.2">
      <c r="A52" s="12"/>
      <c r="B52" s="90" t="s">
        <v>51</v>
      </c>
      <c r="C52" s="91">
        <v>1692</v>
      </c>
      <c r="D52" s="91">
        <v>2055</v>
      </c>
      <c r="E52" s="106">
        <v>363</v>
      </c>
      <c r="F52" s="107">
        <v>0.21453900709219864</v>
      </c>
      <c r="G52" s="108">
        <v>4.6619147652255189E-3</v>
      </c>
    </row>
    <row r="53" spans="1:7" x14ac:dyDescent="0.2">
      <c r="A53" s="12"/>
      <c r="B53" s="90" t="s">
        <v>52</v>
      </c>
      <c r="C53" s="91">
        <v>1</v>
      </c>
      <c r="D53" s="91">
        <v>2</v>
      </c>
      <c r="E53" s="106">
        <v>1</v>
      </c>
      <c r="F53" s="107">
        <v>1</v>
      </c>
      <c r="G53" s="108">
        <v>4.5371433238204563E-6</v>
      </c>
    </row>
    <row r="54" spans="1:7" x14ac:dyDescent="0.2">
      <c r="A54" s="12"/>
      <c r="B54" s="90" t="s">
        <v>53</v>
      </c>
      <c r="C54" s="91">
        <v>10</v>
      </c>
      <c r="D54" s="91">
        <v>9</v>
      </c>
      <c r="E54" s="106">
        <v>-1</v>
      </c>
      <c r="F54" s="107">
        <v>-9.9999999999999978E-2</v>
      </c>
      <c r="G54" s="108">
        <v>2.0417144957192054E-5</v>
      </c>
    </row>
    <row r="55" spans="1:7" x14ac:dyDescent="0.2">
      <c r="A55" s="12"/>
      <c r="B55" s="90" t="s">
        <v>270</v>
      </c>
      <c r="C55" s="91">
        <v>0</v>
      </c>
      <c r="D55" s="91">
        <v>1</v>
      </c>
      <c r="E55" s="106">
        <v>1</v>
      </c>
      <c r="F55" s="107"/>
      <c r="G55" s="108">
        <v>2.2685716619102282E-6</v>
      </c>
    </row>
    <row r="56" spans="1:7" ht="12" customHeight="1" x14ac:dyDescent="0.2">
      <c r="A56" s="12"/>
      <c r="B56" s="90" t="s">
        <v>54</v>
      </c>
      <c r="C56" s="91">
        <v>498</v>
      </c>
      <c r="D56" s="91">
        <v>680</v>
      </c>
      <c r="E56" s="106">
        <v>182</v>
      </c>
      <c r="F56" s="107">
        <v>0.36546184738955834</v>
      </c>
      <c r="G56" s="108">
        <v>1.5426287300989551E-3</v>
      </c>
    </row>
    <row r="57" spans="1:7" ht="15" customHeight="1" x14ac:dyDescent="0.2">
      <c r="A57" s="12"/>
      <c r="B57" s="90" t="s">
        <v>50</v>
      </c>
      <c r="C57" s="91">
        <v>816</v>
      </c>
      <c r="D57" s="91">
        <v>1072</v>
      </c>
      <c r="E57" s="106">
        <v>256</v>
      </c>
      <c r="F57" s="107">
        <v>0.31372549019607843</v>
      </c>
      <c r="G57" s="108">
        <v>2.4319088215677643E-3</v>
      </c>
    </row>
    <row r="58" spans="1:7" s="27" customFormat="1" ht="15" customHeight="1" x14ac:dyDescent="0.2">
      <c r="A58" s="12"/>
      <c r="B58" s="90" t="s">
        <v>55</v>
      </c>
      <c r="C58" s="91">
        <v>238</v>
      </c>
      <c r="D58" s="91">
        <v>291</v>
      </c>
      <c r="E58" s="106">
        <v>53</v>
      </c>
      <c r="F58" s="107">
        <v>0.2226890756302522</v>
      </c>
      <c r="G58" s="108">
        <v>6.6015435361587642E-4</v>
      </c>
    </row>
    <row r="59" spans="1:7" ht="15" customHeight="1" x14ac:dyDescent="0.2">
      <c r="B59" s="94" t="s">
        <v>56</v>
      </c>
      <c r="C59" s="113">
        <v>73660</v>
      </c>
      <c r="D59" s="113">
        <v>95103</v>
      </c>
      <c r="E59" s="103">
        <v>21443</v>
      </c>
      <c r="F59" s="104">
        <v>0.29110779256041264</v>
      </c>
      <c r="G59" s="105">
        <v>0.21574797076264843</v>
      </c>
    </row>
    <row r="60" spans="1:7" ht="15" customHeight="1" x14ac:dyDescent="0.2">
      <c r="B60" s="90" t="s">
        <v>59</v>
      </c>
      <c r="C60" s="91">
        <v>72031</v>
      </c>
      <c r="D60" s="91">
        <v>92234</v>
      </c>
      <c r="E60" s="106">
        <v>20203</v>
      </c>
      <c r="F60" s="107">
        <v>0.28047646152351069</v>
      </c>
      <c r="G60" s="108">
        <v>0.20923943866462796</v>
      </c>
    </row>
    <row r="61" spans="1:7" ht="15" customHeight="1" x14ac:dyDescent="0.2">
      <c r="B61" s="90" t="s">
        <v>58</v>
      </c>
      <c r="C61" s="91">
        <v>1601</v>
      </c>
      <c r="D61" s="91">
        <v>2765</v>
      </c>
      <c r="E61" s="106">
        <v>1164</v>
      </c>
      <c r="F61" s="107">
        <v>0.72704559650218603</v>
      </c>
      <c r="G61" s="108">
        <v>6.272600645181781E-3</v>
      </c>
    </row>
    <row r="62" spans="1:7" ht="15" customHeight="1" x14ac:dyDescent="0.2">
      <c r="B62" s="90" t="s">
        <v>57</v>
      </c>
      <c r="C62" s="91">
        <v>28</v>
      </c>
      <c r="D62" s="91">
        <v>104</v>
      </c>
      <c r="E62" s="106">
        <v>76</v>
      </c>
      <c r="F62" s="107">
        <v>2.7142857142857144</v>
      </c>
      <c r="G62" s="108">
        <v>2.3593145283866372E-4</v>
      </c>
    </row>
    <row r="63" spans="1:7" ht="15" customHeight="1" x14ac:dyDescent="0.2">
      <c r="B63" s="85" t="s">
        <v>60</v>
      </c>
      <c r="C63" s="114">
        <v>2025</v>
      </c>
      <c r="D63" s="114">
        <v>2485</v>
      </c>
      <c r="E63" s="109">
        <v>460</v>
      </c>
      <c r="F63" s="110">
        <v>0.22716049382716053</v>
      </c>
      <c r="G63" s="111">
        <v>5.6374005798469169E-3</v>
      </c>
    </row>
    <row r="64" spans="1:7" x14ac:dyDescent="0.2">
      <c r="B64" s="88" t="s">
        <v>61</v>
      </c>
      <c r="C64" s="115">
        <v>54</v>
      </c>
      <c r="D64" s="115">
        <v>38</v>
      </c>
      <c r="E64" s="103">
        <v>-16</v>
      </c>
      <c r="F64" s="104">
        <v>-0.29629629629629628</v>
      </c>
      <c r="G64" s="105">
        <v>8.6205723152588665E-5</v>
      </c>
    </row>
    <row r="65" spans="1:7" x14ac:dyDescent="0.2">
      <c r="A65" s="12"/>
      <c r="B65" s="95" t="s">
        <v>235</v>
      </c>
      <c r="C65" s="91">
        <v>0</v>
      </c>
      <c r="D65" s="91">
        <v>0</v>
      </c>
      <c r="E65" s="106">
        <v>0</v>
      </c>
      <c r="F65" s="107"/>
      <c r="G65" s="108">
        <v>0</v>
      </c>
    </row>
    <row r="66" spans="1:7" ht="15" customHeight="1" x14ac:dyDescent="0.2">
      <c r="A66" s="12"/>
      <c r="B66" s="96" t="s">
        <v>62</v>
      </c>
      <c r="C66" s="91">
        <v>0</v>
      </c>
      <c r="D66" s="91">
        <v>2</v>
      </c>
      <c r="E66" s="106">
        <v>2</v>
      </c>
      <c r="F66" s="107"/>
      <c r="G66" s="108">
        <v>4.5371433238204563E-6</v>
      </c>
    </row>
    <row r="67" spans="1:7" x14ac:dyDescent="0.2">
      <c r="A67" s="12"/>
      <c r="B67" s="96" t="s">
        <v>161</v>
      </c>
      <c r="C67" s="91">
        <v>0</v>
      </c>
      <c r="D67" s="91">
        <v>0</v>
      </c>
      <c r="E67" s="106">
        <v>0</v>
      </c>
      <c r="F67" s="107"/>
      <c r="G67" s="108">
        <v>0</v>
      </c>
    </row>
    <row r="68" spans="1:7" x14ac:dyDescent="0.2">
      <c r="A68" s="12"/>
      <c r="B68" s="96" t="s">
        <v>63</v>
      </c>
      <c r="C68" s="91">
        <v>0</v>
      </c>
      <c r="D68" s="91">
        <v>0</v>
      </c>
      <c r="E68" s="106">
        <v>0</v>
      </c>
      <c r="F68" s="107"/>
      <c r="G68" s="108">
        <v>0</v>
      </c>
    </row>
    <row r="69" spans="1:7" x14ac:dyDescent="0.2">
      <c r="A69" s="12"/>
      <c r="B69" s="96" t="s">
        <v>192</v>
      </c>
      <c r="C69" s="91">
        <v>2</v>
      </c>
      <c r="D69" s="91">
        <v>1</v>
      </c>
      <c r="E69" s="106">
        <v>-1</v>
      </c>
      <c r="F69" s="107">
        <v>-0.5</v>
      </c>
      <c r="G69" s="108">
        <v>2.2685716619102282E-6</v>
      </c>
    </row>
    <row r="70" spans="1:7" ht="15" customHeight="1" x14ac:dyDescent="0.2">
      <c r="A70" s="12"/>
      <c r="B70" s="96" t="s">
        <v>79</v>
      </c>
      <c r="C70" s="91">
        <v>4</v>
      </c>
      <c r="D70" s="91">
        <v>6</v>
      </c>
      <c r="E70" s="106">
        <v>2</v>
      </c>
      <c r="F70" s="107">
        <v>0.5</v>
      </c>
      <c r="G70" s="108">
        <v>1.3611429971461368E-5</v>
      </c>
    </row>
    <row r="71" spans="1:7" ht="15" customHeight="1" x14ac:dyDescent="0.2">
      <c r="A71" s="12"/>
      <c r="B71" s="95" t="s">
        <v>80</v>
      </c>
      <c r="C71" s="91">
        <v>2</v>
      </c>
      <c r="D71" s="91">
        <v>1</v>
      </c>
      <c r="E71" s="106">
        <v>-1</v>
      </c>
      <c r="F71" s="107">
        <v>-0.5</v>
      </c>
      <c r="G71" s="108">
        <v>2.2685716619102282E-6</v>
      </c>
    </row>
    <row r="72" spans="1:7" x14ac:dyDescent="0.2">
      <c r="A72" s="12"/>
      <c r="B72" s="96" t="s">
        <v>247</v>
      </c>
      <c r="C72" s="91">
        <v>0</v>
      </c>
      <c r="D72" s="91">
        <v>1</v>
      </c>
      <c r="E72" s="106">
        <v>1</v>
      </c>
      <c r="F72" s="107"/>
      <c r="G72" s="108">
        <v>2.2685716619102282E-6</v>
      </c>
    </row>
    <row r="73" spans="1:7" ht="16.5" customHeight="1" x14ac:dyDescent="0.2">
      <c r="A73" s="12"/>
      <c r="B73" s="96" t="s">
        <v>88</v>
      </c>
      <c r="C73" s="91">
        <v>0</v>
      </c>
      <c r="D73" s="91">
        <v>1</v>
      </c>
      <c r="E73" s="106">
        <v>1</v>
      </c>
      <c r="F73" s="107"/>
      <c r="G73" s="108">
        <v>2.2685716619102282E-6</v>
      </c>
    </row>
    <row r="74" spans="1:7" ht="15" customHeight="1" x14ac:dyDescent="0.2">
      <c r="A74" s="12"/>
      <c r="B74" s="96" t="s">
        <v>91</v>
      </c>
      <c r="C74" s="91">
        <v>0</v>
      </c>
      <c r="D74" s="91">
        <v>5</v>
      </c>
      <c r="E74" s="106">
        <v>5</v>
      </c>
      <c r="F74" s="107"/>
      <c r="G74" s="108">
        <v>1.1342858309551141E-5</v>
      </c>
    </row>
    <row r="75" spans="1:7" ht="14.25" customHeight="1" x14ac:dyDescent="0.2">
      <c r="A75" s="12"/>
      <c r="B75" s="96" t="s">
        <v>248</v>
      </c>
      <c r="C75" s="91">
        <v>0</v>
      </c>
      <c r="D75" s="91">
        <v>0</v>
      </c>
      <c r="E75" s="106">
        <v>0</v>
      </c>
      <c r="F75" s="107"/>
      <c r="G75" s="108">
        <v>0</v>
      </c>
    </row>
    <row r="76" spans="1:7" x14ac:dyDescent="0.2">
      <c r="A76" s="12"/>
      <c r="B76" s="96" t="s">
        <v>108</v>
      </c>
      <c r="C76" s="91">
        <v>0</v>
      </c>
      <c r="D76" s="91">
        <v>3</v>
      </c>
      <c r="E76" s="106">
        <v>3</v>
      </c>
      <c r="F76" s="107"/>
      <c r="G76" s="108">
        <v>6.805714985730684E-6</v>
      </c>
    </row>
    <row r="77" spans="1:7" s="27" customFormat="1" x14ac:dyDescent="0.2">
      <c r="A77" s="12"/>
      <c r="B77" s="96" t="s">
        <v>122</v>
      </c>
      <c r="C77" s="91">
        <v>0</v>
      </c>
      <c r="D77" s="91">
        <v>0</v>
      </c>
      <c r="E77" s="106">
        <v>0</v>
      </c>
      <c r="F77" s="107"/>
      <c r="G77" s="108">
        <v>0</v>
      </c>
    </row>
    <row r="78" spans="1:7" x14ac:dyDescent="0.2">
      <c r="A78" s="12"/>
      <c r="B78" s="96" t="s">
        <v>245</v>
      </c>
      <c r="C78" s="91">
        <v>0</v>
      </c>
      <c r="D78" s="91">
        <v>0</v>
      </c>
      <c r="E78" s="106">
        <v>0</v>
      </c>
      <c r="F78" s="107"/>
      <c r="G78" s="108">
        <v>0</v>
      </c>
    </row>
    <row r="79" spans="1:7" s="11" customFormat="1" x14ac:dyDescent="0.2">
      <c r="A79" s="12"/>
      <c r="B79" s="96" t="s">
        <v>137</v>
      </c>
      <c r="C79" s="91">
        <v>0</v>
      </c>
      <c r="D79" s="91">
        <v>1</v>
      </c>
      <c r="E79" s="106">
        <v>1</v>
      </c>
      <c r="F79" s="107"/>
      <c r="G79" s="108">
        <v>2.2685716619102282E-6</v>
      </c>
    </row>
    <row r="80" spans="1:7" s="27" customFormat="1" x14ac:dyDescent="0.2">
      <c r="A80" s="12"/>
      <c r="B80" s="96" t="s">
        <v>138</v>
      </c>
      <c r="C80" s="91">
        <v>7</v>
      </c>
      <c r="D80" s="91">
        <v>10</v>
      </c>
      <c r="E80" s="106">
        <v>3</v>
      </c>
      <c r="F80" s="107">
        <v>0.4285714285714286</v>
      </c>
      <c r="G80" s="108">
        <v>2.2685716619102282E-5</v>
      </c>
    </row>
    <row r="81" spans="1:7" ht="15" customHeight="1" x14ac:dyDescent="0.2">
      <c r="A81" s="12"/>
      <c r="B81" s="96" t="s">
        <v>197</v>
      </c>
      <c r="C81" s="91">
        <v>0</v>
      </c>
      <c r="D81" s="91">
        <v>1</v>
      </c>
      <c r="E81" s="106">
        <v>1</v>
      </c>
      <c r="F81" s="107"/>
      <c r="G81" s="108">
        <v>2.2685716619102282E-6</v>
      </c>
    </row>
    <row r="82" spans="1:7" ht="15" customHeight="1" x14ac:dyDescent="0.2">
      <c r="A82" s="12"/>
      <c r="B82" s="96" t="s">
        <v>147</v>
      </c>
      <c r="C82" s="91">
        <v>38</v>
      </c>
      <c r="D82" s="91">
        <v>4</v>
      </c>
      <c r="E82" s="106">
        <v>-34</v>
      </c>
      <c r="F82" s="107">
        <v>-0.89473684210526316</v>
      </c>
      <c r="G82" s="108">
        <v>9.0742866476409126E-6</v>
      </c>
    </row>
    <row r="83" spans="1:7" ht="15" customHeight="1" x14ac:dyDescent="0.2">
      <c r="A83" s="12"/>
      <c r="B83" s="96" t="s">
        <v>148</v>
      </c>
      <c r="C83" s="91">
        <v>1</v>
      </c>
      <c r="D83" s="91">
        <v>0</v>
      </c>
      <c r="E83" s="106">
        <v>-1</v>
      </c>
      <c r="F83" s="107">
        <v>-1</v>
      </c>
      <c r="G83" s="108">
        <v>0</v>
      </c>
    </row>
    <row r="84" spans="1:7" ht="15" customHeight="1" x14ac:dyDescent="0.2">
      <c r="A84" s="12"/>
      <c r="B84" s="96" t="s">
        <v>158</v>
      </c>
      <c r="C84" s="91">
        <v>0</v>
      </c>
      <c r="D84" s="91">
        <v>2</v>
      </c>
      <c r="E84" s="106">
        <v>2</v>
      </c>
      <c r="F84" s="107"/>
      <c r="G84" s="108">
        <v>4.5371433238204563E-6</v>
      </c>
    </row>
    <row r="85" spans="1:7" ht="15" customHeight="1" x14ac:dyDescent="0.2">
      <c r="B85" s="88" t="s">
        <v>203</v>
      </c>
      <c r="C85" s="89">
        <v>22</v>
      </c>
      <c r="D85" s="89">
        <v>15</v>
      </c>
      <c r="E85" s="103">
        <v>-7</v>
      </c>
      <c r="F85" s="104">
        <v>-0.31818181818181823</v>
      </c>
      <c r="G85" s="105">
        <v>3.4028574928653418E-5</v>
      </c>
    </row>
    <row r="86" spans="1:7" ht="15" customHeight="1" x14ac:dyDescent="0.2">
      <c r="B86" s="96" t="s">
        <v>193</v>
      </c>
      <c r="C86" s="91">
        <v>4</v>
      </c>
      <c r="D86" s="91">
        <v>0</v>
      </c>
      <c r="E86" s="106">
        <v>-4</v>
      </c>
      <c r="F86" s="107">
        <v>-1</v>
      </c>
      <c r="G86" s="108">
        <v>0</v>
      </c>
    </row>
    <row r="87" spans="1:7" ht="15" customHeight="1" x14ac:dyDescent="0.2">
      <c r="B87" s="96" t="s">
        <v>162</v>
      </c>
      <c r="C87" s="91">
        <v>1</v>
      </c>
      <c r="D87" s="91">
        <v>0</v>
      </c>
      <c r="E87" s="106">
        <v>-1</v>
      </c>
      <c r="F87" s="107">
        <v>-1</v>
      </c>
      <c r="G87" s="108">
        <v>0</v>
      </c>
    </row>
    <row r="88" spans="1:7" x14ac:dyDescent="0.2">
      <c r="B88" s="96" t="s">
        <v>106</v>
      </c>
      <c r="C88" s="91">
        <v>6</v>
      </c>
      <c r="D88" s="91">
        <v>7</v>
      </c>
      <c r="E88" s="106">
        <v>1</v>
      </c>
      <c r="F88" s="107">
        <v>0.16666666666666674</v>
      </c>
      <c r="G88" s="108">
        <v>1.5880001633371597E-5</v>
      </c>
    </row>
    <row r="89" spans="1:7" ht="15" customHeight="1" x14ac:dyDescent="0.2">
      <c r="B89" s="96" t="s">
        <v>171</v>
      </c>
      <c r="C89" s="91">
        <v>1</v>
      </c>
      <c r="D89" s="91">
        <v>1</v>
      </c>
      <c r="E89" s="106">
        <v>0</v>
      </c>
      <c r="F89" s="107">
        <v>0</v>
      </c>
      <c r="G89" s="108">
        <v>2.2685716619102282E-6</v>
      </c>
    </row>
    <row r="90" spans="1:7" x14ac:dyDescent="0.2">
      <c r="B90" s="96" t="s">
        <v>126</v>
      </c>
      <c r="C90" s="91">
        <v>4</v>
      </c>
      <c r="D90" s="91">
        <v>1</v>
      </c>
      <c r="E90" s="106">
        <v>-3</v>
      </c>
      <c r="F90" s="107">
        <v>-0.75</v>
      </c>
      <c r="G90" s="108">
        <v>2.2685716619102282E-6</v>
      </c>
    </row>
    <row r="91" spans="1:7" ht="15" customHeight="1" x14ac:dyDescent="0.2">
      <c r="B91" s="96" t="s">
        <v>131</v>
      </c>
      <c r="C91" s="91">
        <v>3</v>
      </c>
      <c r="D91" s="91">
        <v>2</v>
      </c>
      <c r="E91" s="106">
        <v>-1</v>
      </c>
      <c r="F91" s="107">
        <v>-0.33333333333333337</v>
      </c>
      <c r="G91" s="108">
        <v>4.5371433238204563E-6</v>
      </c>
    </row>
    <row r="92" spans="1:7" ht="15" customHeight="1" x14ac:dyDescent="0.2">
      <c r="B92" s="96" t="s">
        <v>159</v>
      </c>
      <c r="C92" s="91">
        <v>3</v>
      </c>
      <c r="D92" s="91">
        <v>4</v>
      </c>
      <c r="E92" s="106">
        <v>1</v>
      </c>
      <c r="F92" s="107">
        <v>0.33333333333333326</v>
      </c>
      <c r="G92" s="108">
        <v>9.0742866476409126E-6</v>
      </c>
    </row>
    <row r="93" spans="1:7" ht="15" customHeight="1" x14ac:dyDescent="0.2">
      <c r="A93" s="13"/>
      <c r="B93" s="88" t="s">
        <v>204</v>
      </c>
      <c r="C93" s="89">
        <v>1781</v>
      </c>
      <c r="D93" s="89">
        <v>2205</v>
      </c>
      <c r="E93" s="103">
        <v>424</v>
      </c>
      <c r="F93" s="104">
        <v>0.23806850084222342</v>
      </c>
      <c r="G93" s="105">
        <v>5.0022005145120528E-3</v>
      </c>
    </row>
    <row r="94" spans="1:7" ht="15" customHeight="1" x14ac:dyDescent="0.2">
      <c r="B94" s="90" t="s">
        <v>69</v>
      </c>
      <c r="C94" s="91">
        <v>1547</v>
      </c>
      <c r="D94" s="91">
        <v>1856</v>
      </c>
      <c r="E94" s="106">
        <v>309</v>
      </c>
      <c r="F94" s="107">
        <v>0.19974143503555264</v>
      </c>
      <c r="G94" s="108">
        <v>4.2104690045053836E-3</v>
      </c>
    </row>
    <row r="95" spans="1:7" ht="15" customHeight="1" x14ac:dyDescent="0.2">
      <c r="B95" s="90" t="s">
        <v>100</v>
      </c>
      <c r="C95" s="91">
        <v>215</v>
      </c>
      <c r="D95" s="91">
        <v>327</v>
      </c>
      <c r="E95" s="106">
        <v>112</v>
      </c>
      <c r="F95" s="107">
        <v>0.52093023255813953</v>
      </c>
      <c r="G95" s="108">
        <v>7.4182293344464455E-4</v>
      </c>
    </row>
    <row r="96" spans="1:7" ht="15" customHeight="1" x14ac:dyDescent="0.2">
      <c r="B96" s="90" t="s">
        <v>116</v>
      </c>
      <c r="C96" s="91">
        <v>19</v>
      </c>
      <c r="D96" s="91">
        <v>22</v>
      </c>
      <c r="E96" s="106">
        <v>3</v>
      </c>
      <c r="F96" s="107">
        <v>0.15789473684210531</v>
      </c>
      <c r="G96" s="108">
        <v>4.9908576562025015E-5</v>
      </c>
    </row>
    <row r="97" spans="2:7" ht="15" customHeight="1" x14ac:dyDescent="0.2">
      <c r="B97" s="88" t="s">
        <v>205</v>
      </c>
      <c r="C97" s="89">
        <v>168</v>
      </c>
      <c r="D97" s="89">
        <v>227</v>
      </c>
      <c r="E97" s="103">
        <v>59</v>
      </c>
      <c r="F97" s="104">
        <v>0.35119047619047628</v>
      </c>
      <c r="G97" s="105">
        <v>5.1496576725362179E-4</v>
      </c>
    </row>
    <row r="98" spans="2:7" ht="15" customHeight="1" x14ac:dyDescent="0.2">
      <c r="B98" s="92" t="s">
        <v>71</v>
      </c>
      <c r="C98" s="91">
        <v>19</v>
      </c>
      <c r="D98" s="91">
        <v>46</v>
      </c>
      <c r="E98" s="106">
        <v>27</v>
      </c>
      <c r="F98" s="107">
        <v>1.4210526315789473</v>
      </c>
      <c r="G98" s="108">
        <v>1.0435429644787049E-4</v>
      </c>
    </row>
    <row r="99" spans="2:7" s="27" customFormat="1" ht="15" customHeight="1" x14ac:dyDescent="0.2">
      <c r="B99" s="92" t="s">
        <v>75</v>
      </c>
      <c r="C99" s="91">
        <v>6</v>
      </c>
      <c r="D99" s="91">
        <v>5</v>
      </c>
      <c r="E99" s="106">
        <v>-1</v>
      </c>
      <c r="F99" s="107">
        <v>-0.16666666666666663</v>
      </c>
      <c r="G99" s="108">
        <v>1.1342858309551141E-5</v>
      </c>
    </row>
    <row r="100" spans="2:7" ht="15" customHeight="1" x14ac:dyDescent="0.2">
      <c r="B100" s="92" t="s">
        <v>76</v>
      </c>
      <c r="C100" s="91">
        <v>82</v>
      </c>
      <c r="D100" s="91">
        <v>89</v>
      </c>
      <c r="E100" s="106">
        <v>7</v>
      </c>
      <c r="F100" s="107">
        <v>8.5365853658536661E-2</v>
      </c>
      <c r="G100" s="108">
        <v>2.0190287791001029E-4</v>
      </c>
    </row>
    <row r="101" spans="2:7" ht="15" customHeight="1" x14ac:dyDescent="0.2">
      <c r="B101" s="92" t="s">
        <v>246</v>
      </c>
      <c r="C101" s="91">
        <v>0</v>
      </c>
      <c r="D101" s="91">
        <v>1</v>
      </c>
      <c r="E101" s="106">
        <v>1</v>
      </c>
      <c r="F101" s="107"/>
      <c r="G101" s="108">
        <v>2.2685716619102282E-6</v>
      </c>
    </row>
    <row r="102" spans="2:7" ht="15" customHeight="1" x14ac:dyDescent="0.2">
      <c r="B102" s="92" t="s">
        <v>83</v>
      </c>
      <c r="C102" s="91">
        <v>1</v>
      </c>
      <c r="D102" s="91">
        <v>10</v>
      </c>
      <c r="E102" s="106">
        <v>9</v>
      </c>
      <c r="F102" s="107">
        <v>9</v>
      </c>
      <c r="G102" s="108">
        <v>2.2685716619102282E-5</v>
      </c>
    </row>
    <row r="103" spans="2:7" x14ac:dyDescent="0.2">
      <c r="B103" s="92" t="s">
        <v>86</v>
      </c>
      <c r="C103" s="91">
        <v>12</v>
      </c>
      <c r="D103" s="91">
        <v>11</v>
      </c>
      <c r="E103" s="106">
        <v>-1</v>
      </c>
      <c r="F103" s="107">
        <v>-8.333333333333337E-2</v>
      </c>
      <c r="G103" s="108">
        <v>2.4954288281012508E-5</v>
      </c>
    </row>
    <row r="104" spans="2:7" ht="15" customHeight="1" x14ac:dyDescent="0.2">
      <c r="B104" s="92" t="s">
        <v>103</v>
      </c>
      <c r="C104" s="91">
        <v>25</v>
      </c>
      <c r="D104" s="91">
        <v>35</v>
      </c>
      <c r="E104" s="106">
        <v>10</v>
      </c>
      <c r="F104" s="107">
        <v>0.39999999999999991</v>
      </c>
      <c r="G104" s="108">
        <v>7.9400008166857983E-5</v>
      </c>
    </row>
    <row r="105" spans="2:7" ht="15" customHeight="1" x14ac:dyDescent="0.2">
      <c r="B105" s="96" t="s">
        <v>128</v>
      </c>
      <c r="C105" s="91">
        <v>0</v>
      </c>
      <c r="D105" s="91">
        <v>1</v>
      </c>
      <c r="E105" s="106">
        <v>1</v>
      </c>
      <c r="F105" s="107"/>
      <c r="G105" s="108">
        <v>2.2685716619102282E-6</v>
      </c>
    </row>
    <row r="106" spans="2:7" ht="15" customHeight="1" x14ac:dyDescent="0.2">
      <c r="B106" s="92" t="s">
        <v>129</v>
      </c>
      <c r="C106" s="91">
        <v>10</v>
      </c>
      <c r="D106" s="91">
        <v>7</v>
      </c>
      <c r="E106" s="106">
        <v>-3</v>
      </c>
      <c r="F106" s="107">
        <v>-0.30000000000000004</v>
      </c>
      <c r="G106" s="108">
        <v>1.5880001633371597E-5</v>
      </c>
    </row>
    <row r="107" spans="2:7" ht="15" customHeight="1" x14ac:dyDescent="0.2">
      <c r="B107" s="92" t="s">
        <v>273</v>
      </c>
      <c r="C107" s="91">
        <v>0</v>
      </c>
      <c r="D107" s="91">
        <v>0</v>
      </c>
      <c r="E107" s="106">
        <v>0</v>
      </c>
      <c r="F107" s="107"/>
      <c r="G107" s="108">
        <v>0</v>
      </c>
    </row>
    <row r="108" spans="2:7" s="27" customFormat="1" ht="15" customHeight="1" x14ac:dyDescent="0.2">
      <c r="B108" s="27" t="s">
        <v>274</v>
      </c>
      <c r="C108" s="91">
        <v>1</v>
      </c>
      <c r="D108" s="91">
        <v>2</v>
      </c>
      <c r="E108" s="106">
        <v>1</v>
      </c>
      <c r="F108" s="107">
        <v>1</v>
      </c>
      <c r="G108" s="108">
        <v>4.5371433238204563E-6</v>
      </c>
    </row>
    <row r="109" spans="2:7" ht="15" customHeight="1" x14ac:dyDescent="0.2">
      <c r="B109" s="92" t="s">
        <v>152</v>
      </c>
      <c r="C109" s="91">
        <v>2</v>
      </c>
      <c r="D109" s="91">
        <v>5</v>
      </c>
      <c r="E109" s="106">
        <v>3</v>
      </c>
      <c r="F109" s="107">
        <v>1.5</v>
      </c>
      <c r="G109" s="108">
        <v>1.1342858309551141E-5</v>
      </c>
    </row>
    <row r="110" spans="2:7" ht="16.5" customHeight="1" x14ac:dyDescent="0.2">
      <c r="B110" s="95" t="s">
        <v>156</v>
      </c>
      <c r="C110" s="91">
        <v>10</v>
      </c>
      <c r="D110" s="91">
        <v>15</v>
      </c>
      <c r="E110" s="106">
        <v>5</v>
      </c>
      <c r="F110" s="107">
        <v>0.5</v>
      </c>
      <c r="G110" s="108">
        <v>3.4028574928653418E-5</v>
      </c>
    </row>
    <row r="111" spans="2:7" ht="33.75" customHeight="1" x14ac:dyDescent="0.2">
      <c r="B111" s="85" t="s">
        <v>206</v>
      </c>
      <c r="C111" s="114">
        <v>15081</v>
      </c>
      <c r="D111" s="114">
        <v>27630</v>
      </c>
      <c r="E111" s="109">
        <v>12549</v>
      </c>
      <c r="F111" s="110">
        <v>0.83210662422916259</v>
      </c>
      <c r="G111" s="111">
        <v>6.2680635018579609E-2</v>
      </c>
    </row>
    <row r="112" spans="2:7" ht="21.75" customHeight="1" x14ac:dyDescent="0.2">
      <c r="B112" s="88" t="s">
        <v>207</v>
      </c>
      <c r="C112" s="89">
        <v>1331</v>
      </c>
      <c r="D112" s="89">
        <v>2212</v>
      </c>
      <c r="E112" s="103">
        <v>881</v>
      </c>
      <c r="F112" s="104">
        <v>0.66190833959428996</v>
      </c>
      <c r="G112" s="105">
        <v>5.0180805161454244E-3</v>
      </c>
    </row>
    <row r="113" spans="2:7" x14ac:dyDescent="0.2">
      <c r="B113" s="97" t="s">
        <v>92</v>
      </c>
      <c r="C113" s="91">
        <v>135</v>
      </c>
      <c r="D113" s="91">
        <v>186</v>
      </c>
      <c r="E113" s="106">
        <v>51</v>
      </c>
      <c r="F113" s="107">
        <v>0.37777777777777777</v>
      </c>
      <c r="G113" s="108">
        <v>4.2195432911530244E-4</v>
      </c>
    </row>
    <row r="114" spans="2:7" ht="15" customHeight="1" x14ac:dyDescent="0.2">
      <c r="B114" s="97" t="s">
        <v>105</v>
      </c>
      <c r="C114" s="91">
        <v>223</v>
      </c>
      <c r="D114" s="91">
        <v>254</v>
      </c>
      <c r="E114" s="106">
        <v>31</v>
      </c>
      <c r="F114" s="107">
        <v>0.13901345291479816</v>
      </c>
      <c r="G114" s="108">
        <v>5.7621720212519794E-4</v>
      </c>
    </row>
    <row r="115" spans="2:7" x14ac:dyDescent="0.2">
      <c r="B115" s="97" t="s">
        <v>119</v>
      </c>
      <c r="C115" s="91">
        <v>7</v>
      </c>
      <c r="D115" s="91">
        <v>8</v>
      </c>
      <c r="E115" s="106">
        <v>1</v>
      </c>
      <c r="F115" s="107">
        <v>0.14285714285714279</v>
      </c>
      <c r="G115" s="108">
        <v>1.8148573295281825E-5</v>
      </c>
    </row>
    <row r="116" spans="2:7" ht="15" customHeight="1" x14ac:dyDescent="0.2">
      <c r="B116" s="93" t="s">
        <v>145</v>
      </c>
      <c r="C116" s="91">
        <v>8</v>
      </c>
      <c r="D116" s="91">
        <v>5</v>
      </c>
      <c r="E116" s="106">
        <v>-3</v>
      </c>
      <c r="F116" s="107">
        <v>-0.375</v>
      </c>
      <c r="G116" s="108">
        <v>1.1342858309551141E-5</v>
      </c>
    </row>
    <row r="117" spans="2:7" x14ac:dyDescent="0.2">
      <c r="B117" s="93" t="s">
        <v>157</v>
      </c>
      <c r="C117" s="91">
        <v>956</v>
      </c>
      <c r="D117" s="91">
        <v>1745</v>
      </c>
      <c r="E117" s="106">
        <v>789</v>
      </c>
      <c r="F117" s="107">
        <v>0.82531380753138084</v>
      </c>
      <c r="G117" s="108">
        <v>3.9586575500333478E-3</v>
      </c>
    </row>
    <row r="118" spans="2:7" ht="15" customHeight="1" x14ac:dyDescent="0.2">
      <c r="B118" s="93" t="s">
        <v>172</v>
      </c>
      <c r="C118" s="91">
        <v>0</v>
      </c>
      <c r="D118" s="91">
        <v>1</v>
      </c>
      <c r="E118" s="106">
        <v>1</v>
      </c>
      <c r="F118" s="107"/>
      <c r="G118" s="108">
        <v>2.2685716619102282E-6</v>
      </c>
    </row>
    <row r="119" spans="2:7" ht="15" customHeight="1" x14ac:dyDescent="0.2">
      <c r="B119" s="93" t="s">
        <v>167</v>
      </c>
      <c r="C119" s="91">
        <v>2</v>
      </c>
      <c r="D119" s="91">
        <v>13</v>
      </c>
      <c r="E119" s="106">
        <v>11</v>
      </c>
      <c r="F119" s="107">
        <v>5.5</v>
      </c>
      <c r="G119" s="108">
        <v>2.9491431604832965E-5</v>
      </c>
    </row>
    <row r="120" spans="2:7" ht="15" customHeight="1" x14ac:dyDescent="0.2">
      <c r="B120" s="88" t="s">
        <v>208</v>
      </c>
      <c r="C120" s="89">
        <v>175</v>
      </c>
      <c r="D120" s="89">
        <v>326</v>
      </c>
      <c r="E120" s="103">
        <v>151</v>
      </c>
      <c r="F120" s="104">
        <v>0.86285714285714277</v>
      </c>
      <c r="G120" s="105">
        <v>7.3955436178273432E-4</v>
      </c>
    </row>
    <row r="121" spans="2:7" ht="17.25" customHeight="1" x14ac:dyDescent="0.2">
      <c r="B121" s="93" t="s">
        <v>64</v>
      </c>
      <c r="C121" s="91">
        <v>134</v>
      </c>
      <c r="D121" s="91">
        <v>286</v>
      </c>
      <c r="E121" s="106">
        <v>152</v>
      </c>
      <c r="F121" s="107">
        <v>1.1343283582089554</v>
      </c>
      <c r="G121" s="108">
        <v>6.4881149530632526E-4</v>
      </c>
    </row>
    <row r="122" spans="2:7" ht="15" customHeight="1" x14ac:dyDescent="0.2">
      <c r="B122" s="93" t="s">
        <v>68</v>
      </c>
      <c r="C122" s="91">
        <v>0</v>
      </c>
      <c r="D122" s="91">
        <v>0</v>
      </c>
      <c r="E122" s="106">
        <v>0</v>
      </c>
      <c r="F122" s="107"/>
      <c r="G122" s="108">
        <v>0</v>
      </c>
    </row>
    <row r="123" spans="2:7" ht="15" customHeight="1" x14ac:dyDescent="0.2">
      <c r="B123" s="93" t="s">
        <v>72</v>
      </c>
      <c r="C123" s="91">
        <v>39</v>
      </c>
      <c r="D123" s="91">
        <v>39</v>
      </c>
      <c r="E123" s="106">
        <v>0</v>
      </c>
      <c r="F123" s="107">
        <v>0</v>
      </c>
      <c r="G123" s="108">
        <v>8.8474294814498897E-5</v>
      </c>
    </row>
    <row r="124" spans="2:7" ht="15" customHeight="1" x14ac:dyDescent="0.2">
      <c r="B124" s="93" t="s">
        <v>169</v>
      </c>
      <c r="C124" s="91">
        <v>0</v>
      </c>
      <c r="D124" s="91">
        <v>0</v>
      </c>
      <c r="E124" s="106">
        <v>0</v>
      </c>
      <c r="F124" s="107"/>
      <c r="G124" s="108">
        <v>0</v>
      </c>
    </row>
    <row r="125" spans="2:7" ht="15" customHeight="1" x14ac:dyDescent="0.2">
      <c r="B125" s="93" t="s">
        <v>85</v>
      </c>
      <c r="C125" s="91">
        <v>0</v>
      </c>
      <c r="D125" s="91">
        <v>0</v>
      </c>
      <c r="E125" s="106">
        <v>0</v>
      </c>
      <c r="F125" s="107"/>
      <c r="G125" s="108">
        <v>0</v>
      </c>
    </row>
    <row r="126" spans="2:7" ht="15" customHeight="1" x14ac:dyDescent="0.2">
      <c r="B126" s="93" t="s">
        <v>115</v>
      </c>
      <c r="C126" s="91">
        <v>0</v>
      </c>
      <c r="D126" s="91">
        <v>0</v>
      </c>
      <c r="E126" s="106">
        <v>0</v>
      </c>
      <c r="F126" s="107"/>
      <c r="G126" s="108">
        <v>0</v>
      </c>
    </row>
    <row r="127" spans="2:7" ht="15" customHeight="1" x14ac:dyDescent="0.2">
      <c r="B127" s="93" t="s">
        <v>188</v>
      </c>
      <c r="C127" s="91">
        <v>0</v>
      </c>
      <c r="D127" s="91">
        <v>0</v>
      </c>
      <c r="E127" s="106">
        <v>0</v>
      </c>
      <c r="F127" s="107"/>
      <c r="G127" s="108">
        <v>0</v>
      </c>
    </row>
    <row r="128" spans="2:7" ht="15" customHeight="1" x14ac:dyDescent="0.2">
      <c r="B128" s="93" t="s">
        <v>196</v>
      </c>
      <c r="C128" s="91">
        <v>0</v>
      </c>
      <c r="D128" s="91">
        <v>0</v>
      </c>
      <c r="E128" s="106">
        <v>0</v>
      </c>
      <c r="F128" s="107"/>
      <c r="G128" s="108">
        <v>0</v>
      </c>
    </row>
    <row r="129" spans="1:7" ht="15" customHeight="1" x14ac:dyDescent="0.2">
      <c r="B129" s="93" t="s">
        <v>127</v>
      </c>
      <c r="C129" s="91">
        <v>0</v>
      </c>
      <c r="D129" s="91">
        <v>0</v>
      </c>
      <c r="E129" s="106">
        <v>0</v>
      </c>
      <c r="F129" s="107"/>
      <c r="G129" s="108">
        <v>0</v>
      </c>
    </row>
    <row r="130" spans="1:7" s="11" customFormat="1" ht="15" customHeight="1" x14ac:dyDescent="0.2">
      <c r="B130" s="93" t="s">
        <v>182</v>
      </c>
      <c r="C130" s="91">
        <v>0</v>
      </c>
      <c r="D130" s="91">
        <v>0</v>
      </c>
      <c r="E130" s="106">
        <v>0</v>
      </c>
      <c r="F130" s="107"/>
      <c r="G130" s="108">
        <v>0</v>
      </c>
    </row>
    <row r="131" spans="1:7" s="11" customFormat="1" ht="15" customHeight="1" x14ac:dyDescent="0.2">
      <c r="B131" s="93" t="s">
        <v>134</v>
      </c>
      <c r="C131" s="91">
        <v>0</v>
      </c>
      <c r="D131" s="91">
        <v>1</v>
      </c>
      <c r="E131" s="106">
        <v>1</v>
      </c>
      <c r="F131" s="107"/>
      <c r="G131" s="108">
        <v>2.2685716619102282E-6</v>
      </c>
    </row>
    <row r="132" spans="1:7" s="11" customFormat="1" ht="15" customHeight="1" x14ac:dyDescent="0.2">
      <c r="B132" s="93" t="s">
        <v>183</v>
      </c>
      <c r="C132" s="91">
        <v>2</v>
      </c>
      <c r="D132" s="91">
        <v>0</v>
      </c>
      <c r="E132" s="106">
        <v>-2</v>
      </c>
      <c r="F132" s="107">
        <v>-1</v>
      </c>
      <c r="G132" s="108">
        <v>0</v>
      </c>
    </row>
    <row r="133" spans="1:7" s="11" customFormat="1" ht="15" customHeight="1" x14ac:dyDescent="0.2">
      <c r="B133" s="93" t="s">
        <v>185</v>
      </c>
      <c r="C133" s="91">
        <v>0</v>
      </c>
      <c r="D133" s="91">
        <v>0</v>
      </c>
      <c r="E133" s="106">
        <v>0</v>
      </c>
      <c r="F133" s="107"/>
      <c r="G133" s="108">
        <v>0</v>
      </c>
    </row>
    <row r="134" spans="1:7" s="11" customFormat="1" ht="15" customHeight="1" x14ac:dyDescent="0.2">
      <c r="B134" s="93" t="s">
        <v>149</v>
      </c>
      <c r="C134" s="91">
        <v>0</v>
      </c>
      <c r="D134" s="91">
        <v>0</v>
      </c>
      <c r="E134" s="106">
        <v>0</v>
      </c>
      <c r="F134" s="107"/>
      <c r="G134" s="108">
        <v>0</v>
      </c>
    </row>
    <row r="135" spans="1:7" s="11" customFormat="1" ht="15" customHeight="1" x14ac:dyDescent="0.2">
      <c r="B135" s="93" t="s">
        <v>186</v>
      </c>
      <c r="C135" s="91">
        <v>0</v>
      </c>
      <c r="D135" s="91">
        <v>0</v>
      </c>
      <c r="E135" s="106">
        <v>0</v>
      </c>
      <c r="F135" s="107"/>
      <c r="G135" s="108">
        <v>0</v>
      </c>
    </row>
    <row r="136" spans="1:7" ht="15" customHeight="1" x14ac:dyDescent="0.2">
      <c r="B136" s="88" t="s">
        <v>209</v>
      </c>
      <c r="C136" s="89">
        <v>10910</v>
      </c>
      <c r="D136" s="89">
        <v>21525</v>
      </c>
      <c r="E136" s="103">
        <v>10615</v>
      </c>
      <c r="F136" s="104">
        <v>0.97296058661778195</v>
      </c>
      <c r="G136" s="105">
        <v>4.8831005022617661E-2</v>
      </c>
    </row>
    <row r="137" spans="1:7" ht="15" customHeight="1" x14ac:dyDescent="0.2">
      <c r="A137" s="12"/>
      <c r="B137" s="92" t="s">
        <v>66</v>
      </c>
      <c r="C137" s="91">
        <v>21</v>
      </c>
      <c r="D137" s="91">
        <v>32</v>
      </c>
      <c r="E137" s="106">
        <v>11</v>
      </c>
      <c r="F137" s="107">
        <v>0.52380952380952372</v>
      </c>
      <c r="G137" s="108">
        <v>7.2594293181127301E-5</v>
      </c>
    </row>
    <row r="138" spans="1:7" ht="15" customHeight="1" x14ac:dyDescent="0.2">
      <c r="A138" s="12"/>
      <c r="B138" s="92" t="s">
        <v>73</v>
      </c>
      <c r="C138" s="91">
        <v>69</v>
      </c>
      <c r="D138" s="91">
        <v>34</v>
      </c>
      <c r="E138" s="106">
        <v>-35</v>
      </c>
      <c r="F138" s="107">
        <v>-0.50724637681159424</v>
      </c>
      <c r="G138" s="108">
        <v>7.7131436504947751E-5</v>
      </c>
    </row>
    <row r="139" spans="1:7" s="11" customFormat="1" ht="15" customHeight="1" x14ac:dyDescent="0.2">
      <c r="A139" s="12"/>
      <c r="B139" s="92" t="s">
        <v>194</v>
      </c>
      <c r="C139" s="91">
        <v>0</v>
      </c>
      <c r="D139" s="91">
        <v>0</v>
      </c>
      <c r="E139" s="106">
        <v>0</v>
      </c>
      <c r="F139" s="107"/>
      <c r="G139" s="108">
        <v>0</v>
      </c>
    </row>
    <row r="140" spans="1:7" ht="15" customHeight="1" x14ac:dyDescent="0.2">
      <c r="A140" s="12"/>
      <c r="B140" s="92" t="s">
        <v>94</v>
      </c>
      <c r="C140" s="91">
        <v>2873</v>
      </c>
      <c r="D140" s="91">
        <v>3929</v>
      </c>
      <c r="E140" s="106">
        <v>1056</v>
      </c>
      <c r="F140" s="107">
        <v>0.36756004176818657</v>
      </c>
      <c r="G140" s="108">
        <v>8.9132180596452858E-3</v>
      </c>
    </row>
    <row r="141" spans="1:7" x14ac:dyDescent="0.2">
      <c r="A141" s="12"/>
      <c r="B141" s="92" t="s">
        <v>97</v>
      </c>
      <c r="C141" s="91">
        <v>7240</v>
      </c>
      <c r="D141" s="91">
        <v>16696</v>
      </c>
      <c r="E141" s="106">
        <v>9456</v>
      </c>
      <c r="F141" s="107">
        <v>1.3060773480662982</v>
      </c>
      <c r="G141" s="108">
        <v>3.787607246725317E-2</v>
      </c>
    </row>
    <row r="142" spans="1:7" x14ac:dyDescent="0.2">
      <c r="A142" s="12"/>
      <c r="B142" s="96" t="s">
        <v>180</v>
      </c>
      <c r="C142" s="91">
        <v>6</v>
      </c>
      <c r="D142" s="91">
        <v>6</v>
      </c>
      <c r="E142" s="106">
        <v>0</v>
      </c>
      <c r="F142" s="107">
        <v>0</v>
      </c>
      <c r="G142" s="108">
        <v>1.3611429971461368E-5</v>
      </c>
    </row>
    <row r="143" spans="1:7" ht="15" customHeight="1" x14ac:dyDescent="0.2">
      <c r="A143" s="12"/>
      <c r="B143" s="92" t="s">
        <v>120</v>
      </c>
      <c r="C143" s="91">
        <v>34</v>
      </c>
      <c r="D143" s="91">
        <v>53</v>
      </c>
      <c r="E143" s="106">
        <v>19</v>
      </c>
      <c r="F143" s="107">
        <v>0.55882352941176472</v>
      </c>
      <c r="G143" s="108">
        <v>1.2023429808124209E-4</v>
      </c>
    </row>
    <row r="144" spans="1:7" ht="15" customHeight="1" x14ac:dyDescent="0.2">
      <c r="A144" s="12"/>
      <c r="B144" s="92" t="s">
        <v>124</v>
      </c>
      <c r="C144" s="91">
        <v>464</v>
      </c>
      <c r="D144" s="91">
        <v>526</v>
      </c>
      <c r="E144" s="106">
        <v>62</v>
      </c>
      <c r="F144" s="107">
        <v>0.13362068965517238</v>
      </c>
      <c r="G144" s="108">
        <v>1.1932686941647801E-3</v>
      </c>
    </row>
    <row r="145" spans="1:7" ht="15" customHeight="1" x14ac:dyDescent="0.2">
      <c r="A145" s="12"/>
      <c r="B145" s="92" t="s">
        <v>155</v>
      </c>
      <c r="C145" s="91">
        <v>203</v>
      </c>
      <c r="D145" s="91">
        <v>249</v>
      </c>
      <c r="E145" s="106">
        <v>46</v>
      </c>
      <c r="F145" s="107">
        <v>0.22660098522167482</v>
      </c>
      <c r="G145" s="108">
        <v>5.6487434381564678E-4</v>
      </c>
    </row>
    <row r="146" spans="1:7" ht="15" customHeight="1" x14ac:dyDescent="0.2">
      <c r="A146" s="12"/>
      <c r="B146" s="88" t="s">
        <v>210</v>
      </c>
      <c r="C146" s="89">
        <v>2665</v>
      </c>
      <c r="D146" s="89">
        <v>3567</v>
      </c>
      <c r="E146" s="103">
        <v>902</v>
      </c>
      <c r="F146" s="104">
        <v>0.33846153846153837</v>
      </c>
      <c r="G146" s="105">
        <v>8.0919951180337835E-3</v>
      </c>
    </row>
    <row r="147" spans="1:7" ht="15" customHeight="1" x14ac:dyDescent="0.2">
      <c r="B147" s="92" t="s">
        <v>236</v>
      </c>
      <c r="C147" s="91">
        <v>0</v>
      </c>
      <c r="D147" s="91">
        <v>0</v>
      </c>
      <c r="E147" s="106">
        <v>0</v>
      </c>
      <c r="F147" s="107"/>
      <c r="G147" s="108">
        <v>0</v>
      </c>
    </row>
    <row r="148" spans="1:7" x14ac:dyDescent="0.2">
      <c r="B148" s="96" t="s">
        <v>87</v>
      </c>
      <c r="C148" s="91">
        <v>20</v>
      </c>
      <c r="D148" s="91">
        <v>30</v>
      </c>
      <c r="E148" s="106">
        <v>10</v>
      </c>
      <c r="F148" s="107">
        <v>0.5</v>
      </c>
      <c r="G148" s="108">
        <v>6.8057149857306837E-5</v>
      </c>
    </row>
    <row r="149" spans="1:7" ht="15" customHeight="1" x14ac:dyDescent="0.2">
      <c r="B149" s="96" t="s">
        <v>95</v>
      </c>
      <c r="C149" s="91">
        <v>71</v>
      </c>
      <c r="D149" s="91">
        <v>99</v>
      </c>
      <c r="E149" s="106">
        <v>28</v>
      </c>
      <c r="F149" s="107">
        <v>0.39436619718309851</v>
      </c>
      <c r="G149" s="108">
        <v>2.2458859452911258E-4</v>
      </c>
    </row>
    <row r="150" spans="1:7" x14ac:dyDescent="0.2">
      <c r="B150" s="96" t="s">
        <v>178</v>
      </c>
      <c r="C150" s="91">
        <v>2</v>
      </c>
      <c r="D150" s="91">
        <v>3</v>
      </c>
      <c r="E150" s="106">
        <v>1</v>
      </c>
      <c r="F150" s="107">
        <v>0.5</v>
      </c>
      <c r="G150" s="108">
        <v>6.805714985730684E-6</v>
      </c>
    </row>
    <row r="151" spans="1:7" x14ac:dyDescent="0.2">
      <c r="B151" s="96" t="s">
        <v>249</v>
      </c>
      <c r="C151" s="91">
        <v>3</v>
      </c>
      <c r="D151" s="91">
        <v>0</v>
      </c>
      <c r="E151" s="106">
        <v>-3</v>
      </c>
      <c r="F151" s="107">
        <v>-1</v>
      </c>
      <c r="G151" s="108">
        <v>0</v>
      </c>
    </row>
    <row r="152" spans="1:7" ht="15" customHeight="1" x14ac:dyDescent="0.2">
      <c r="B152" s="96" t="s">
        <v>113</v>
      </c>
      <c r="C152" s="91">
        <v>80</v>
      </c>
      <c r="D152" s="91">
        <v>114</v>
      </c>
      <c r="E152" s="106">
        <v>34</v>
      </c>
      <c r="F152" s="107">
        <v>0.42500000000000004</v>
      </c>
      <c r="G152" s="108">
        <v>2.5861716945776601E-4</v>
      </c>
    </row>
    <row r="153" spans="1:7" ht="15" customHeight="1" x14ac:dyDescent="0.2">
      <c r="B153" s="96" t="s">
        <v>117</v>
      </c>
      <c r="C153" s="91">
        <v>45</v>
      </c>
      <c r="D153" s="91">
        <v>30</v>
      </c>
      <c r="E153" s="106">
        <v>-15</v>
      </c>
      <c r="F153" s="107">
        <v>-0.33333333333333337</v>
      </c>
      <c r="G153" s="108">
        <v>6.8057149857306837E-5</v>
      </c>
    </row>
    <row r="154" spans="1:7" ht="15" customHeight="1" x14ac:dyDescent="0.2">
      <c r="B154" s="96" t="s">
        <v>140</v>
      </c>
      <c r="C154" s="91">
        <v>40</v>
      </c>
      <c r="D154" s="91">
        <v>85</v>
      </c>
      <c r="E154" s="106">
        <v>45</v>
      </c>
      <c r="F154" s="107">
        <v>1.125</v>
      </c>
      <c r="G154" s="108">
        <v>1.9282859126236939E-4</v>
      </c>
    </row>
    <row r="155" spans="1:7" s="27" customFormat="1" ht="15" customHeight="1" x14ac:dyDescent="0.2">
      <c r="B155" s="96" t="s">
        <v>146</v>
      </c>
      <c r="C155" s="91">
        <v>71</v>
      </c>
      <c r="D155" s="91">
        <v>142</v>
      </c>
      <c r="E155" s="106">
        <v>71</v>
      </c>
      <c r="F155" s="107">
        <v>1</v>
      </c>
      <c r="G155" s="108">
        <v>3.221371759912524E-4</v>
      </c>
    </row>
    <row r="156" spans="1:7" ht="15" customHeight="1" x14ac:dyDescent="0.2">
      <c r="B156" s="96" t="s">
        <v>153</v>
      </c>
      <c r="C156" s="91">
        <v>2333</v>
      </c>
      <c r="D156" s="91">
        <v>3064</v>
      </c>
      <c r="E156" s="106">
        <v>731</v>
      </c>
      <c r="F156" s="107">
        <v>0.31333047578225459</v>
      </c>
      <c r="G156" s="108">
        <v>6.9509035720929386E-3</v>
      </c>
    </row>
    <row r="157" spans="1:7" ht="15" customHeight="1" x14ac:dyDescent="0.2">
      <c r="B157" s="85" t="s">
        <v>225</v>
      </c>
      <c r="C157" s="112">
        <v>3286</v>
      </c>
      <c r="D157" s="112">
        <v>4574</v>
      </c>
      <c r="E157" s="109">
        <v>1288</v>
      </c>
      <c r="F157" s="110">
        <v>0.39196591600730368</v>
      </c>
      <c r="G157" s="111">
        <v>1.0376446781577384E-2</v>
      </c>
    </row>
    <row r="158" spans="1:7" ht="15" customHeight="1" x14ac:dyDescent="0.2">
      <c r="B158" s="92" t="s">
        <v>70</v>
      </c>
      <c r="C158" s="91">
        <v>433</v>
      </c>
      <c r="D158" s="91">
        <v>430</v>
      </c>
      <c r="E158" s="106">
        <v>-3</v>
      </c>
      <c r="F158" s="107">
        <v>-6.9284064665127154E-3</v>
      </c>
      <c r="G158" s="108">
        <v>9.7548581462139812E-4</v>
      </c>
    </row>
    <row r="159" spans="1:7" ht="15" customHeight="1" x14ac:dyDescent="0.2">
      <c r="B159" s="92" t="s">
        <v>74</v>
      </c>
      <c r="C159" s="91">
        <v>76</v>
      </c>
      <c r="D159" s="91">
        <v>263</v>
      </c>
      <c r="E159" s="106">
        <v>187</v>
      </c>
      <c r="F159" s="107">
        <v>2.4605263157894739</v>
      </c>
      <c r="G159" s="108">
        <v>5.9663434708239003E-4</v>
      </c>
    </row>
    <row r="160" spans="1:7" ht="15" customHeight="1" x14ac:dyDescent="0.2">
      <c r="B160" s="98" t="s">
        <v>81</v>
      </c>
      <c r="C160" s="91">
        <v>456</v>
      </c>
      <c r="D160" s="91">
        <v>524</v>
      </c>
      <c r="E160" s="106">
        <v>68</v>
      </c>
      <c r="F160" s="107">
        <v>0.14912280701754388</v>
      </c>
      <c r="G160" s="108">
        <v>1.1887315508409596E-3</v>
      </c>
    </row>
    <row r="161" spans="2:7" ht="15" customHeight="1" x14ac:dyDescent="0.2">
      <c r="B161" s="99" t="s">
        <v>84</v>
      </c>
      <c r="C161" s="91">
        <v>304</v>
      </c>
      <c r="D161" s="91">
        <v>446</v>
      </c>
      <c r="E161" s="106">
        <v>142</v>
      </c>
      <c r="F161" s="107">
        <v>0.46710526315789469</v>
      </c>
      <c r="G161" s="108">
        <v>1.0117829612119617E-3</v>
      </c>
    </row>
    <row r="162" spans="2:7" ht="15" customHeight="1" x14ac:dyDescent="0.2">
      <c r="B162" s="99" t="s">
        <v>93</v>
      </c>
      <c r="C162" s="91">
        <v>75</v>
      </c>
      <c r="D162" s="91">
        <v>87</v>
      </c>
      <c r="E162" s="106">
        <v>12</v>
      </c>
      <c r="F162" s="107">
        <v>0.15999999999999992</v>
      </c>
      <c r="G162" s="108">
        <v>1.9736573458618986E-4</v>
      </c>
    </row>
    <row r="163" spans="2:7" ht="15" customHeight="1" x14ac:dyDescent="0.2">
      <c r="B163" s="99" t="s">
        <v>96</v>
      </c>
      <c r="C163" s="91">
        <v>247</v>
      </c>
      <c r="D163" s="91">
        <v>333</v>
      </c>
      <c r="E163" s="106">
        <v>86</v>
      </c>
      <c r="F163" s="107">
        <v>0.34817813765182182</v>
      </c>
      <c r="G163" s="108">
        <v>7.5543436341610594E-4</v>
      </c>
    </row>
    <row r="164" spans="2:7" x14ac:dyDescent="0.2">
      <c r="B164" s="90" t="s">
        <v>101</v>
      </c>
      <c r="C164" s="91">
        <v>86</v>
      </c>
      <c r="D164" s="91">
        <v>174</v>
      </c>
      <c r="E164" s="106">
        <v>88</v>
      </c>
      <c r="F164" s="107">
        <v>1.0232558139534884</v>
      </c>
      <c r="G164" s="108">
        <v>3.9473146917237971E-4</v>
      </c>
    </row>
    <row r="165" spans="2:7" ht="15" customHeight="1" x14ac:dyDescent="0.2">
      <c r="B165" s="90" t="s">
        <v>109</v>
      </c>
      <c r="C165" s="91">
        <v>166</v>
      </c>
      <c r="D165" s="91">
        <v>287</v>
      </c>
      <c r="E165" s="106">
        <v>121</v>
      </c>
      <c r="F165" s="107">
        <v>0.72891566265060237</v>
      </c>
      <c r="G165" s="108">
        <v>6.5108006696823549E-4</v>
      </c>
    </row>
    <row r="166" spans="2:7" ht="15" customHeight="1" x14ac:dyDescent="0.2">
      <c r="B166" s="90" t="s">
        <v>164</v>
      </c>
      <c r="C166" s="91">
        <v>2</v>
      </c>
      <c r="D166" s="91">
        <v>4</v>
      </c>
      <c r="E166" s="106">
        <v>2</v>
      </c>
      <c r="F166" s="107">
        <v>1</v>
      </c>
      <c r="G166" s="108">
        <v>9.0742866476409126E-6</v>
      </c>
    </row>
    <row r="167" spans="2:7" ht="15" customHeight="1" x14ac:dyDescent="0.2">
      <c r="B167" s="90" t="s">
        <v>123</v>
      </c>
      <c r="C167" s="91">
        <v>396</v>
      </c>
      <c r="D167" s="91">
        <v>334</v>
      </c>
      <c r="E167" s="106">
        <v>-62</v>
      </c>
      <c r="F167" s="107">
        <v>-0.15656565656565657</v>
      </c>
      <c r="G167" s="108">
        <v>7.5770293507801617E-4</v>
      </c>
    </row>
    <row r="168" spans="2:7" ht="15" customHeight="1" x14ac:dyDescent="0.2">
      <c r="B168" s="92" t="s">
        <v>125</v>
      </c>
      <c r="C168" s="91">
        <v>103</v>
      </c>
      <c r="D168" s="91">
        <v>44</v>
      </c>
      <c r="E168" s="106">
        <v>-59</v>
      </c>
      <c r="F168" s="107">
        <v>-0.57281553398058249</v>
      </c>
      <c r="G168" s="108">
        <v>9.981715312405003E-5</v>
      </c>
    </row>
    <row r="169" spans="2:7" x14ac:dyDescent="0.2">
      <c r="B169" s="90" t="s">
        <v>133</v>
      </c>
      <c r="C169" s="91">
        <v>424</v>
      </c>
      <c r="D169" s="91">
        <v>711</v>
      </c>
      <c r="E169" s="106">
        <v>287</v>
      </c>
      <c r="F169" s="107">
        <v>0.67688679245283012</v>
      </c>
      <c r="G169" s="108">
        <v>1.6129544516181721E-3</v>
      </c>
    </row>
    <row r="170" spans="2:7" ht="15" customHeight="1" x14ac:dyDescent="0.2">
      <c r="B170" s="92" t="s">
        <v>141</v>
      </c>
      <c r="C170" s="91">
        <v>252</v>
      </c>
      <c r="D170" s="91">
        <v>314</v>
      </c>
      <c r="E170" s="106">
        <v>62</v>
      </c>
      <c r="F170" s="107">
        <v>0.24603174603174605</v>
      </c>
      <c r="G170" s="108">
        <v>7.1233150183981164E-4</v>
      </c>
    </row>
    <row r="171" spans="2:7" ht="15" customHeight="1" x14ac:dyDescent="0.2">
      <c r="B171" s="90" t="s">
        <v>154</v>
      </c>
      <c r="C171" s="91">
        <v>266</v>
      </c>
      <c r="D171" s="91">
        <v>623</v>
      </c>
      <c r="E171" s="106">
        <v>357</v>
      </c>
      <c r="F171" s="107">
        <v>1.3421052631578947</v>
      </c>
      <c r="G171" s="108">
        <v>1.4133201453700721E-3</v>
      </c>
    </row>
    <row r="172" spans="2:7" ht="15" customHeight="1" x14ac:dyDescent="0.2">
      <c r="B172" s="85" t="s">
        <v>212</v>
      </c>
      <c r="C172" s="114">
        <v>492</v>
      </c>
      <c r="D172" s="114">
        <v>639</v>
      </c>
      <c r="E172" s="109">
        <v>147</v>
      </c>
      <c r="F172" s="110">
        <v>0.29878048780487809</v>
      </c>
      <c r="G172" s="111">
        <v>1.4496172919606358E-3</v>
      </c>
    </row>
    <row r="173" spans="2:7" ht="15" customHeight="1" x14ac:dyDescent="0.2">
      <c r="B173" s="88" t="s">
        <v>213</v>
      </c>
      <c r="C173" s="88">
        <v>130</v>
      </c>
      <c r="D173" s="88">
        <v>146</v>
      </c>
      <c r="E173" s="103">
        <v>16</v>
      </c>
      <c r="F173" s="104">
        <v>0.12307692307692308</v>
      </c>
      <c r="G173" s="105">
        <v>3.3121146263889332E-4</v>
      </c>
    </row>
    <row r="174" spans="2:7" s="10" customFormat="1" ht="15" customHeight="1" x14ac:dyDescent="0.2">
      <c r="B174" s="96" t="s">
        <v>175</v>
      </c>
      <c r="C174" s="91">
        <v>0</v>
      </c>
      <c r="D174" s="91">
        <v>1</v>
      </c>
      <c r="E174" s="106">
        <v>1</v>
      </c>
      <c r="F174" s="107"/>
      <c r="G174" s="108">
        <v>2.2685716619102282E-6</v>
      </c>
    </row>
    <row r="175" spans="2:7" ht="15" customHeight="1" x14ac:dyDescent="0.2">
      <c r="B175" s="96" t="s">
        <v>82</v>
      </c>
      <c r="C175" s="91">
        <v>9</v>
      </c>
      <c r="D175" s="91">
        <v>14</v>
      </c>
      <c r="E175" s="106">
        <v>5</v>
      </c>
      <c r="F175" s="107">
        <v>0.55555555555555558</v>
      </c>
      <c r="G175" s="108">
        <v>3.1760003266743193E-5</v>
      </c>
    </row>
    <row r="176" spans="2:7" ht="15" customHeight="1" x14ac:dyDescent="0.2">
      <c r="B176" s="96" t="s">
        <v>168</v>
      </c>
      <c r="C176" s="91">
        <v>5</v>
      </c>
      <c r="D176" s="91">
        <v>5</v>
      </c>
      <c r="E176" s="106">
        <v>0</v>
      </c>
      <c r="F176" s="107">
        <v>0</v>
      </c>
      <c r="G176" s="108">
        <v>1.1342858309551141E-5</v>
      </c>
    </row>
    <row r="177" spans="2:7" ht="15" customHeight="1" x14ac:dyDescent="0.2">
      <c r="B177" s="96" t="s">
        <v>89</v>
      </c>
      <c r="C177" s="91">
        <v>1</v>
      </c>
      <c r="D177" s="91">
        <v>0</v>
      </c>
      <c r="E177" s="106">
        <v>-1</v>
      </c>
      <c r="F177" s="107">
        <v>-1</v>
      </c>
      <c r="G177" s="108">
        <v>0</v>
      </c>
    </row>
    <row r="178" spans="2:7" ht="15" customHeight="1" x14ac:dyDescent="0.2">
      <c r="B178" s="96" t="s">
        <v>90</v>
      </c>
      <c r="C178" s="91">
        <v>5</v>
      </c>
      <c r="D178" s="91">
        <v>8</v>
      </c>
      <c r="E178" s="106">
        <v>3</v>
      </c>
      <c r="F178" s="107">
        <v>0.60000000000000009</v>
      </c>
      <c r="G178" s="108">
        <v>1.8148573295281825E-5</v>
      </c>
    </row>
    <row r="179" spans="2:7" ht="15" customHeight="1" x14ac:dyDescent="0.2">
      <c r="B179" s="96" t="s">
        <v>102</v>
      </c>
      <c r="C179" s="91">
        <v>26</v>
      </c>
      <c r="D179" s="91">
        <v>39</v>
      </c>
      <c r="E179" s="106">
        <v>13</v>
      </c>
      <c r="F179" s="107">
        <v>0.5</v>
      </c>
      <c r="G179" s="108">
        <v>8.8474294814498897E-5</v>
      </c>
    </row>
    <row r="180" spans="2:7" ht="15" customHeight="1" x14ac:dyDescent="0.2">
      <c r="B180" s="96" t="s">
        <v>195</v>
      </c>
      <c r="C180" s="91">
        <v>45</v>
      </c>
      <c r="D180" s="91">
        <v>54</v>
      </c>
      <c r="E180" s="106">
        <v>9</v>
      </c>
      <c r="F180" s="107">
        <v>0.19999999999999996</v>
      </c>
      <c r="G180" s="108">
        <v>1.2250286974315231E-4</v>
      </c>
    </row>
    <row r="181" spans="2:7" ht="15" customHeight="1" x14ac:dyDescent="0.2">
      <c r="B181" s="96" t="s">
        <v>111</v>
      </c>
      <c r="C181" s="91">
        <v>0</v>
      </c>
      <c r="D181" s="91">
        <v>0</v>
      </c>
      <c r="E181" s="106">
        <v>0</v>
      </c>
      <c r="F181" s="107"/>
      <c r="G181" s="108">
        <v>0</v>
      </c>
    </row>
    <row r="182" spans="2:7" ht="15" customHeight="1" x14ac:dyDescent="0.2">
      <c r="B182" s="96" t="s">
        <v>112</v>
      </c>
      <c r="C182" s="91">
        <v>5</v>
      </c>
      <c r="D182" s="91">
        <v>8</v>
      </c>
      <c r="E182" s="106">
        <v>3</v>
      </c>
      <c r="F182" s="107">
        <v>0.60000000000000009</v>
      </c>
      <c r="G182" s="108">
        <v>1.8148573295281825E-5</v>
      </c>
    </row>
    <row r="183" spans="2:7" s="27" customFormat="1" ht="15" customHeight="1" x14ac:dyDescent="0.2">
      <c r="B183" s="96" t="s">
        <v>272</v>
      </c>
      <c r="C183" s="91">
        <v>0</v>
      </c>
      <c r="D183" s="91">
        <v>0</v>
      </c>
      <c r="E183" s="106">
        <v>0</v>
      </c>
      <c r="F183" s="107"/>
      <c r="G183" s="108">
        <v>0</v>
      </c>
    </row>
    <row r="184" spans="2:7" ht="15" customHeight="1" x14ac:dyDescent="0.2">
      <c r="B184" s="96" t="s">
        <v>189</v>
      </c>
      <c r="C184" s="91">
        <v>0</v>
      </c>
      <c r="D184" s="91">
        <v>0</v>
      </c>
      <c r="E184" s="106">
        <v>0</v>
      </c>
      <c r="F184" s="107"/>
      <c r="G184" s="108">
        <v>0</v>
      </c>
    </row>
    <row r="185" spans="2:7" ht="12.75" customHeight="1" x14ac:dyDescent="0.2">
      <c r="B185" s="96" t="s">
        <v>118</v>
      </c>
      <c r="C185" s="91">
        <v>2</v>
      </c>
      <c r="D185" s="91">
        <v>0</v>
      </c>
      <c r="E185" s="106">
        <v>-2</v>
      </c>
      <c r="F185" s="107">
        <v>-1</v>
      </c>
      <c r="G185" s="108">
        <v>0</v>
      </c>
    </row>
    <row r="186" spans="2:7" x14ac:dyDescent="0.2">
      <c r="B186" s="96" t="s">
        <v>181</v>
      </c>
      <c r="C186" s="91">
        <v>0</v>
      </c>
      <c r="D186" s="91">
        <v>0</v>
      </c>
      <c r="E186" s="106">
        <v>0</v>
      </c>
      <c r="F186" s="107"/>
      <c r="G186" s="108">
        <v>0</v>
      </c>
    </row>
    <row r="187" spans="2:7" ht="15" customHeight="1" x14ac:dyDescent="0.2">
      <c r="B187" s="96" t="s">
        <v>130</v>
      </c>
      <c r="C187" s="91">
        <v>1</v>
      </c>
      <c r="D187" s="91">
        <v>2</v>
      </c>
      <c r="E187" s="106">
        <v>1</v>
      </c>
      <c r="F187" s="107">
        <v>1</v>
      </c>
      <c r="G187" s="108">
        <v>4.5371433238204563E-6</v>
      </c>
    </row>
    <row r="188" spans="2:7" ht="15" customHeight="1" x14ac:dyDescent="0.2">
      <c r="B188" s="96" t="s">
        <v>135</v>
      </c>
      <c r="C188" s="91">
        <v>0</v>
      </c>
      <c r="D188" s="91">
        <v>1</v>
      </c>
      <c r="E188" s="106">
        <v>1</v>
      </c>
      <c r="F188" s="107"/>
      <c r="G188" s="108">
        <v>2.2685716619102282E-6</v>
      </c>
    </row>
    <row r="189" spans="2:7" ht="15" customHeight="1" x14ac:dyDescent="0.2">
      <c r="B189" s="96" t="s">
        <v>142</v>
      </c>
      <c r="C189" s="91">
        <v>16</v>
      </c>
      <c r="D189" s="91">
        <v>4</v>
      </c>
      <c r="E189" s="106">
        <v>-12</v>
      </c>
      <c r="F189" s="107">
        <v>-0.75</v>
      </c>
      <c r="G189" s="108">
        <v>9.0742866476409126E-6</v>
      </c>
    </row>
    <row r="190" spans="2:7" x14ac:dyDescent="0.2">
      <c r="B190" s="96" t="s">
        <v>184</v>
      </c>
      <c r="C190" s="91">
        <v>2</v>
      </c>
      <c r="D190" s="91">
        <v>3</v>
      </c>
      <c r="E190" s="106">
        <v>1</v>
      </c>
      <c r="F190" s="107">
        <v>0.5</v>
      </c>
      <c r="G190" s="108">
        <v>6.805714985730684E-6</v>
      </c>
    </row>
    <row r="191" spans="2:7" ht="15" customHeight="1" x14ac:dyDescent="0.2">
      <c r="B191" s="96" t="s">
        <v>151</v>
      </c>
      <c r="C191" s="91">
        <v>13</v>
      </c>
      <c r="D191" s="91">
        <v>7</v>
      </c>
      <c r="E191" s="106">
        <v>-6</v>
      </c>
      <c r="F191" s="107">
        <v>-0.46153846153846156</v>
      </c>
      <c r="G191" s="108">
        <v>1.5880001633371597E-5</v>
      </c>
    </row>
    <row r="192" spans="2:7" ht="15" customHeight="1" x14ac:dyDescent="0.2">
      <c r="B192" s="96" t="s">
        <v>187</v>
      </c>
      <c r="C192" s="91">
        <v>0</v>
      </c>
      <c r="D192" s="91">
        <v>0</v>
      </c>
      <c r="E192" s="106">
        <v>0</v>
      </c>
      <c r="F192" s="107"/>
      <c r="G192" s="108">
        <v>0</v>
      </c>
    </row>
    <row r="193" spans="1:7" ht="15" customHeight="1" x14ac:dyDescent="0.2">
      <c r="A193" s="12"/>
      <c r="B193" s="88" t="s">
        <v>214</v>
      </c>
      <c r="C193" s="116">
        <v>95</v>
      </c>
      <c r="D193" s="116">
        <v>95</v>
      </c>
      <c r="E193" s="103">
        <v>0</v>
      </c>
      <c r="F193" s="104">
        <v>0</v>
      </c>
      <c r="G193" s="105">
        <v>2.1551430788147166E-4</v>
      </c>
    </row>
    <row r="194" spans="1:7" ht="15" customHeight="1" x14ac:dyDescent="0.2">
      <c r="A194" s="12"/>
      <c r="B194" s="92" t="s">
        <v>173</v>
      </c>
      <c r="C194" s="91">
        <v>1</v>
      </c>
      <c r="D194" s="91">
        <v>0</v>
      </c>
      <c r="E194" s="106">
        <v>-1</v>
      </c>
      <c r="F194" s="107">
        <v>-1</v>
      </c>
      <c r="G194" s="108">
        <v>0</v>
      </c>
    </row>
    <row r="195" spans="1:7" ht="15" customHeight="1" x14ac:dyDescent="0.2">
      <c r="A195" s="12"/>
      <c r="B195" s="95" t="s">
        <v>190</v>
      </c>
      <c r="C195" s="91">
        <v>0</v>
      </c>
      <c r="D195" s="91">
        <v>6</v>
      </c>
      <c r="E195" s="106">
        <v>6</v>
      </c>
      <c r="F195" s="107"/>
      <c r="G195" s="108">
        <v>1.3611429971461368E-5</v>
      </c>
    </row>
    <row r="196" spans="1:7" ht="15" customHeight="1" x14ac:dyDescent="0.2">
      <c r="A196" s="12"/>
      <c r="B196" s="96" t="s">
        <v>177</v>
      </c>
      <c r="C196" s="91">
        <v>0</v>
      </c>
      <c r="D196" s="91">
        <v>0</v>
      </c>
      <c r="E196" s="106">
        <v>0</v>
      </c>
      <c r="F196" s="107"/>
      <c r="G196" s="108">
        <v>0</v>
      </c>
    </row>
    <row r="197" spans="1:7" ht="15" customHeight="1" x14ac:dyDescent="0.2">
      <c r="A197" s="12"/>
      <c r="B197" s="96" t="s">
        <v>77</v>
      </c>
      <c r="C197" s="91">
        <v>9</v>
      </c>
      <c r="D197" s="91">
        <v>5</v>
      </c>
      <c r="E197" s="106">
        <v>-4</v>
      </c>
      <c r="F197" s="107">
        <v>-0.44444444444444442</v>
      </c>
      <c r="G197" s="108">
        <v>1.1342858309551141E-5</v>
      </c>
    </row>
    <row r="198" spans="1:7" ht="15" customHeight="1" x14ac:dyDescent="0.2">
      <c r="A198" s="12"/>
      <c r="B198" s="96" t="s">
        <v>78</v>
      </c>
      <c r="C198" s="91">
        <v>1</v>
      </c>
      <c r="D198" s="91">
        <v>0</v>
      </c>
      <c r="E198" s="106">
        <v>-1</v>
      </c>
      <c r="F198" s="107">
        <v>-1</v>
      </c>
      <c r="G198" s="108">
        <v>0</v>
      </c>
    </row>
    <row r="199" spans="1:7" ht="15" customHeight="1" x14ac:dyDescent="0.2">
      <c r="A199" s="12"/>
      <c r="B199" s="96" t="s">
        <v>163</v>
      </c>
      <c r="C199" s="91">
        <v>0</v>
      </c>
      <c r="D199" s="91">
        <v>2</v>
      </c>
      <c r="E199" s="106">
        <v>2</v>
      </c>
      <c r="F199" s="107"/>
      <c r="G199" s="108">
        <v>4.5371433238204563E-6</v>
      </c>
    </row>
    <row r="200" spans="1:7" ht="15" customHeight="1" x14ac:dyDescent="0.2">
      <c r="A200" s="12"/>
      <c r="B200" s="96" t="s">
        <v>98</v>
      </c>
      <c r="C200" s="91">
        <v>0</v>
      </c>
      <c r="D200" s="91">
        <v>0</v>
      </c>
      <c r="E200" s="106">
        <v>0</v>
      </c>
      <c r="F200" s="107"/>
      <c r="G200" s="108">
        <v>0</v>
      </c>
    </row>
    <row r="201" spans="1:7" ht="15" customHeight="1" x14ac:dyDescent="0.2">
      <c r="A201" s="12"/>
      <c r="B201" s="96" t="s">
        <v>107</v>
      </c>
      <c r="C201" s="91">
        <v>4</v>
      </c>
      <c r="D201" s="91">
        <v>2</v>
      </c>
      <c r="E201" s="106">
        <v>-2</v>
      </c>
      <c r="F201" s="107">
        <v>-0.5</v>
      </c>
      <c r="G201" s="108">
        <v>4.5371433238204563E-6</v>
      </c>
    </row>
    <row r="202" spans="1:7" ht="15" customHeight="1" x14ac:dyDescent="0.2">
      <c r="A202" s="12"/>
      <c r="B202" s="90" t="s">
        <v>110</v>
      </c>
      <c r="C202" s="91">
        <v>1</v>
      </c>
      <c r="D202" s="91">
        <v>1</v>
      </c>
      <c r="E202" s="106">
        <v>0</v>
      </c>
      <c r="F202" s="107">
        <v>0</v>
      </c>
      <c r="G202" s="108">
        <v>2.2685716619102282E-6</v>
      </c>
    </row>
    <row r="203" spans="1:7" ht="15" customHeight="1" x14ac:dyDescent="0.2">
      <c r="A203" s="12"/>
      <c r="B203" s="96" t="s">
        <v>179</v>
      </c>
      <c r="C203" s="91">
        <v>1</v>
      </c>
      <c r="D203" s="91">
        <v>5</v>
      </c>
      <c r="E203" s="106">
        <v>4</v>
      </c>
      <c r="F203" s="107">
        <v>4</v>
      </c>
      <c r="G203" s="108">
        <v>1.1342858309551141E-5</v>
      </c>
    </row>
    <row r="204" spans="1:7" ht="15" customHeight="1" x14ac:dyDescent="0.2">
      <c r="A204" s="12"/>
      <c r="B204" s="96" t="s">
        <v>165</v>
      </c>
      <c r="C204" s="91">
        <v>0</v>
      </c>
      <c r="D204" s="91">
        <v>0</v>
      </c>
      <c r="E204" s="106">
        <v>0</v>
      </c>
      <c r="F204" s="107"/>
      <c r="G204" s="108">
        <v>0</v>
      </c>
    </row>
    <row r="205" spans="1:7" ht="15" customHeight="1" x14ac:dyDescent="0.2">
      <c r="A205" s="12"/>
      <c r="B205" s="96" t="s">
        <v>170</v>
      </c>
      <c r="C205" s="91">
        <v>0</v>
      </c>
      <c r="D205" s="91">
        <v>1</v>
      </c>
      <c r="E205" s="106">
        <v>1</v>
      </c>
      <c r="F205" s="107"/>
      <c r="G205" s="108">
        <v>2.2685716619102282E-6</v>
      </c>
    </row>
    <row r="206" spans="1:7" ht="15" customHeight="1" x14ac:dyDescent="0.2">
      <c r="A206" s="12"/>
      <c r="B206" s="96" t="s">
        <v>121</v>
      </c>
      <c r="C206" s="91">
        <v>77</v>
      </c>
      <c r="D206" s="91">
        <v>72</v>
      </c>
      <c r="E206" s="106">
        <v>-5</v>
      </c>
      <c r="F206" s="107">
        <v>-6.4935064935064957E-2</v>
      </c>
      <c r="G206" s="108">
        <v>1.6333715965753643E-4</v>
      </c>
    </row>
    <row r="207" spans="1:7" ht="15" customHeight="1" x14ac:dyDescent="0.2">
      <c r="A207" s="12"/>
      <c r="B207" s="96" t="s">
        <v>136</v>
      </c>
      <c r="C207" s="91">
        <v>1</v>
      </c>
      <c r="D207" s="91">
        <v>0</v>
      </c>
      <c r="E207" s="106">
        <v>-1</v>
      </c>
      <c r="F207" s="107">
        <v>-1</v>
      </c>
      <c r="G207" s="108">
        <v>0</v>
      </c>
    </row>
    <row r="208" spans="1:7" ht="15" customHeight="1" x14ac:dyDescent="0.2">
      <c r="A208" s="12"/>
      <c r="B208" s="96" t="s">
        <v>139</v>
      </c>
      <c r="C208" s="91">
        <v>0</v>
      </c>
      <c r="D208" s="91">
        <v>1</v>
      </c>
      <c r="E208" s="106">
        <v>1</v>
      </c>
      <c r="F208" s="107"/>
      <c r="G208" s="108">
        <v>2.2685716619102282E-6</v>
      </c>
    </row>
    <row r="209" spans="1:7" ht="15" customHeight="1" x14ac:dyDescent="0.2">
      <c r="B209" s="96" t="s">
        <v>199</v>
      </c>
      <c r="C209" s="91">
        <v>0</v>
      </c>
      <c r="D209" s="91">
        <v>0</v>
      </c>
      <c r="E209" s="106">
        <v>0</v>
      </c>
      <c r="F209" s="107"/>
      <c r="G209" s="108">
        <v>0</v>
      </c>
    </row>
    <row r="210" spans="1:7" ht="13.5" customHeight="1" x14ac:dyDescent="0.2">
      <c r="B210" s="88" t="s">
        <v>132</v>
      </c>
      <c r="C210" s="116">
        <v>97</v>
      </c>
      <c r="D210" s="116">
        <v>149</v>
      </c>
      <c r="E210" s="103">
        <v>52</v>
      </c>
      <c r="F210" s="104">
        <v>0.53608247422680422</v>
      </c>
      <c r="G210" s="105">
        <v>3.3801717762462397E-4</v>
      </c>
    </row>
    <row r="211" spans="1:7" ht="15" customHeight="1" x14ac:dyDescent="0.2">
      <c r="A211" s="12"/>
      <c r="B211" s="96" t="s">
        <v>174</v>
      </c>
      <c r="C211" s="91">
        <v>0</v>
      </c>
      <c r="D211" s="91">
        <v>0</v>
      </c>
      <c r="E211" s="106">
        <v>0</v>
      </c>
      <c r="F211" s="107"/>
      <c r="G211" s="108">
        <v>0</v>
      </c>
    </row>
    <row r="212" spans="1:7" ht="15" customHeight="1" x14ac:dyDescent="0.2">
      <c r="A212" s="12"/>
      <c r="B212" s="95" t="s">
        <v>201</v>
      </c>
      <c r="C212" s="91">
        <v>0</v>
      </c>
      <c r="D212" s="91">
        <v>0</v>
      </c>
      <c r="E212" s="106">
        <v>0</v>
      </c>
      <c r="F212" s="107"/>
      <c r="G212" s="108">
        <v>0</v>
      </c>
    </row>
    <row r="213" spans="1:7" ht="15" customHeight="1" x14ac:dyDescent="0.2">
      <c r="A213" s="12"/>
      <c r="B213" s="96" t="s">
        <v>166</v>
      </c>
      <c r="C213" s="91">
        <v>0</v>
      </c>
      <c r="D213" s="91">
        <v>2</v>
      </c>
      <c r="E213" s="106">
        <v>2</v>
      </c>
      <c r="F213" s="107"/>
      <c r="G213" s="108">
        <v>4.5371433238204563E-6</v>
      </c>
    </row>
    <row r="214" spans="1:7" ht="15" customHeight="1" x14ac:dyDescent="0.2">
      <c r="B214" s="96" t="s">
        <v>132</v>
      </c>
      <c r="C214" s="91">
        <v>97</v>
      </c>
      <c r="D214" s="91">
        <v>147</v>
      </c>
      <c r="E214" s="106">
        <v>50</v>
      </c>
      <c r="F214" s="107">
        <v>0.51546391752577314</v>
      </c>
      <c r="G214" s="108">
        <v>3.334800343008035E-4</v>
      </c>
    </row>
    <row r="215" spans="1:7" x14ac:dyDescent="0.2">
      <c r="B215" s="95" t="s">
        <v>191</v>
      </c>
      <c r="C215" s="91">
        <v>0</v>
      </c>
      <c r="D215" s="91">
        <v>0</v>
      </c>
      <c r="E215" s="106">
        <v>0</v>
      </c>
      <c r="F215" s="107"/>
      <c r="G215" s="108">
        <v>0</v>
      </c>
    </row>
    <row r="216" spans="1:7" ht="15" customHeight="1" x14ac:dyDescent="0.2">
      <c r="B216" s="88" t="s">
        <v>215</v>
      </c>
      <c r="C216" s="116">
        <v>160</v>
      </c>
      <c r="D216" s="116">
        <v>234</v>
      </c>
      <c r="E216" s="103">
        <v>74</v>
      </c>
      <c r="F216" s="104">
        <v>0.46249999999999991</v>
      </c>
      <c r="G216" s="105">
        <v>5.3084576888699341E-4</v>
      </c>
    </row>
    <row r="217" spans="1:7" ht="15" customHeight="1" x14ac:dyDescent="0.2">
      <c r="B217" s="90" t="s">
        <v>67</v>
      </c>
      <c r="C217" s="91">
        <v>15</v>
      </c>
      <c r="D217" s="91">
        <v>11</v>
      </c>
      <c r="E217" s="106">
        <v>-4</v>
      </c>
      <c r="F217" s="107">
        <v>-0.26666666666666672</v>
      </c>
      <c r="G217" s="108">
        <v>2.4954288281012508E-5</v>
      </c>
    </row>
    <row r="218" spans="1:7" ht="15" customHeight="1" x14ac:dyDescent="0.2">
      <c r="B218" s="90" t="s">
        <v>114</v>
      </c>
      <c r="C218" s="91">
        <v>44</v>
      </c>
      <c r="D218" s="91">
        <v>68</v>
      </c>
      <c r="E218" s="106">
        <v>24</v>
      </c>
      <c r="F218" s="107">
        <v>0.54545454545454541</v>
      </c>
      <c r="G218" s="108">
        <v>1.542628730098955E-4</v>
      </c>
    </row>
    <row r="219" spans="1:7" ht="15" customHeight="1" x14ac:dyDescent="0.2">
      <c r="B219" s="90" t="s">
        <v>143</v>
      </c>
      <c r="C219" s="91">
        <v>44</v>
      </c>
      <c r="D219" s="91">
        <v>72</v>
      </c>
      <c r="E219" s="106">
        <v>28</v>
      </c>
      <c r="F219" s="107">
        <v>0.63636363636363646</v>
      </c>
      <c r="G219" s="108">
        <v>1.6333715965753643E-4</v>
      </c>
    </row>
    <row r="220" spans="1:7" x14ac:dyDescent="0.2">
      <c r="B220" s="90" t="s">
        <v>150</v>
      </c>
      <c r="C220" s="91">
        <v>57</v>
      </c>
      <c r="D220" s="91">
        <v>83</v>
      </c>
      <c r="E220" s="106">
        <v>26</v>
      </c>
      <c r="F220" s="107">
        <v>0.45614035087719307</v>
      </c>
      <c r="G220" s="108">
        <v>1.8829144793854893E-4</v>
      </c>
    </row>
    <row r="221" spans="1:7" x14ac:dyDescent="0.2">
      <c r="B221" s="88" t="s">
        <v>216</v>
      </c>
      <c r="C221" s="116">
        <v>10</v>
      </c>
      <c r="D221" s="116">
        <v>15</v>
      </c>
      <c r="E221" s="103">
        <v>5</v>
      </c>
      <c r="F221" s="104">
        <v>0.5</v>
      </c>
      <c r="G221" s="105">
        <v>3.4028574928653418E-5</v>
      </c>
    </row>
    <row r="222" spans="1:7" x14ac:dyDescent="0.2">
      <c r="B222" s="96" t="s">
        <v>160</v>
      </c>
      <c r="C222" s="91">
        <v>0</v>
      </c>
      <c r="D222" s="91">
        <v>0</v>
      </c>
      <c r="E222" s="106">
        <v>0</v>
      </c>
      <c r="F222" s="107"/>
      <c r="G222" s="108">
        <v>0</v>
      </c>
    </row>
    <row r="223" spans="1:7" ht="13.5" customHeight="1" x14ac:dyDescent="0.2">
      <c r="B223" s="96" t="s">
        <v>176</v>
      </c>
      <c r="C223" s="91">
        <v>0</v>
      </c>
      <c r="D223" s="91">
        <v>2</v>
      </c>
      <c r="E223" s="106">
        <v>2</v>
      </c>
      <c r="F223" s="107"/>
      <c r="G223" s="108">
        <v>4.5371433238204563E-6</v>
      </c>
    </row>
    <row r="224" spans="1:7" ht="15.75" customHeight="1" x14ac:dyDescent="0.2">
      <c r="B224" s="96" t="s">
        <v>99</v>
      </c>
      <c r="C224" s="91">
        <v>5</v>
      </c>
      <c r="D224" s="91">
        <v>11</v>
      </c>
      <c r="E224" s="106">
        <v>6</v>
      </c>
      <c r="F224" s="107">
        <v>1.2000000000000002</v>
      </c>
      <c r="G224" s="108">
        <v>2.4954288281012508E-5</v>
      </c>
    </row>
    <row r="225" spans="1:7" ht="15" customHeight="1" x14ac:dyDescent="0.2">
      <c r="B225" s="96" t="s">
        <v>104</v>
      </c>
      <c r="C225" s="91">
        <v>5</v>
      </c>
      <c r="D225" s="91">
        <v>1</v>
      </c>
      <c r="E225" s="106">
        <v>-4</v>
      </c>
      <c r="F225" s="107">
        <v>-0.8</v>
      </c>
      <c r="G225" s="108">
        <v>2.2685716619102282E-6</v>
      </c>
    </row>
    <row r="226" spans="1:7" ht="15.75" customHeight="1" x14ac:dyDescent="0.2">
      <c r="B226" s="96" t="s">
        <v>198</v>
      </c>
      <c r="C226" s="91">
        <v>0</v>
      </c>
      <c r="D226" s="91">
        <v>0</v>
      </c>
      <c r="E226" s="106">
        <v>0</v>
      </c>
      <c r="F226" s="107"/>
      <c r="G226" s="108">
        <v>0</v>
      </c>
    </row>
    <row r="227" spans="1:7" s="27" customFormat="1" ht="15.75" customHeight="1" x14ac:dyDescent="0.2">
      <c r="B227" s="96" t="s">
        <v>200</v>
      </c>
      <c r="C227" s="91">
        <v>0</v>
      </c>
      <c r="D227" s="91">
        <v>0</v>
      </c>
      <c r="E227" s="106">
        <v>0</v>
      </c>
      <c r="F227" s="107"/>
      <c r="G227" s="108">
        <v>0</v>
      </c>
    </row>
    <row r="228" spans="1:7" s="10" customFormat="1" x14ac:dyDescent="0.2">
      <c r="B228" s="90" t="s">
        <v>271</v>
      </c>
      <c r="C228" s="91">
        <v>0</v>
      </c>
      <c r="D228" s="91">
        <v>1</v>
      </c>
      <c r="E228" s="106">
        <v>1</v>
      </c>
      <c r="F228" s="107"/>
      <c r="G228" s="108">
        <v>2.2685716619102282E-6</v>
      </c>
    </row>
    <row r="229" spans="1:7" x14ac:dyDescent="0.2">
      <c r="B229" s="85" t="s">
        <v>144</v>
      </c>
      <c r="C229" s="114">
        <v>346</v>
      </c>
      <c r="D229" s="114">
        <v>267</v>
      </c>
      <c r="E229" s="109">
        <v>-79</v>
      </c>
      <c r="F229" s="110">
        <v>-0.22832369942196529</v>
      </c>
      <c r="G229" s="111">
        <v>6.0570863373003085E-4</v>
      </c>
    </row>
    <row r="230" spans="1:7" x14ac:dyDescent="0.2">
      <c r="B230" s="90" t="s">
        <v>202</v>
      </c>
      <c r="C230" s="91">
        <v>30</v>
      </c>
      <c r="D230" s="91">
        <v>22</v>
      </c>
      <c r="E230" s="106">
        <v>-8</v>
      </c>
      <c r="F230" s="107">
        <v>-0.26666666666666672</v>
      </c>
      <c r="G230" s="108">
        <v>4.9908576562025015E-5</v>
      </c>
    </row>
    <row r="231" spans="1:7" ht="15" customHeight="1" x14ac:dyDescent="0.2">
      <c r="B231" s="90" t="s">
        <v>144</v>
      </c>
      <c r="C231" s="91">
        <v>316</v>
      </c>
      <c r="D231" s="91">
        <v>245</v>
      </c>
      <c r="E231" s="106">
        <v>-71</v>
      </c>
      <c r="F231" s="107">
        <v>-0.22468354430379744</v>
      </c>
      <c r="G231" s="108">
        <v>5.5580005716800586E-4</v>
      </c>
    </row>
    <row r="232" spans="1:7" ht="15" customHeight="1" x14ac:dyDescent="0.2">
      <c r="F232" s="6"/>
    </row>
    <row r="234" spans="1:7" s="27" customFormat="1" ht="15" customHeight="1" x14ac:dyDescent="0.2">
      <c r="B234" s="117" t="s">
        <v>220</v>
      </c>
      <c r="C234" s="118"/>
      <c r="D234" s="118"/>
      <c r="E234" s="118"/>
      <c r="F234" s="118"/>
    </row>
    <row r="235" spans="1:7" ht="19.5" customHeight="1" x14ac:dyDescent="0.2">
      <c r="A235" s="27"/>
      <c r="B235" s="27"/>
      <c r="C235" s="27"/>
      <c r="D235" s="27"/>
      <c r="E235" s="27"/>
      <c r="F235" s="27"/>
      <c r="G235" s="27"/>
    </row>
    <row r="236" spans="1:7" ht="33" customHeight="1" x14ac:dyDescent="0.2">
      <c r="A236" s="27"/>
      <c r="B236" s="119" t="s">
        <v>275</v>
      </c>
      <c r="C236" s="119"/>
      <c r="D236" s="119"/>
      <c r="E236" s="119"/>
      <c r="F236" s="119"/>
      <c r="G236" s="119"/>
    </row>
    <row r="237" spans="1:7" ht="15" customHeight="1" x14ac:dyDescent="0.2">
      <c r="A237" s="27"/>
      <c r="B237" s="27"/>
      <c r="C237" s="27"/>
      <c r="D237" s="27"/>
      <c r="E237" s="27"/>
      <c r="F237" s="27"/>
      <c r="G237" s="27"/>
    </row>
    <row r="245" spans="6:7" ht="15" customHeight="1" x14ac:dyDescent="0.2">
      <c r="G245" s="12"/>
    </row>
    <row r="246" spans="6:7" ht="15" customHeight="1" x14ac:dyDescent="0.2">
      <c r="F246" s="12"/>
      <c r="G246" s="12"/>
    </row>
    <row r="247" spans="6:7" ht="15" customHeight="1" x14ac:dyDescent="0.2">
      <c r="F247" s="12"/>
      <c r="G247" s="12"/>
    </row>
    <row r="248" spans="6:7" ht="15" customHeight="1" x14ac:dyDescent="0.2">
      <c r="F248" s="12"/>
      <c r="G248" s="12"/>
    </row>
    <row r="249" spans="6:7" ht="15" customHeight="1" x14ac:dyDescent="0.2">
      <c r="F249" s="12"/>
      <c r="G249" s="12"/>
    </row>
    <row r="250" spans="6:7" ht="15" customHeight="1" x14ac:dyDescent="0.2">
      <c r="F250" s="12"/>
      <c r="G250" s="12"/>
    </row>
    <row r="251" spans="6:7" ht="15" customHeight="1" x14ac:dyDescent="0.2">
      <c r="F251" s="12"/>
      <c r="G251" s="12"/>
    </row>
    <row r="252" spans="6:7" ht="15" customHeight="1" x14ac:dyDescent="0.2">
      <c r="F252" s="12"/>
    </row>
  </sheetData>
  <mergeCells count="2">
    <mergeCell ref="B234:F234"/>
    <mergeCell ref="B236:G236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3"/>
  <sheetViews>
    <sheetView workbookViewId="0">
      <selection activeCell="B2" sqref="B2:H2"/>
    </sheetView>
  </sheetViews>
  <sheetFormatPr defaultRowHeight="15" customHeight="1" x14ac:dyDescent="0.2"/>
  <cols>
    <col min="1" max="1" width="12.7109375" style="7" customWidth="1"/>
    <col min="2" max="2" width="6.7109375" style="7" customWidth="1"/>
    <col min="3" max="3" width="31" style="7" customWidth="1"/>
    <col min="4" max="4" width="19.140625" style="7" customWidth="1"/>
    <col min="5" max="5" width="21.7109375" style="7" customWidth="1"/>
    <col min="6" max="6" width="15.28515625" style="7" customWidth="1"/>
    <col min="7" max="7" width="15" style="7" customWidth="1"/>
    <col min="8" max="8" width="13.42578125" style="7" customWidth="1"/>
    <col min="9" max="16384" width="9.140625" style="7"/>
  </cols>
  <sheetData>
    <row r="2" spans="1:10" ht="21.75" customHeight="1" x14ac:dyDescent="0.2">
      <c r="B2" s="121" t="s">
        <v>217</v>
      </c>
      <c r="C2" s="121"/>
      <c r="D2" s="121"/>
      <c r="E2" s="121"/>
      <c r="F2" s="121"/>
      <c r="G2" s="121"/>
      <c r="H2" s="121"/>
    </row>
    <row r="3" spans="1:10" ht="15" customHeight="1" thickBot="1" x14ac:dyDescent="0.25">
      <c r="B3" s="8"/>
      <c r="C3" s="8"/>
      <c r="D3" s="8"/>
      <c r="E3" s="8"/>
      <c r="F3" s="8"/>
      <c r="G3" s="8"/>
    </row>
    <row r="4" spans="1:10" ht="38.25" customHeight="1" thickBot="1" x14ac:dyDescent="0.25">
      <c r="A4" s="8"/>
      <c r="B4" s="74"/>
      <c r="C4" s="79" t="s">
        <v>0</v>
      </c>
      <c r="D4" s="80" t="s">
        <v>276</v>
      </c>
      <c r="E4" s="80" t="s">
        <v>277</v>
      </c>
      <c r="F4" s="77" t="s">
        <v>218</v>
      </c>
      <c r="G4" s="78" t="s">
        <v>219</v>
      </c>
      <c r="H4" s="75" t="s">
        <v>238</v>
      </c>
    </row>
    <row r="5" spans="1:10" ht="15" customHeight="1" x14ac:dyDescent="0.2">
      <c r="A5"/>
      <c r="B5" s="73">
        <v>1</v>
      </c>
      <c r="C5" s="17" t="s">
        <v>7</v>
      </c>
      <c r="D5" s="21">
        <v>106364</v>
      </c>
      <c r="E5" s="22">
        <v>103981</v>
      </c>
      <c r="F5" s="23">
        <f t="shared" ref="F5:F19" si="0">E5-D5</f>
        <v>-2383</v>
      </c>
      <c r="G5" s="38">
        <f t="shared" ref="G5:G19" si="1">F5/D5</f>
        <v>-2.2404196908728517E-2</v>
      </c>
      <c r="H5" s="36">
        <f>E5/' 2018 თებერვალი'!$D$2</f>
        <v>0.23588834997708744</v>
      </c>
      <c r="I5" s="34"/>
      <c r="J5" s="62"/>
    </row>
    <row r="6" spans="1:10" ht="15" customHeight="1" x14ac:dyDescent="0.2">
      <c r="A6"/>
      <c r="B6" s="19">
        <v>2</v>
      </c>
      <c r="C6" s="17" t="s">
        <v>6</v>
      </c>
      <c r="D6" s="21">
        <v>80826</v>
      </c>
      <c r="E6" s="22">
        <v>102707</v>
      </c>
      <c r="F6" s="23">
        <f t="shared" si="0"/>
        <v>21881</v>
      </c>
      <c r="G6" s="38">
        <f t="shared" si="1"/>
        <v>0.27071734342909459</v>
      </c>
      <c r="H6" s="36">
        <f>E6/' 2018 თებერვალი'!$D$2</f>
        <v>0.23299818967981378</v>
      </c>
      <c r="J6" s="35"/>
    </row>
    <row r="7" spans="1:10" ht="15" customHeight="1" x14ac:dyDescent="0.2">
      <c r="A7"/>
      <c r="B7" s="19">
        <v>3</v>
      </c>
      <c r="C7" s="17" t="s">
        <v>59</v>
      </c>
      <c r="D7" s="21">
        <v>72031</v>
      </c>
      <c r="E7" s="22">
        <v>92234</v>
      </c>
      <c r="F7" s="23">
        <f t="shared" si="0"/>
        <v>20203</v>
      </c>
      <c r="G7" s="38">
        <f t="shared" si="1"/>
        <v>0.28047646152351069</v>
      </c>
      <c r="H7" s="36">
        <f>E7/' 2018 თებერვალი'!$D$2</f>
        <v>0.20923943866462796</v>
      </c>
    </row>
    <row r="8" spans="1:10" ht="12.75" x14ac:dyDescent="0.2">
      <c r="A8"/>
      <c r="B8" s="19">
        <v>4</v>
      </c>
      <c r="C8" s="17" t="s">
        <v>20</v>
      </c>
      <c r="D8" s="21">
        <v>56730</v>
      </c>
      <c r="E8" s="22">
        <v>70430</v>
      </c>
      <c r="F8" s="23">
        <f t="shared" si="0"/>
        <v>13700</v>
      </c>
      <c r="G8" s="39">
        <f t="shared" si="1"/>
        <v>0.24149479992949058</v>
      </c>
      <c r="H8" s="36">
        <f>E8/' 2018 თებერვალი'!$D$2</f>
        <v>0.15977550214833736</v>
      </c>
      <c r="I8" s="34"/>
    </row>
    <row r="9" spans="1:10" ht="15" customHeight="1" x14ac:dyDescent="0.2">
      <c r="A9"/>
      <c r="B9" s="19">
        <v>5</v>
      </c>
      <c r="C9" s="17" t="s">
        <v>97</v>
      </c>
      <c r="D9" s="21">
        <v>7240</v>
      </c>
      <c r="E9" s="22">
        <v>16696</v>
      </c>
      <c r="F9" s="23">
        <f t="shared" si="0"/>
        <v>9456</v>
      </c>
      <c r="G9" s="39">
        <f t="shared" si="1"/>
        <v>1.3060773480662984</v>
      </c>
      <c r="H9" s="36">
        <f>E9/' 2018 თებერვალი'!$D$2</f>
        <v>3.787607246725317E-2</v>
      </c>
    </row>
    <row r="10" spans="1:10" ht="15" customHeight="1" x14ac:dyDescent="0.2">
      <c r="A10"/>
      <c r="B10" s="19">
        <v>6</v>
      </c>
      <c r="C10" s="17" t="s">
        <v>24</v>
      </c>
      <c r="D10" s="21">
        <v>10001</v>
      </c>
      <c r="E10" s="22">
        <v>10302</v>
      </c>
      <c r="F10" s="23">
        <f t="shared" si="0"/>
        <v>301</v>
      </c>
      <c r="G10" s="39">
        <f t="shared" si="1"/>
        <v>3.0096990300969902E-2</v>
      </c>
      <c r="H10" s="36">
        <f>E10/' 2018 თებერვალი'!$D$2</f>
        <v>2.3370825260999168E-2</v>
      </c>
    </row>
    <row r="11" spans="1:10" ht="12.75" x14ac:dyDescent="0.2">
      <c r="A11"/>
      <c r="B11" s="19">
        <v>7</v>
      </c>
      <c r="C11" s="17" t="s">
        <v>94</v>
      </c>
      <c r="D11" s="21">
        <v>2873</v>
      </c>
      <c r="E11" s="22">
        <v>3929</v>
      </c>
      <c r="F11" s="23">
        <f t="shared" si="0"/>
        <v>1056</v>
      </c>
      <c r="G11" s="39">
        <f t="shared" si="1"/>
        <v>0.36756004176818657</v>
      </c>
      <c r="H11" s="36">
        <f>E11/' 2018 თებერვალი'!$D$2</f>
        <v>8.9132180596452858E-3</v>
      </c>
    </row>
    <row r="12" spans="1:10" ht="15" customHeight="1" x14ac:dyDescent="0.2">
      <c r="A12"/>
      <c r="B12" s="19">
        <v>8</v>
      </c>
      <c r="C12" s="17" t="s">
        <v>153</v>
      </c>
      <c r="D12" s="21">
        <v>2333</v>
      </c>
      <c r="E12" s="22">
        <v>3064</v>
      </c>
      <c r="F12" s="23">
        <f t="shared" si="0"/>
        <v>731</v>
      </c>
      <c r="G12" s="39">
        <f t="shared" si="1"/>
        <v>0.31333047578225459</v>
      </c>
      <c r="H12" s="36">
        <f>E12/' 2018 თებერვალი'!$D$2</f>
        <v>6.9509035720929386E-3</v>
      </c>
    </row>
    <row r="13" spans="1:10" ht="12.75" x14ac:dyDescent="0.2">
      <c r="A13"/>
      <c r="B13" s="19">
        <v>9</v>
      </c>
      <c r="C13" s="17" t="s">
        <v>58</v>
      </c>
      <c r="D13" s="21">
        <v>1601</v>
      </c>
      <c r="E13" s="22">
        <v>2765</v>
      </c>
      <c r="F13" s="23">
        <f t="shared" si="0"/>
        <v>1164</v>
      </c>
      <c r="G13" s="39">
        <f t="shared" si="1"/>
        <v>0.72704559650218614</v>
      </c>
      <c r="H13" s="36">
        <f>E13/' 2018 თებერვალი'!$D$2</f>
        <v>6.272600645181781E-3</v>
      </c>
    </row>
    <row r="14" spans="1:10" ht="15" customHeight="1" x14ac:dyDescent="0.2">
      <c r="A14"/>
      <c r="B14" s="19">
        <v>10</v>
      </c>
      <c r="C14" s="17" t="s">
        <v>13</v>
      </c>
      <c r="D14" s="21">
        <v>1831</v>
      </c>
      <c r="E14" s="22">
        <v>2292</v>
      </c>
      <c r="F14" s="23">
        <f t="shared" si="0"/>
        <v>461</v>
      </c>
      <c r="G14" s="38">
        <f t="shared" si="1"/>
        <v>0.25177498634625889</v>
      </c>
      <c r="H14" s="36">
        <f>E14/' 2018 თებერვალი'!$D$2</f>
        <v>5.199566249098243E-3</v>
      </c>
    </row>
    <row r="15" spans="1:10" ht="12.75" x14ac:dyDescent="0.2">
      <c r="A15"/>
      <c r="B15" s="19">
        <v>11</v>
      </c>
      <c r="C15" s="17" t="s">
        <v>51</v>
      </c>
      <c r="D15" s="21">
        <v>1692</v>
      </c>
      <c r="E15" s="22">
        <v>2055</v>
      </c>
      <c r="F15" s="23">
        <f t="shared" si="0"/>
        <v>363</v>
      </c>
      <c r="G15" s="38">
        <f t="shared" si="1"/>
        <v>0.21453900709219859</v>
      </c>
      <c r="H15" s="36">
        <f>E15/' 2018 თებერვალი'!$D$2</f>
        <v>4.6619147652255189E-3</v>
      </c>
    </row>
    <row r="16" spans="1:10" ht="12.75" x14ac:dyDescent="0.2">
      <c r="A16"/>
      <c r="B16" s="19">
        <v>12</v>
      </c>
      <c r="C16" s="17" t="s">
        <v>33</v>
      </c>
      <c r="D16" s="21">
        <v>1263</v>
      </c>
      <c r="E16" s="22">
        <v>1886</v>
      </c>
      <c r="F16" s="23">
        <f t="shared" si="0"/>
        <v>623</v>
      </c>
      <c r="G16" s="38">
        <f t="shared" si="1"/>
        <v>0.49326999208234362</v>
      </c>
      <c r="H16" s="36">
        <f>E16/' 2018 თებერვალი'!$D$2</f>
        <v>4.2785261543626905E-3</v>
      </c>
    </row>
    <row r="17" spans="1:8" ht="15" customHeight="1" x14ac:dyDescent="0.2">
      <c r="A17"/>
      <c r="B17" s="19">
        <v>13</v>
      </c>
      <c r="C17" s="17" t="s">
        <v>278</v>
      </c>
      <c r="D17" s="21">
        <v>1547</v>
      </c>
      <c r="E17" s="22">
        <v>1856</v>
      </c>
      <c r="F17" s="23">
        <f t="shared" si="0"/>
        <v>309</v>
      </c>
      <c r="G17" s="38">
        <f t="shared" si="1"/>
        <v>0.19974143503555269</v>
      </c>
      <c r="H17" s="36">
        <f>E17/' 2018 თებერვალი'!$D$2</f>
        <v>4.2104690045053836E-3</v>
      </c>
    </row>
    <row r="18" spans="1:8" ht="15" customHeight="1" x14ac:dyDescent="0.2">
      <c r="A18"/>
      <c r="B18" s="19">
        <v>14</v>
      </c>
      <c r="C18" s="17" t="s">
        <v>8</v>
      </c>
      <c r="D18" s="21">
        <v>1258</v>
      </c>
      <c r="E18" s="22">
        <v>1801</v>
      </c>
      <c r="F18" s="23">
        <f t="shared" si="0"/>
        <v>543</v>
      </c>
      <c r="G18" s="38">
        <f t="shared" si="1"/>
        <v>0.43163751987281401</v>
      </c>
      <c r="H18" s="36">
        <f>E18/' 2018 თებერვალი'!$D$2</f>
        <v>4.0856975631003208E-3</v>
      </c>
    </row>
    <row r="19" spans="1:8" ht="15" customHeight="1" thickBot="1" x14ac:dyDescent="0.25">
      <c r="A19"/>
      <c r="B19" s="20">
        <v>15</v>
      </c>
      <c r="C19" s="18" t="s">
        <v>157</v>
      </c>
      <c r="D19" s="26">
        <v>956</v>
      </c>
      <c r="E19" s="24">
        <v>1745</v>
      </c>
      <c r="F19" s="25">
        <f t="shared" si="0"/>
        <v>789</v>
      </c>
      <c r="G19" s="40">
        <f t="shared" si="1"/>
        <v>0.82531380753138073</v>
      </c>
      <c r="H19" s="37">
        <f>E19/' 2018 თებერვალი'!$D$2</f>
        <v>3.9586575500333478E-3</v>
      </c>
    </row>
    <row r="21" spans="1:8" ht="15" customHeight="1" x14ac:dyDescent="0.2">
      <c r="B21" s="9" t="s">
        <v>220</v>
      </c>
    </row>
    <row r="22" spans="1:8" ht="15" customHeight="1" x14ac:dyDescent="0.2">
      <c r="B22" s="120"/>
      <c r="C22" s="120"/>
      <c r="D22" s="120"/>
      <c r="E22" s="120"/>
      <c r="F22" s="120"/>
      <c r="G22" s="120"/>
    </row>
    <row r="23" spans="1:8" ht="34.5" customHeight="1" x14ac:dyDescent="0.2">
      <c r="B23" s="119" t="s">
        <v>275</v>
      </c>
      <c r="C23" s="119"/>
      <c r="D23" s="119"/>
      <c r="E23" s="119"/>
      <c r="F23" s="119"/>
      <c r="G23" s="119"/>
      <c r="H23" s="119"/>
    </row>
  </sheetData>
  <sortState ref="C26:D42">
    <sortCondition descending="1" ref="D26"/>
  </sortState>
  <mergeCells count="3">
    <mergeCell ref="B22:G22"/>
    <mergeCell ref="B23:H23"/>
    <mergeCell ref="B2:H2"/>
  </mergeCells>
  <pageMargins left="0.75" right="0.75" top="1" bottom="1" header="0.5" footer="0.5"/>
  <pageSetup paperSize="9" orientation="portrait" horizontalDpi="300" verticalDpi="300" r:id="rId1"/>
  <headerFooter alignWithMargins="0"/>
  <ignoredErrors>
    <ignoredError sqref="H5:H19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2"/>
  <sheetViews>
    <sheetView workbookViewId="0">
      <selection activeCell="B2" sqref="B2:G2"/>
    </sheetView>
  </sheetViews>
  <sheetFormatPr defaultRowHeight="12.75" x14ac:dyDescent="0.2"/>
  <cols>
    <col min="1" max="1" width="10.85546875" customWidth="1"/>
    <col min="2" max="2" width="29.85546875" customWidth="1"/>
    <col min="3" max="3" width="21.140625" customWidth="1"/>
    <col min="4" max="4" width="21.7109375" customWidth="1"/>
    <col min="5" max="5" width="16.85546875" customWidth="1"/>
    <col min="6" max="6" width="15.85546875" customWidth="1"/>
    <col min="7" max="7" width="14.85546875" customWidth="1"/>
  </cols>
  <sheetData>
    <row r="1" spans="2:8" ht="24" customHeight="1" x14ac:dyDescent="0.2"/>
    <row r="2" spans="2:8" ht="23.25" customHeight="1" x14ac:dyDescent="0.2">
      <c r="B2" s="121" t="s">
        <v>244</v>
      </c>
      <c r="C2" s="121"/>
      <c r="D2" s="121"/>
      <c r="E2" s="121"/>
      <c r="F2" s="121"/>
      <c r="G2" s="121"/>
    </row>
    <row r="3" spans="2:8" ht="13.5" thickBot="1" x14ac:dyDescent="0.25"/>
    <row r="4" spans="2:8" ht="36.75" customHeight="1" x14ac:dyDescent="0.2">
      <c r="B4" s="75" t="s">
        <v>239</v>
      </c>
      <c r="C4" s="80" t="s">
        <v>276</v>
      </c>
      <c r="D4" s="80" t="s">
        <v>277</v>
      </c>
      <c r="E4" s="76" t="s">
        <v>218</v>
      </c>
      <c r="F4" s="77" t="s">
        <v>219</v>
      </c>
      <c r="G4" s="78" t="s">
        <v>238</v>
      </c>
    </row>
    <row r="5" spans="2:8" ht="15" customHeight="1" x14ac:dyDescent="0.2">
      <c r="B5" s="55" t="s">
        <v>240</v>
      </c>
      <c r="C5" s="21">
        <v>140059</v>
      </c>
      <c r="D5" s="21">
        <v>177845</v>
      </c>
      <c r="E5" s="22">
        <f>D5-C5</f>
        <v>37786</v>
      </c>
      <c r="F5" s="59">
        <f>D5/C5-1</f>
        <v>0.26978630434316964</v>
      </c>
      <c r="G5" s="57">
        <f>D5/' 2018 თებერვალი'!D2</f>
        <v>0.40345412721242452</v>
      </c>
    </row>
    <row r="6" spans="2:8" x14ac:dyDescent="0.2">
      <c r="B6" s="55" t="s">
        <v>241</v>
      </c>
      <c r="C6" s="21">
        <v>63110</v>
      </c>
      <c r="D6" s="21">
        <v>85985</v>
      </c>
      <c r="E6" s="22">
        <f t="shared" ref="E6:E7" si="0">D6-C6</f>
        <v>22875</v>
      </c>
      <c r="F6" s="59">
        <f t="shared" ref="F6:F7" si="1">D6/C6-1</f>
        <v>0.36246236729519876</v>
      </c>
      <c r="G6" s="57">
        <f>D6/' 2018 თებერვალი'!D2</f>
        <v>0.19506313434935096</v>
      </c>
    </row>
    <row r="7" spans="2:8" x14ac:dyDescent="0.2">
      <c r="B7" s="55" t="s">
        <v>242</v>
      </c>
      <c r="C7" s="21">
        <v>165004</v>
      </c>
      <c r="D7" s="21">
        <v>176976</v>
      </c>
      <c r="E7" s="22">
        <f t="shared" si="0"/>
        <v>11972</v>
      </c>
      <c r="F7" s="59">
        <f t="shared" si="1"/>
        <v>7.255581682868284E-2</v>
      </c>
      <c r="G7" s="57">
        <f>D7/' 2018 თებერვალი'!D2</f>
        <v>0.40148273843822452</v>
      </c>
    </row>
    <row r="8" spans="2:8" ht="13.5" thickBot="1" x14ac:dyDescent="0.25">
      <c r="B8" s="56" t="s">
        <v>243</v>
      </c>
      <c r="C8" s="26">
        <v>368173</v>
      </c>
      <c r="D8" s="26">
        <v>440806</v>
      </c>
      <c r="E8" s="24">
        <f>SUM(E5:E7)</f>
        <v>72633</v>
      </c>
      <c r="F8" s="60">
        <f>D8/C8-1</f>
        <v>0.19727953978157009</v>
      </c>
      <c r="G8" s="58">
        <f>D8/' 2018 თებერვალი'!D2</f>
        <v>1</v>
      </c>
    </row>
    <row r="9" spans="2:8" ht="27.75" customHeight="1" x14ac:dyDescent="0.2"/>
    <row r="10" spans="2:8" x14ac:dyDescent="0.2">
      <c r="B10" s="9" t="s">
        <v>220</v>
      </c>
      <c r="C10" s="7"/>
      <c r="D10" s="7"/>
      <c r="E10" s="7"/>
      <c r="F10" s="7"/>
      <c r="G10" s="7"/>
      <c r="H10" s="7"/>
    </row>
    <row r="11" spans="2:8" x14ac:dyDescent="0.2">
      <c r="B11" s="120"/>
      <c r="C11" s="120"/>
      <c r="D11" s="120"/>
      <c r="E11" s="120"/>
      <c r="F11" s="120"/>
      <c r="G11" s="120"/>
      <c r="H11" s="7"/>
    </row>
    <row r="12" spans="2:8" ht="28.5" customHeight="1" x14ac:dyDescent="0.2">
      <c r="B12" s="119" t="s">
        <v>275</v>
      </c>
      <c r="C12" s="119"/>
      <c r="D12" s="119"/>
      <c r="E12" s="119"/>
      <c r="F12" s="119"/>
      <c r="G12" s="119"/>
      <c r="H12" s="61"/>
    </row>
  </sheetData>
  <mergeCells count="3">
    <mergeCell ref="B2:G2"/>
    <mergeCell ref="B11:G11"/>
    <mergeCell ref="B12:G12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B2" sqref="B2:G2"/>
    </sheetView>
  </sheetViews>
  <sheetFormatPr defaultRowHeight="15" customHeight="1" x14ac:dyDescent="0.2"/>
  <cols>
    <col min="1" max="1" width="12.28515625" customWidth="1"/>
    <col min="2" max="2" width="29.85546875" customWidth="1"/>
    <col min="3" max="3" width="20.85546875" customWidth="1"/>
    <col min="4" max="4" width="21.28515625" customWidth="1"/>
    <col min="5" max="5" width="16.7109375" customWidth="1"/>
    <col min="6" max="6" width="17.5703125" customWidth="1"/>
    <col min="7" max="7" width="14.140625" customWidth="1"/>
  </cols>
  <sheetData>
    <row r="1" spans="1:7" ht="23.25" customHeight="1" x14ac:dyDescent="0.2"/>
    <row r="2" spans="1:7" ht="22.5" customHeight="1" x14ac:dyDescent="0.2">
      <c r="B2" s="121" t="s">
        <v>221</v>
      </c>
      <c r="C2" s="121"/>
      <c r="D2" s="121"/>
      <c r="E2" s="121"/>
      <c r="F2" s="121"/>
      <c r="G2" s="121"/>
    </row>
    <row r="3" spans="1:7" ht="15" customHeight="1" thickBot="1" x14ac:dyDescent="0.25">
      <c r="B3" s="2"/>
      <c r="C3" s="2"/>
      <c r="D3" s="2"/>
      <c r="E3" s="2"/>
      <c r="F3" s="2"/>
    </row>
    <row r="4" spans="1:7" ht="34.5" customHeight="1" x14ac:dyDescent="0.2">
      <c r="A4" s="2"/>
      <c r="B4" s="75" t="s">
        <v>222</v>
      </c>
      <c r="C4" s="80" t="s">
        <v>276</v>
      </c>
      <c r="D4" s="80" t="s">
        <v>277</v>
      </c>
      <c r="E4" s="76" t="s">
        <v>1</v>
      </c>
      <c r="F4" s="77" t="s">
        <v>219</v>
      </c>
      <c r="G4" s="78" t="s">
        <v>237</v>
      </c>
    </row>
    <row r="5" spans="1:7" ht="15" customHeight="1" x14ac:dyDescent="0.2">
      <c r="A5" s="2"/>
      <c r="B5" s="69" t="s">
        <v>234</v>
      </c>
      <c r="C5" s="70">
        <f>' 2018 თებერვალი'!C2</f>
        <v>368173</v>
      </c>
      <c r="D5" s="70">
        <f>' 2018 თებერვალი'!D2</f>
        <v>440806</v>
      </c>
      <c r="E5" s="70">
        <f>D5-C5</f>
        <v>72633</v>
      </c>
      <c r="F5" s="71">
        <f>E5/C5</f>
        <v>0.19727953978157009</v>
      </c>
      <c r="G5" s="72">
        <f>D5/' 2018 თებერვალი'!D2</f>
        <v>1</v>
      </c>
    </row>
    <row r="6" spans="1:7" ht="15" customHeight="1" x14ac:dyDescent="0.2">
      <c r="A6" s="2"/>
      <c r="B6" s="63" t="s">
        <v>4</v>
      </c>
      <c r="C6" s="32">
        <f>' 2018 თებერვალი'!C3</f>
        <v>346943</v>
      </c>
      <c r="D6" s="32">
        <f>' 2018 თებერვალი'!D3</f>
        <v>405211</v>
      </c>
      <c r="E6" s="15">
        <f t="shared" ref="E6:E10" si="0">D6-C6</f>
        <v>58268</v>
      </c>
      <c r="F6" s="50">
        <f t="shared" ref="F6:F9" si="1">E6/C6</f>
        <v>0.16794689617602893</v>
      </c>
      <c r="G6" s="41">
        <f>D6/' 2018 თებერვალი'!D2</f>
        <v>0.91925019169430544</v>
      </c>
    </row>
    <row r="7" spans="1:7" ht="15" customHeight="1" x14ac:dyDescent="0.2">
      <c r="A7" s="2"/>
      <c r="B7" s="63" t="s">
        <v>60</v>
      </c>
      <c r="C7" s="32">
        <f>' 2018 თებერვალი'!C63</f>
        <v>2025</v>
      </c>
      <c r="D7" s="32">
        <f>' 2018 თებერვალი'!D63</f>
        <v>2485</v>
      </c>
      <c r="E7" s="15">
        <f t="shared" si="0"/>
        <v>460</v>
      </c>
      <c r="F7" s="50">
        <f t="shared" si="1"/>
        <v>0.2271604938271605</v>
      </c>
      <c r="G7" s="41">
        <f>D7/' 2018 თებერვალი'!D2</f>
        <v>5.6374005798469169E-3</v>
      </c>
    </row>
    <row r="8" spans="1:7" ht="24" x14ac:dyDescent="0.2">
      <c r="A8" s="2"/>
      <c r="B8" s="64" t="s">
        <v>206</v>
      </c>
      <c r="C8" s="32">
        <f>' 2018 თებერვალი'!C111</f>
        <v>15081</v>
      </c>
      <c r="D8" s="32">
        <f>' 2018 თებერვალი'!D111</f>
        <v>27630</v>
      </c>
      <c r="E8" s="15">
        <f t="shared" si="0"/>
        <v>12549</v>
      </c>
      <c r="F8" s="50">
        <f t="shared" si="1"/>
        <v>0.83210662422916248</v>
      </c>
      <c r="G8" s="41">
        <f>D8/' 2018 თებერვალი'!D2</f>
        <v>6.2680635018579609E-2</v>
      </c>
    </row>
    <row r="9" spans="1:7" ht="15" customHeight="1" x14ac:dyDescent="0.2">
      <c r="A9" s="2"/>
      <c r="B9" s="63" t="s">
        <v>212</v>
      </c>
      <c r="C9" s="32">
        <f>' 2018 თებერვალი'!C172</f>
        <v>492</v>
      </c>
      <c r="D9" s="32">
        <f>' 2018 თებერვალი'!D172</f>
        <v>639</v>
      </c>
      <c r="E9" s="15">
        <f t="shared" si="0"/>
        <v>147</v>
      </c>
      <c r="F9" s="50">
        <f t="shared" si="1"/>
        <v>0.29878048780487804</v>
      </c>
      <c r="G9" s="41">
        <f>D9/' 2018 თებერვალი'!D2</f>
        <v>1.4496172919606358E-3</v>
      </c>
    </row>
    <row r="10" spans="1:7" ht="15" customHeight="1" thickBot="1" x14ac:dyDescent="0.25">
      <c r="A10" s="2"/>
      <c r="B10" s="65" t="s">
        <v>211</v>
      </c>
      <c r="C10" s="33">
        <f>' 2018 თებერვალი'!C157</f>
        <v>3286</v>
      </c>
      <c r="D10" s="33">
        <f>' 2018 თებერვალი'!D157</f>
        <v>4574</v>
      </c>
      <c r="E10" s="16">
        <f t="shared" si="0"/>
        <v>1288</v>
      </c>
      <c r="F10" s="51">
        <f>E10/C10</f>
        <v>0.39196591600730374</v>
      </c>
      <c r="G10" s="42">
        <f>D10/' 2018 თებერვალი'!D2</f>
        <v>1.0376446781577384E-2</v>
      </c>
    </row>
    <row r="11" spans="1:7" ht="15" customHeight="1" x14ac:dyDescent="0.2">
      <c r="B11" s="2"/>
      <c r="C11" s="2"/>
      <c r="D11" s="2"/>
      <c r="E11" s="2"/>
      <c r="F11" s="2"/>
    </row>
    <row r="14" spans="1:7" ht="15" customHeight="1" x14ac:dyDescent="0.2">
      <c r="B14" s="1" t="s">
        <v>220</v>
      </c>
    </row>
    <row r="15" spans="1:7" ht="15" customHeight="1" x14ac:dyDescent="0.2">
      <c r="B15" s="123"/>
      <c r="C15" s="123"/>
      <c r="D15" s="123"/>
      <c r="E15" s="123"/>
      <c r="F15" s="123"/>
      <c r="G15" s="123"/>
    </row>
    <row r="16" spans="1:7" ht="27.75" customHeight="1" x14ac:dyDescent="0.2">
      <c r="B16" s="122" t="s">
        <v>275</v>
      </c>
      <c r="C16" s="122"/>
      <c r="D16" s="122"/>
      <c r="E16" s="122"/>
      <c r="F16" s="122"/>
      <c r="G16" s="122"/>
    </row>
    <row r="22" spans="4:6" ht="15" customHeight="1" x14ac:dyDescent="0.2">
      <c r="D22" s="3"/>
      <c r="E22" s="4"/>
      <c r="F22" s="4"/>
    </row>
  </sheetData>
  <mergeCells count="3">
    <mergeCell ref="B16:G16"/>
    <mergeCell ref="B15:G15"/>
    <mergeCell ref="B2:G2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B2" sqref="B2:G2"/>
    </sheetView>
  </sheetViews>
  <sheetFormatPr defaultRowHeight="12.75" x14ac:dyDescent="0.2"/>
  <cols>
    <col min="1" max="1" width="13.42578125" customWidth="1"/>
    <col min="2" max="2" width="27.5703125" customWidth="1"/>
    <col min="3" max="3" width="19.85546875" customWidth="1"/>
    <col min="4" max="4" width="22.28515625" customWidth="1"/>
    <col min="5" max="5" width="13.85546875" customWidth="1"/>
    <col min="6" max="6" width="16" customWidth="1"/>
    <col min="7" max="7" width="14.140625" customWidth="1"/>
  </cols>
  <sheetData>
    <row r="1" spans="1:7" ht="18" customHeight="1" x14ac:dyDescent="0.2"/>
    <row r="2" spans="1:7" ht="22.5" customHeight="1" x14ac:dyDescent="0.25">
      <c r="A2" s="31"/>
      <c r="B2" s="125" t="s">
        <v>226</v>
      </c>
      <c r="C2" s="125"/>
      <c r="D2" s="125"/>
      <c r="E2" s="125"/>
      <c r="F2" s="125"/>
      <c r="G2" s="125"/>
    </row>
    <row r="3" spans="1:7" ht="13.5" thickBot="1" x14ac:dyDescent="0.25"/>
    <row r="4" spans="1:7" ht="32.25" customHeight="1" x14ac:dyDescent="0.2">
      <c r="B4" s="75" t="s">
        <v>227</v>
      </c>
      <c r="C4" s="80" t="s">
        <v>276</v>
      </c>
      <c r="D4" s="80" t="s">
        <v>277</v>
      </c>
      <c r="E4" s="76" t="s">
        <v>1</v>
      </c>
      <c r="F4" s="77" t="s">
        <v>219</v>
      </c>
      <c r="G4" s="78" t="s">
        <v>237</v>
      </c>
    </row>
    <row r="5" spans="1:7" ht="17.25" customHeight="1" x14ac:dyDescent="0.2">
      <c r="B5" s="28" t="s">
        <v>229</v>
      </c>
      <c r="C5" s="22">
        <v>299528</v>
      </c>
      <c r="D5" s="22">
        <v>348907</v>
      </c>
      <c r="E5" s="22">
        <f>D5-C5</f>
        <v>49379</v>
      </c>
      <c r="F5" s="43">
        <f>E5/C5</f>
        <v>0.16485604016986727</v>
      </c>
      <c r="G5" s="52">
        <f>D5/' 2018 თებერვალი'!D2</f>
        <v>0.79152053284211199</v>
      </c>
    </row>
    <row r="6" spans="1:7" ht="16.5" customHeight="1" x14ac:dyDescent="0.2">
      <c r="B6" s="29" t="s">
        <v>228</v>
      </c>
      <c r="C6" s="22">
        <v>63718</v>
      </c>
      <c r="D6" s="22">
        <v>86721</v>
      </c>
      <c r="E6" s="22">
        <f>D6-C6</f>
        <v>23003</v>
      </c>
      <c r="F6" s="44">
        <f>E6/C6</f>
        <v>0.36101258671019176</v>
      </c>
      <c r="G6" s="53">
        <f>D6/' 2018 თებერვალი'!D2</f>
        <v>0.19673280309251689</v>
      </c>
    </row>
    <row r="7" spans="1:7" x14ac:dyDescent="0.2">
      <c r="B7" s="29" t="s">
        <v>230</v>
      </c>
      <c r="C7" s="22">
        <v>2432</v>
      </c>
      <c r="D7" s="22">
        <v>2907</v>
      </c>
      <c r="E7" s="22">
        <f>D7-C7</f>
        <v>475</v>
      </c>
      <c r="F7" s="44">
        <f>E7/C7</f>
        <v>0.1953125</v>
      </c>
      <c r="G7" s="53">
        <f>D7/' 2018 თებერვალი'!D2</f>
        <v>6.594737821173033E-3</v>
      </c>
    </row>
    <row r="8" spans="1:7" ht="17.25" customHeight="1" thickBot="1" x14ac:dyDescent="0.25">
      <c r="B8" s="30" t="s">
        <v>231</v>
      </c>
      <c r="C8" s="24">
        <v>2495</v>
      </c>
      <c r="D8" s="24">
        <v>2271</v>
      </c>
      <c r="E8" s="24">
        <f>D8-C8</f>
        <v>-224</v>
      </c>
      <c r="F8" s="45">
        <f>E8/C8</f>
        <v>-8.9779559118236471E-2</v>
      </c>
      <c r="G8" s="54">
        <f>D8/' 2018 თებერვალი'!D2</f>
        <v>5.1519262441981281E-3</v>
      </c>
    </row>
    <row r="12" spans="1:7" x14ac:dyDescent="0.2">
      <c r="B12" t="s">
        <v>220</v>
      </c>
    </row>
    <row r="13" spans="1:7" x14ac:dyDescent="0.2">
      <c r="B13" s="124"/>
      <c r="C13" s="124"/>
      <c r="D13" s="124"/>
      <c r="E13" s="124"/>
      <c r="F13" s="124"/>
      <c r="G13" s="124"/>
    </row>
    <row r="14" spans="1:7" ht="12.75" customHeight="1" x14ac:dyDescent="0.2">
      <c r="B14" s="122" t="s">
        <v>275</v>
      </c>
      <c r="C14" s="122"/>
      <c r="D14" s="122"/>
      <c r="E14" s="122"/>
      <c r="F14" s="122"/>
      <c r="G14" s="122"/>
    </row>
    <row r="15" spans="1:7" x14ac:dyDescent="0.2">
      <c r="B15" s="122"/>
      <c r="C15" s="122"/>
      <c r="D15" s="122"/>
      <c r="E15" s="122"/>
      <c r="F15" s="122"/>
      <c r="G15" s="122"/>
    </row>
  </sheetData>
  <mergeCells count="3">
    <mergeCell ref="B13:G13"/>
    <mergeCell ref="B14:G15"/>
    <mergeCell ref="B2:G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B2" sqref="B2:G2"/>
    </sheetView>
  </sheetViews>
  <sheetFormatPr defaultRowHeight="12.75" x14ac:dyDescent="0.2"/>
  <cols>
    <col min="1" max="1" width="13.7109375" customWidth="1"/>
    <col min="2" max="2" width="30.42578125" customWidth="1"/>
    <col min="3" max="3" width="21.5703125" customWidth="1"/>
    <col min="4" max="4" width="23.140625" customWidth="1"/>
    <col min="5" max="5" width="16.85546875" customWidth="1"/>
    <col min="6" max="6" width="16.140625" customWidth="1"/>
    <col min="7" max="7" width="15.28515625" customWidth="1"/>
  </cols>
  <sheetData>
    <row r="1" spans="1:7" ht="21.75" customHeight="1" x14ac:dyDescent="0.2"/>
    <row r="2" spans="1:7" ht="22.5" customHeight="1" x14ac:dyDescent="0.2">
      <c r="B2" s="125" t="s">
        <v>233</v>
      </c>
      <c r="C2" s="125"/>
      <c r="D2" s="125"/>
      <c r="E2" s="125"/>
      <c r="F2" s="125"/>
      <c r="G2" s="125"/>
    </row>
    <row r="3" spans="1:7" ht="13.5" thickBot="1" x14ac:dyDescent="0.25"/>
    <row r="4" spans="1:7" ht="29.25" customHeight="1" x14ac:dyDescent="0.2">
      <c r="B4" s="75" t="s">
        <v>232</v>
      </c>
      <c r="C4" s="80" t="s">
        <v>276</v>
      </c>
      <c r="D4" s="80" t="s">
        <v>277</v>
      </c>
      <c r="E4" s="76" t="s">
        <v>1</v>
      </c>
      <c r="F4" s="77" t="s">
        <v>219</v>
      </c>
      <c r="G4" s="78" t="s">
        <v>237</v>
      </c>
    </row>
    <row r="5" spans="1:7" x14ac:dyDescent="0.2">
      <c r="B5" s="55" t="s">
        <v>250</v>
      </c>
      <c r="C5" s="22">
        <v>64841</v>
      </c>
      <c r="D5" s="22">
        <v>83271</v>
      </c>
      <c r="E5" s="22">
        <f t="shared" ref="E5:E24" si="0">D5-C5</f>
        <v>18430</v>
      </c>
      <c r="F5" s="46">
        <f>E5/C5</f>
        <v>0.28423374099720855</v>
      </c>
      <c r="G5" s="47">
        <f>D5/' 2018 თებერვალი'!$D$2</f>
        <v>0.1889062308589266</v>
      </c>
    </row>
    <row r="6" spans="1:7" x14ac:dyDescent="0.2">
      <c r="B6" s="55" t="s">
        <v>252</v>
      </c>
      <c r="C6" s="22">
        <v>61812</v>
      </c>
      <c r="D6" s="22">
        <v>81275</v>
      </c>
      <c r="E6" s="22">
        <f t="shared" si="0"/>
        <v>19463</v>
      </c>
      <c r="F6" s="46">
        <f t="shared" ref="F6:F24" si="1">E6/C6</f>
        <v>0.31487413447227075</v>
      </c>
      <c r="G6" s="47">
        <f>D6/' 2018 თებერვალი'!$D$2</f>
        <v>0.18437816182175379</v>
      </c>
    </row>
    <row r="7" spans="1:7" x14ac:dyDescent="0.2">
      <c r="B7" s="55" t="s">
        <v>251</v>
      </c>
      <c r="C7" s="22">
        <v>87099</v>
      </c>
      <c r="D7" s="22">
        <v>80269</v>
      </c>
      <c r="E7" s="22">
        <f t="shared" si="0"/>
        <v>-6830</v>
      </c>
      <c r="F7" s="46">
        <f t="shared" si="1"/>
        <v>-7.8416514540924701E-2</v>
      </c>
      <c r="G7" s="47">
        <f>D7/' 2018 თებერვალი'!$D$2</f>
        <v>0.1820959787298721</v>
      </c>
    </row>
    <row r="8" spans="1:7" x14ac:dyDescent="0.2">
      <c r="B8" s="55" t="s">
        <v>254</v>
      </c>
      <c r="C8" s="22">
        <v>56906</v>
      </c>
      <c r="D8" s="22">
        <v>80266</v>
      </c>
      <c r="E8" s="22">
        <f t="shared" si="0"/>
        <v>23360</v>
      </c>
      <c r="F8" s="46">
        <f t="shared" si="1"/>
        <v>0.41050152883702951</v>
      </c>
      <c r="G8" s="47">
        <f>D8/' 2018 თებერვალი'!$D$2</f>
        <v>0.18208917301488636</v>
      </c>
    </row>
    <row r="9" spans="1:7" x14ac:dyDescent="0.2">
      <c r="A9" s="68"/>
      <c r="B9" s="67" t="s">
        <v>253</v>
      </c>
      <c r="C9" s="22">
        <v>44624</v>
      </c>
      <c r="D9" s="22">
        <v>53205</v>
      </c>
      <c r="E9" s="22">
        <f t="shared" si="0"/>
        <v>8581</v>
      </c>
      <c r="F9" s="46">
        <f t="shared" si="1"/>
        <v>0.19229562567228398</v>
      </c>
      <c r="G9" s="47">
        <f>D9/' 2018 თებერვალი'!$D$2</f>
        <v>0.12069935527193368</v>
      </c>
    </row>
    <row r="10" spans="1:7" x14ac:dyDescent="0.2">
      <c r="B10" s="55" t="s">
        <v>256</v>
      </c>
      <c r="C10" s="22">
        <v>11167</v>
      </c>
      <c r="D10" s="22">
        <v>13615</v>
      </c>
      <c r="E10" s="22">
        <f t="shared" si="0"/>
        <v>2448</v>
      </c>
      <c r="F10" s="46">
        <f t="shared" si="1"/>
        <v>0.21921733679591654</v>
      </c>
      <c r="G10" s="47">
        <f>D10/' 2018 თებერვალი'!$D$2</f>
        <v>3.0886603176907754E-2</v>
      </c>
    </row>
    <row r="11" spans="1:7" x14ac:dyDescent="0.2">
      <c r="A11" s="68"/>
      <c r="B11" s="67" t="s">
        <v>255</v>
      </c>
      <c r="C11" s="22">
        <v>11494</v>
      </c>
      <c r="D11" s="22">
        <v>12863</v>
      </c>
      <c r="E11" s="22">
        <f t="shared" si="0"/>
        <v>1369</v>
      </c>
      <c r="F11" s="46">
        <f t="shared" si="1"/>
        <v>0.11910562032364712</v>
      </c>
      <c r="G11" s="47">
        <f>D11/' 2018 თებერვალი'!$D$2</f>
        <v>2.9180637287151263E-2</v>
      </c>
    </row>
    <row r="12" spans="1:7" x14ac:dyDescent="0.2">
      <c r="A12" s="68"/>
      <c r="B12" s="67" t="s">
        <v>258</v>
      </c>
      <c r="C12" s="22">
        <v>5666</v>
      </c>
      <c r="D12" s="22">
        <v>9282</v>
      </c>
      <c r="E12" s="22">
        <f t="shared" si="0"/>
        <v>3616</v>
      </c>
      <c r="F12" s="46">
        <f t="shared" si="1"/>
        <v>0.63819272855630071</v>
      </c>
      <c r="G12" s="47">
        <f>D12/' 2018 თებერვალი'!$D$2</f>
        <v>2.1056882165850738E-2</v>
      </c>
    </row>
    <row r="13" spans="1:7" x14ac:dyDescent="0.2">
      <c r="A13" s="68"/>
      <c r="B13" s="67" t="s">
        <v>261</v>
      </c>
      <c r="C13" s="22">
        <v>3815</v>
      </c>
      <c r="D13" s="22">
        <v>5927</v>
      </c>
      <c r="E13" s="22">
        <f t="shared" si="0"/>
        <v>2112</v>
      </c>
      <c r="F13" s="46">
        <f t="shared" si="1"/>
        <v>0.55360419397116645</v>
      </c>
      <c r="G13" s="47">
        <f>D13/' 2018 თებერვალი'!$D$2</f>
        <v>1.3445824240141922E-2</v>
      </c>
    </row>
    <row r="14" spans="1:7" x14ac:dyDescent="0.2">
      <c r="A14" s="68"/>
      <c r="B14" s="67" t="s">
        <v>260</v>
      </c>
      <c r="C14" s="22">
        <v>4695</v>
      </c>
      <c r="D14" s="22">
        <v>4856</v>
      </c>
      <c r="E14" s="22">
        <f t="shared" si="0"/>
        <v>161</v>
      </c>
      <c r="F14" s="46">
        <f t="shared" si="1"/>
        <v>3.4291799787007457E-2</v>
      </c>
      <c r="G14" s="47">
        <f>D14/' 2018 თებერვალი'!$D$2</f>
        <v>1.1016183990236067E-2</v>
      </c>
    </row>
    <row r="15" spans="1:7" x14ac:dyDescent="0.2">
      <c r="A15" s="68"/>
      <c r="B15" s="67" t="s">
        <v>264</v>
      </c>
      <c r="C15" s="22">
        <v>4290</v>
      </c>
      <c r="D15" s="22">
        <v>4307</v>
      </c>
      <c r="E15" s="22">
        <f t="shared" si="0"/>
        <v>17</v>
      </c>
      <c r="F15" s="46">
        <f t="shared" si="1"/>
        <v>3.9627039627039631E-3</v>
      </c>
      <c r="G15" s="47">
        <f>D15/' 2018 თებერვალი'!$D$2</f>
        <v>9.7707381478473517E-3</v>
      </c>
    </row>
    <row r="16" spans="1:7" x14ac:dyDescent="0.2">
      <c r="A16" s="68"/>
      <c r="B16" s="67" t="s">
        <v>259</v>
      </c>
      <c r="C16" s="22">
        <v>5165</v>
      </c>
      <c r="D16" s="22">
        <v>4095</v>
      </c>
      <c r="E16" s="22">
        <f t="shared" si="0"/>
        <v>-1070</v>
      </c>
      <c r="F16" s="46">
        <f t="shared" si="1"/>
        <v>-0.20716360116166505</v>
      </c>
      <c r="G16" s="47">
        <f>D16/' 2018 თებერვალი'!$D$2</f>
        <v>9.2898009555223843E-3</v>
      </c>
    </row>
    <row r="17" spans="1:7" x14ac:dyDescent="0.2">
      <c r="B17" s="55" t="s">
        <v>257</v>
      </c>
      <c r="C17" s="22">
        <v>1647</v>
      </c>
      <c r="D17" s="22">
        <v>2360</v>
      </c>
      <c r="E17" s="22">
        <f t="shared" si="0"/>
        <v>713</v>
      </c>
      <c r="F17" s="46">
        <f t="shared" si="1"/>
        <v>0.43290831815421982</v>
      </c>
      <c r="G17" s="47">
        <f>D17/' 2018 თებერვალი'!$D$2</f>
        <v>5.3538291221081379E-3</v>
      </c>
    </row>
    <row r="18" spans="1:7" x14ac:dyDescent="0.2">
      <c r="A18" s="68"/>
      <c r="B18" s="67" t="s">
        <v>263</v>
      </c>
      <c r="C18" s="22">
        <v>1717</v>
      </c>
      <c r="D18" s="22">
        <v>2279</v>
      </c>
      <c r="E18" s="22">
        <f t="shared" si="0"/>
        <v>562</v>
      </c>
      <c r="F18" s="46">
        <f t="shared" si="1"/>
        <v>0.32731508444962143</v>
      </c>
      <c r="G18" s="47">
        <f>D18/' 2018 თებერვალი'!$D$2</f>
        <v>5.17007481749341E-3</v>
      </c>
    </row>
    <row r="19" spans="1:7" x14ac:dyDescent="0.2">
      <c r="A19" s="68"/>
      <c r="B19" s="67" t="s">
        <v>266</v>
      </c>
      <c r="C19" s="22">
        <v>1433</v>
      </c>
      <c r="D19" s="22">
        <v>1143</v>
      </c>
      <c r="E19" s="22">
        <f t="shared" si="0"/>
        <v>-290</v>
      </c>
      <c r="F19" s="46">
        <f t="shared" si="1"/>
        <v>-0.20237264480111655</v>
      </c>
      <c r="G19" s="47">
        <f>D19/' 2018 თებერვალი'!$D$2</f>
        <v>2.5929774095633908E-3</v>
      </c>
    </row>
    <row r="20" spans="1:7" x14ac:dyDescent="0.2">
      <c r="A20" s="68"/>
      <c r="B20" s="67" t="s">
        <v>265</v>
      </c>
      <c r="C20" s="22">
        <v>1052</v>
      </c>
      <c r="D20" s="22">
        <v>1014</v>
      </c>
      <c r="E20" s="22">
        <f t="shared" si="0"/>
        <v>-38</v>
      </c>
      <c r="F20" s="46">
        <f t="shared" si="1"/>
        <v>-3.6121673003802278E-2</v>
      </c>
      <c r="G20" s="47">
        <f>D20/' 2018 თებერვალი'!$D$2</f>
        <v>2.3003316651769713E-3</v>
      </c>
    </row>
    <row r="21" spans="1:7" x14ac:dyDescent="0.2">
      <c r="B21" s="55" t="s">
        <v>262</v>
      </c>
      <c r="C21" s="22">
        <v>715</v>
      </c>
      <c r="D21" s="22">
        <v>628</v>
      </c>
      <c r="E21" s="22">
        <f t="shared" si="0"/>
        <v>-87</v>
      </c>
      <c r="F21" s="46">
        <f t="shared" si="1"/>
        <v>-0.12167832167832168</v>
      </c>
      <c r="G21" s="47">
        <f>D21/' 2018 თებერვალი'!$D$2</f>
        <v>1.4246630036796233E-3</v>
      </c>
    </row>
    <row r="22" spans="1:7" x14ac:dyDescent="0.2">
      <c r="B22" s="55" t="s">
        <v>267</v>
      </c>
      <c r="C22" s="22">
        <v>10</v>
      </c>
      <c r="D22" s="22">
        <v>114</v>
      </c>
      <c r="E22" s="22">
        <f t="shared" si="0"/>
        <v>104</v>
      </c>
      <c r="F22" s="46">
        <f t="shared" si="1"/>
        <v>10.4</v>
      </c>
      <c r="G22" s="47">
        <f>D22/' 2018 თებერვალი'!$D$2</f>
        <v>2.5861716945776601E-4</v>
      </c>
    </row>
    <row r="23" spans="1:7" x14ac:dyDescent="0.2">
      <c r="B23" s="55" t="s">
        <v>269</v>
      </c>
      <c r="C23" s="22">
        <v>13</v>
      </c>
      <c r="D23" s="22">
        <v>23</v>
      </c>
      <c r="E23" s="22">
        <f t="shared" si="0"/>
        <v>10</v>
      </c>
      <c r="F23" s="46">
        <f t="shared" si="1"/>
        <v>0.76923076923076927</v>
      </c>
      <c r="G23" s="47">
        <f>D23/' 2018 თებერვალი'!$D$2</f>
        <v>5.2177148223935247E-5</v>
      </c>
    </row>
    <row r="24" spans="1:7" ht="13.5" thickBot="1" x14ac:dyDescent="0.25">
      <c r="B24" s="56" t="s">
        <v>268</v>
      </c>
      <c r="C24" s="24">
        <v>12</v>
      </c>
      <c r="D24" s="24">
        <v>14</v>
      </c>
      <c r="E24" s="24">
        <f t="shared" si="0"/>
        <v>2</v>
      </c>
      <c r="F24" s="48">
        <f t="shared" si="1"/>
        <v>0.16666666666666666</v>
      </c>
      <c r="G24" s="49">
        <f>D24/' 2018 თებერვალი'!$D$2</f>
        <v>3.1760003266743193E-5</v>
      </c>
    </row>
    <row r="26" spans="1:7" x14ac:dyDescent="0.2">
      <c r="B26" s="66" t="s">
        <v>220</v>
      </c>
    </row>
    <row r="27" spans="1:7" x14ac:dyDescent="0.2">
      <c r="B27" s="124"/>
      <c r="C27" s="124"/>
      <c r="D27" s="124"/>
      <c r="E27" s="124"/>
      <c r="F27" s="124"/>
      <c r="G27" s="124"/>
    </row>
    <row r="28" spans="1:7" ht="12.75" customHeight="1" x14ac:dyDescent="0.2">
      <c r="B28" s="122" t="s">
        <v>275</v>
      </c>
      <c r="C28" s="122"/>
      <c r="D28" s="122"/>
      <c r="E28" s="122"/>
      <c r="F28" s="122"/>
      <c r="G28" s="122"/>
    </row>
    <row r="29" spans="1:7" x14ac:dyDescent="0.2">
      <c r="B29" s="122"/>
      <c r="C29" s="122"/>
      <c r="D29" s="122"/>
      <c r="E29" s="122"/>
      <c r="F29" s="122"/>
      <c r="G29" s="122"/>
    </row>
  </sheetData>
  <mergeCells count="3">
    <mergeCell ref="B27:G27"/>
    <mergeCell ref="B28:G29"/>
    <mergeCell ref="B2:G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 2018 თებერვალი</vt:lpstr>
      <vt:lpstr>ტოპ 15</vt:lpstr>
      <vt:lpstr>ვიზიტის ტიპები</vt:lpstr>
      <vt:lpstr>რეგიონები</vt:lpstr>
      <vt:lpstr>საზღვრის ტიპი</vt:lpstr>
      <vt:lpstr>საზღვარი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Arabuli</cp:lastModifiedBy>
  <cp:lastPrinted>2016-06-01T07:21:40Z</cp:lastPrinted>
  <dcterms:created xsi:type="dcterms:W3CDTF">2012-06-01T06:45:51Z</dcterms:created>
  <dcterms:modified xsi:type="dcterms:W3CDTF">2018-03-23T13:00:48Z</dcterms:modified>
</cp:coreProperties>
</file>