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დაცული ტერიტორიები " sheetId="1" r:id="rId1"/>
    <sheet name="დაცული ტერიტორიები (ქართ.უცხ.)" sheetId="2" r:id="rId2"/>
    <sheet name="მუზეუმ-ნაკრძალები" sheetId="3" r:id="rId3"/>
    <sheet name="საქართველოს ეროვნული მუზეუმი" sheetId="4" r:id="rId4"/>
  </sheets>
  <calcPr calcId="152511"/>
</workbook>
</file>

<file path=xl/calcChain.xml><?xml version="1.0" encoding="utf-8"?>
<calcChain xmlns="http://schemas.openxmlformats.org/spreadsheetml/2006/main">
  <c r="E4" i="1" l="1"/>
  <c r="F4" i="1"/>
  <c r="G6" i="4" l="1"/>
  <c r="G7" i="4"/>
  <c r="G8" i="4"/>
  <c r="G9" i="4"/>
  <c r="G10" i="4"/>
  <c r="G11" i="4"/>
  <c r="G12" i="4"/>
  <c r="G13" i="4"/>
  <c r="G14" i="4"/>
  <c r="G15" i="4"/>
  <c r="G16" i="4"/>
  <c r="G5" i="4"/>
  <c r="G4" i="4"/>
  <c r="F4" i="4"/>
  <c r="F6" i="4"/>
  <c r="F7" i="4"/>
  <c r="F8" i="4"/>
  <c r="F9" i="4"/>
  <c r="F11" i="4"/>
  <c r="F12" i="4"/>
  <c r="F13" i="4"/>
  <c r="F14" i="4"/>
  <c r="F15" i="4"/>
  <c r="F16" i="4"/>
  <c r="F5" i="4"/>
  <c r="E6" i="4"/>
  <c r="E7" i="4"/>
  <c r="E8" i="4"/>
  <c r="E9" i="4"/>
  <c r="E10" i="4"/>
  <c r="E11" i="4"/>
  <c r="E12" i="4"/>
  <c r="E13" i="4"/>
  <c r="E14" i="4"/>
  <c r="E15" i="4"/>
  <c r="E16" i="4"/>
  <c r="E5" i="4"/>
  <c r="E4" i="4"/>
  <c r="D4" i="4"/>
  <c r="C4" i="4"/>
  <c r="E5" i="2" l="1"/>
  <c r="C5" i="2" l="1"/>
  <c r="D5" i="2"/>
  <c r="C4" i="3"/>
  <c r="G5" i="3" l="1"/>
  <c r="G12" i="3"/>
  <c r="G6" i="3"/>
  <c r="G11" i="3"/>
  <c r="G7" i="3"/>
  <c r="G10" i="3"/>
  <c r="G8" i="3"/>
  <c r="G13" i="3"/>
  <c r="G9" i="3"/>
  <c r="F6" i="3"/>
  <c r="F5" i="3"/>
  <c r="F11" i="3"/>
  <c r="F7" i="3"/>
  <c r="F10" i="3"/>
  <c r="F8" i="3"/>
  <c r="F13" i="3"/>
  <c r="F9" i="3"/>
  <c r="F12" i="3"/>
  <c r="E6" i="3"/>
  <c r="E5" i="3"/>
  <c r="E11" i="3"/>
  <c r="E7" i="3"/>
  <c r="E10" i="3"/>
  <c r="E8" i="3"/>
  <c r="E13" i="3"/>
  <c r="E9" i="3"/>
  <c r="E12" i="3"/>
  <c r="D4" i="3"/>
  <c r="G4" i="3" s="1"/>
  <c r="F4" i="3" l="1"/>
  <c r="E4" i="3"/>
  <c r="F5" i="2"/>
</calcChain>
</file>

<file path=xl/sharedStrings.xml><?xml version="1.0" encoding="utf-8"?>
<sst xmlns="http://schemas.openxmlformats.org/spreadsheetml/2006/main" count="88" uniqueCount="56">
  <si>
    <t>ცვლილება</t>
  </si>
  <si>
    <t>წილი %</t>
  </si>
  <si>
    <t>ცვლილება %</t>
  </si>
  <si>
    <t>დაცული ტერიტორიები</t>
  </si>
  <si>
    <t>ჭაჭუნას აღკვეთილი</t>
  </si>
  <si>
    <t>მაჭახელას ეროვნული პარკი</t>
  </si>
  <si>
    <t>კინტრიშის დაცული ტერიტორიები</t>
  </si>
  <si>
    <t>ჯავახეთის დაცული ტერიტორიები</t>
  </si>
  <si>
    <t>ქობულეთის დაცული ტერიტორიები</t>
  </si>
  <si>
    <t>ვაშლოვანის დაცული ტერიტორიები</t>
  </si>
  <si>
    <t>თუშეთის დაცული ტერიტორიები</t>
  </si>
  <si>
    <t>ალგეთის ეროვნული პარკი</t>
  </si>
  <si>
    <t>კოლხეთის ეროვნული პარკი</t>
  </si>
  <si>
    <t>მტირალას ეროვნული პარკი</t>
  </si>
  <si>
    <t>ლაგოდეხის დაცული ტერიტორიები</t>
  </si>
  <si>
    <t>თბილისის ეროვნული პარკი</t>
  </si>
  <si>
    <t>ბორჯომ-ხარაგაულის ეროვნული პარკი</t>
  </si>
  <si>
    <t>ოკაცეს კანიონი</t>
  </si>
  <si>
    <t>სათაფლია</t>
  </si>
  <si>
    <t>ყაზბეგის ეროვნული პარკი</t>
  </si>
  <si>
    <t>მარტვილის კანიონი</t>
  </si>
  <si>
    <t>სულ</t>
  </si>
  <si>
    <t>ვიზიტორების რაოდენობა დაცულ ტერიტორიებზე</t>
  </si>
  <si>
    <t>ქართველი</t>
  </si>
  <si>
    <t>უცხოელი</t>
  </si>
  <si>
    <t>მცხეთის არქეოლოგიური სახელმწიფო მუზეუმ-ნაკრძალი</t>
  </si>
  <si>
    <t>ვარძიის ისტორიულ-არქიტექტურული მუზეუმ-ნაკრძალი</t>
  </si>
  <si>
    <t>უფლისციხის ისტორიულ-არქიტექტურული მუზეუმ-ნაკრძალი</t>
  </si>
  <si>
    <t>ბორჯომის მხარეთმცოდნეობის მუზეუმი</t>
  </si>
  <si>
    <t>გრემის მუზეუმი</t>
  </si>
  <si>
    <t>ნიკო ფიროსმანაშვილის სახელმწიფო მუზეუმი</t>
  </si>
  <si>
    <t>პარმენ ზაქარაიას სახელობის ნოქალაქევის არქიტექტურულ-არქეოლოგიური მუზეუმ-ნაკრძალი</t>
  </si>
  <si>
    <t>სტეფანწმინდის ისტორიული მუზეუმი</t>
  </si>
  <si>
    <t>უჯარმის მუზეუმ-ნაკრძალი</t>
  </si>
  <si>
    <t>მუზეუმები/მუზეუმ-ნაკრძალები</t>
  </si>
  <si>
    <t xml:space="preserve">მუზეუმის დასახელება </t>
  </si>
  <si>
    <t>სიმონ ჯანაშიას სახელობის საქართველოს ისტორიის მუზეუმი</t>
  </si>
  <si>
    <t>დიმიტრი შევარდნაძის სახელობის ეროვნული გალერეა</t>
  </si>
  <si>
    <t>შალვა ამირანაშვილის სახელობის ხელოვნების მუზეუმი</t>
  </si>
  <si>
    <t>იოსებ გრიშაშვილის სახელობის თბილისის ისტორიის მუზეუმი (ქარვასლა)</t>
  </si>
  <si>
    <t>ელენე ახვლედიანის სახელობის ხელოვნების სახლ-მუზეუმი</t>
  </si>
  <si>
    <t>სიღნაღის ისტორიულ-ეთნოგრაფიული მუზეუმი</t>
  </si>
  <si>
    <t>სვანეთის ისტორიულ-ეთნოგრაფიული მუზეუმი  (სვანური სახლი, უშგული)</t>
  </si>
  <si>
    <t>დმანისის მუზეუმ-ნაკრძალი</t>
  </si>
  <si>
    <t>ძალისის მუზეუმ-ნაკრძალი/ ნაქალაქარი</t>
  </si>
  <si>
    <t>ახალციხის ისტორიის მუზეუმი</t>
  </si>
  <si>
    <t xml:space="preserve"> საქართველოს ეროვნული მუზეუმის შემადგენლობაში შემავალი მუზეუმების ვიზიტორების რაოდენობა</t>
  </si>
  <si>
    <t xml:space="preserve">სვანეთის ისტორიულ-ეთნოგრაფიული მუზეუმი </t>
  </si>
  <si>
    <t>წყარო: საქართველოს კულტურული მემკვიდრეობის დაცვის ეროვნული სააგენტო</t>
  </si>
  <si>
    <t>წყარო: საქართველოს დაცული ტერიტორიების სააგენტო</t>
  </si>
  <si>
    <t>ვიზიტორების რაოდენობა მუზეუმებშიი/მუზეუმ-ნაკრძალებში</t>
  </si>
  <si>
    <t>წყარო: საქართველოს ეროვნული მუზეუმი</t>
  </si>
  <si>
    <t xml:space="preserve">გიორგი ჩიატაიას სახელობის ხალხური ხუროთმოძღვრებისა და ყოფის მუზეუმი </t>
  </si>
  <si>
    <t>პრომეთეს მღვიმე</t>
  </si>
  <si>
    <t>2016: 10 თვე</t>
  </si>
  <si>
    <t>2017: 10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</si>
</sst>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Merriweather"/>
    </font>
    <font>
      <sz val="11"/>
      <color rgb="FF000000"/>
      <name val="Cambria"/>
      <family val="1"/>
      <charset val="204"/>
      <scheme val="maj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3">
    <xf numFmtId="0" fontId="0" fillId="0" borderId="0" xfId="0"/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0" fontId="5" fillId="8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5" fillId="6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9" fontId="5" fillId="6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3" fontId="0" fillId="0" borderId="2" xfId="1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0" fontId="5" fillId="5" borderId="4" xfId="4" applyNumberFormat="1" applyFont="1" applyFill="1" applyBorder="1" applyAlignment="1">
      <alignment horizontal="center" vertical="center" wrapText="1"/>
    </xf>
    <xf numFmtId="0" fontId="5" fillId="5" borderId="3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7" borderId="5" xfId="2" applyNumberFormat="1" applyFont="1" applyFill="1" applyBorder="1" applyAlignment="1">
      <alignment horizontal="center" vertical="center"/>
    </xf>
    <xf numFmtId="0" fontId="3" fillId="7" borderId="6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workbookViewId="0">
      <selection activeCell="B2" sqref="B2:G2"/>
    </sheetView>
  </sheetViews>
  <sheetFormatPr defaultRowHeight="15"/>
  <cols>
    <col min="2" max="2" width="45.28515625" customWidth="1"/>
    <col min="3" max="3" width="18.42578125" customWidth="1"/>
    <col min="4" max="4" width="19.85546875" customWidth="1"/>
    <col min="5" max="5" width="17.42578125" customWidth="1"/>
    <col min="6" max="6" width="17.7109375" customWidth="1"/>
    <col min="7" max="7" width="13.42578125" customWidth="1"/>
    <col min="9" max="9" width="18.85546875" customWidth="1"/>
    <col min="10" max="10" width="18.5703125" customWidth="1"/>
    <col min="11" max="11" width="16.42578125" customWidth="1"/>
    <col min="12" max="12" width="15.42578125" customWidth="1"/>
  </cols>
  <sheetData>
    <row r="2" spans="2:7" ht="36.75" customHeight="1">
      <c r="B2" s="31" t="s">
        <v>22</v>
      </c>
      <c r="C2" s="32"/>
      <c r="D2" s="32"/>
      <c r="E2" s="32"/>
      <c r="F2" s="32"/>
      <c r="G2" s="32"/>
    </row>
    <row r="3" spans="2:7" ht="21" customHeight="1">
      <c r="B3" s="4" t="s">
        <v>3</v>
      </c>
      <c r="C3" s="4">
        <v>2016</v>
      </c>
      <c r="D3" s="4">
        <v>2017</v>
      </c>
      <c r="E3" s="4" t="s">
        <v>0</v>
      </c>
      <c r="F3" s="4" t="s">
        <v>2</v>
      </c>
      <c r="G3" s="4" t="s">
        <v>1</v>
      </c>
    </row>
    <row r="4" spans="2:7" ht="20.25" customHeight="1">
      <c r="B4" s="17" t="s">
        <v>21</v>
      </c>
      <c r="C4" s="18">
        <v>734874</v>
      </c>
      <c r="D4" s="18">
        <v>954397</v>
      </c>
      <c r="E4" s="18">
        <f>D4-C4</f>
        <v>219523</v>
      </c>
      <c r="F4" s="22">
        <f>D4/C4-1</f>
        <v>0.29872195777779598</v>
      </c>
      <c r="G4" s="25">
        <v>1</v>
      </c>
    </row>
    <row r="5" spans="2:7">
      <c r="B5" s="12" t="s">
        <v>53</v>
      </c>
      <c r="C5" s="3">
        <v>138227</v>
      </c>
      <c r="D5" s="3">
        <v>163941</v>
      </c>
      <c r="E5" s="27">
        <v>25714</v>
      </c>
      <c r="F5" s="2">
        <v>0.18602733185267706</v>
      </c>
      <c r="G5" s="2">
        <v>0.1717744292993377</v>
      </c>
    </row>
    <row r="6" spans="2:7">
      <c r="B6" s="12" t="s">
        <v>19</v>
      </c>
      <c r="C6" s="3">
        <v>134111</v>
      </c>
      <c r="D6" s="3">
        <v>154085</v>
      </c>
      <c r="E6" s="27">
        <v>19974</v>
      </c>
      <c r="F6" s="2">
        <v>0.14893632886191299</v>
      </c>
      <c r="G6" s="2">
        <v>0.16144748988104532</v>
      </c>
    </row>
    <row r="7" spans="2:7">
      <c r="B7" s="12" t="s">
        <v>20</v>
      </c>
      <c r="C7" s="3">
        <v>62434</v>
      </c>
      <c r="D7" s="3">
        <v>147374</v>
      </c>
      <c r="E7" s="27">
        <v>84940</v>
      </c>
      <c r="F7" s="2">
        <v>1.3604766633565046</v>
      </c>
      <c r="G7" s="2">
        <v>0.15441582486114269</v>
      </c>
    </row>
    <row r="8" spans="2:7">
      <c r="B8" s="12" t="s">
        <v>18</v>
      </c>
      <c r="C8" s="3">
        <v>78323</v>
      </c>
      <c r="D8" s="3">
        <v>85526</v>
      </c>
      <c r="E8" s="27">
        <v>7203</v>
      </c>
      <c r="F8" s="2">
        <v>9.1965323085172912E-2</v>
      </c>
      <c r="G8" s="2">
        <v>8.9612603560153686E-2</v>
      </c>
    </row>
    <row r="9" spans="2:7">
      <c r="B9" s="12" t="s">
        <v>17</v>
      </c>
      <c r="C9" s="3">
        <v>52197</v>
      </c>
      <c r="D9" s="3">
        <v>73113</v>
      </c>
      <c r="E9" s="27">
        <v>20916</v>
      </c>
      <c r="F9" s="2">
        <v>0.40071268463704812</v>
      </c>
      <c r="G9" s="2">
        <v>7.6606485561040119E-2</v>
      </c>
    </row>
    <row r="10" spans="2:7">
      <c r="B10" s="12" t="s">
        <v>16</v>
      </c>
      <c r="C10" s="3">
        <v>55818</v>
      </c>
      <c r="D10" s="3">
        <v>59458</v>
      </c>
      <c r="E10" s="27">
        <v>3640</v>
      </c>
      <c r="F10" s="2">
        <v>6.5211938801103653E-2</v>
      </c>
      <c r="G10" s="2">
        <v>6.229902231461331E-2</v>
      </c>
    </row>
    <row r="11" spans="2:7">
      <c r="B11" s="12" t="s">
        <v>14</v>
      </c>
      <c r="C11" s="3">
        <v>49590</v>
      </c>
      <c r="D11" s="3">
        <v>55519</v>
      </c>
      <c r="E11" s="27">
        <v>5929</v>
      </c>
      <c r="F11" s="2">
        <v>0.11956039524097606</v>
      </c>
      <c r="G11" s="2">
        <v>5.8171809006105427E-2</v>
      </c>
    </row>
    <row r="12" spans="2:7">
      <c r="B12" s="12" t="s">
        <v>15</v>
      </c>
      <c r="C12" s="3">
        <v>35439</v>
      </c>
      <c r="D12" s="3">
        <v>52015</v>
      </c>
      <c r="E12" s="27">
        <v>16576</v>
      </c>
      <c r="F12" s="2">
        <v>0.46773328818533244</v>
      </c>
      <c r="G12" s="2">
        <v>5.4500380868757969E-2</v>
      </c>
    </row>
    <row r="13" spans="2:7">
      <c r="B13" s="12" t="s">
        <v>13</v>
      </c>
      <c r="C13" s="3">
        <v>33774</v>
      </c>
      <c r="D13" s="3">
        <v>47460</v>
      </c>
      <c r="E13" s="27">
        <v>13686</v>
      </c>
      <c r="F13" s="2">
        <v>0.40522295256706342</v>
      </c>
      <c r="G13" s="2">
        <v>4.9727733846606809E-2</v>
      </c>
    </row>
    <row r="14" spans="2:7">
      <c r="B14" s="12" t="s">
        <v>12</v>
      </c>
      <c r="C14" s="3">
        <v>26816</v>
      </c>
      <c r="D14" s="3">
        <v>29523</v>
      </c>
      <c r="E14" s="27">
        <v>2707</v>
      </c>
      <c r="F14" s="2">
        <v>0.1009471957040573</v>
      </c>
      <c r="G14" s="2">
        <v>3.0933668064757117E-2</v>
      </c>
    </row>
    <row r="15" spans="2:7">
      <c r="B15" s="12" t="s">
        <v>11</v>
      </c>
      <c r="C15" s="3">
        <v>16076</v>
      </c>
      <c r="D15" s="3">
        <v>28020</v>
      </c>
      <c r="E15" s="27">
        <v>11944</v>
      </c>
      <c r="F15" s="2">
        <v>0.74297088828066693</v>
      </c>
      <c r="G15" s="2">
        <v>2.9358851714747638E-2</v>
      </c>
    </row>
    <row r="16" spans="2:7">
      <c r="B16" s="12" t="s">
        <v>10</v>
      </c>
      <c r="C16" s="3">
        <v>13793</v>
      </c>
      <c r="D16" s="3">
        <v>14306</v>
      </c>
      <c r="E16" s="27">
        <v>513</v>
      </c>
      <c r="F16" s="2">
        <v>3.7192778945842164E-2</v>
      </c>
      <c r="G16" s="2">
        <v>1.4989569330163443E-2</v>
      </c>
    </row>
    <row r="17" spans="2:7">
      <c r="B17" s="12" t="s">
        <v>9</v>
      </c>
      <c r="C17" s="3">
        <v>11806</v>
      </c>
      <c r="D17" s="3">
        <v>12250</v>
      </c>
      <c r="E17" s="27">
        <v>444</v>
      </c>
      <c r="F17" s="2">
        <v>3.7607995934270777E-2</v>
      </c>
      <c r="G17" s="2">
        <v>1.283532953267875E-2</v>
      </c>
    </row>
    <row r="18" spans="2:7">
      <c r="B18" s="12" t="s">
        <v>8</v>
      </c>
      <c r="C18" s="3">
        <v>9175</v>
      </c>
      <c r="D18" s="3">
        <v>11286</v>
      </c>
      <c r="E18" s="27">
        <v>2111</v>
      </c>
      <c r="F18" s="2">
        <v>0.23008174386920976</v>
      </c>
      <c r="G18" s="2">
        <v>1.1825267682107132E-2</v>
      </c>
    </row>
    <row r="19" spans="2:7">
      <c r="B19" s="12" t="s">
        <v>7</v>
      </c>
      <c r="C19" s="3">
        <v>6803</v>
      </c>
      <c r="D19" s="3">
        <v>6872</v>
      </c>
      <c r="E19" s="27">
        <v>69</v>
      </c>
      <c r="F19" s="2">
        <v>1.0142584154049672E-2</v>
      </c>
      <c r="G19" s="2">
        <v>7.200357922332111E-3</v>
      </c>
    </row>
    <row r="20" spans="2:7">
      <c r="B20" s="12" t="s">
        <v>6</v>
      </c>
      <c r="C20" s="3">
        <v>5138</v>
      </c>
      <c r="D20" s="3">
        <v>5384</v>
      </c>
      <c r="E20" s="27">
        <v>246</v>
      </c>
      <c r="F20" s="2">
        <v>4.7878551965745419E-2</v>
      </c>
      <c r="G20" s="2">
        <v>5.6412583023626433E-3</v>
      </c>
    </row>
    <row r="21" spans="2:7" s="7" customFormat="1">
      <c r="B21" s="13" t="s">
        <v>5</v>
      </c>
      <c r="C21" s="3">
        <v>2062</v>
      </c>
      <c r="D21" s="3">
        <v>5092</v>
      </c>
      <c r="E21" s="27">
        <v>3030</v>
      </c>
      <c r="F21" s="2">
        <v>1.469447138700291</v>
      </c>
      <c r="G21" s="2">
        <v>5.3353059575836888E-3</v>
      </c>
    </row>
    <row r="22" spans="2:7">
      <c r="B22" s="12" t="s">
        <v>4</v>
      </c>
      <c r="C22" s="3">
        <v>3292</v>
      </c>
      <c r="D22" s="3">
        <v>3173</v>
      </c>
      <c r="E22" s="27">
        <v>-119</v>
      </c>
      <c r="F22" s="2">
        <v>-3.6148238153098422E-2</v>
      </c>
      <c r="G22" s="2">
        <v>3.324612294464463E-3</v>
      </c>
    </row>
    <row r="25" spans="2:7">
      <c r="B25" s="33" t="s">
        <v>49</v>
      </c>
      <c r="C25" s="33"/>
      <c r="D25" s="33"/>
      <c r="E25" s="33"/>
      <c r="F25" s="33"/>
      <c r="G25" s="33"/>
    </row>
    <row r="26" spans="2:7">
      <c r="B26" s="9"/>
      <c r="C26" s="9"/>
      <c r="D26" s="9"/>
      <c r="E26" s="9"/>
      <c r="F26" s="9"/>
      <c r="G26" s="9"/>
    </row>
  </sheetData>
  <sortState ref="B4:G22">
    <sortCondition descending="1" ref="D5"/>
  </sortState>
  <mergeCells count="2">
    <mergeCell ref="B2:G2"/>
    <mergeCell ref="B25:G2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B2" sqref="B2:F2"/>
    </sheetView>
  </sheetViews>
  <sheetFormatPr defaultRowHeight="15"/>
  <cols>
    <col min="2" max="2" width="42.85546875" customWidth="1"/>
    <col min="3" max="3" width="18" customWidth="1"/>
    <col min="4" max="4" width="16.7109375" customWidth="1"/>
    <col min="5" max="5" width="15.85546875" customWidth="1"/>
    <col min="6" max="6" width="14.85546875" customWidth="1"/>
  </cols>
  <sheetData>
    <row r="2" spans="2:6" ht="32.25" customHeight="1">
      <c r="B2" s="31" t="s">
        <v>22</v>
      </c>
      <c r="C2" s="32"/>
      <c r="D2" s="32"/>
      <c r="E2" s="32"/>
      <c r="F2" s="32"/>
    </row>
    <row r="3" spans="2:6" ht="29.25" customHeight="1">
      <c r="B3" s="4" t="s">
        <v>3</v>
      </c>
      <c r="C3" s="34">
        <v>2016</v>
      </c>
      <c r="D3" s="35"/>
      <c r="E3" s="34">
        <v>2017</v>
      </c>
      <c r="F3" s="35"/>
    </row>
    <row r="4" spans="2:6" ht="21" customHeight="1">
      <c r="B4" s="17"/>
      <c r="C4" s="18" t="s">
        <v>23</v>
      </c>
      <c r="D4" s="18" t="s">
        <v>24</v>
      </c>
      <c r="E4" s="18" t="s">
        <v>23</v>
      </c>
      <c r="F4" s="18" t="s">
        <v>24</v>
      </c>
    </row>
    <row r="5" spans="2:6" ht="21" customHeight="1">
      <c r="B5" s="19" t="s">
        <v>21</v>
      </c>
      <c r="C5" s="20">
        <f>SUM(C6:C23)</f>
        <v>424397</v>
      </c>
      <c r="D5" s="20">
        <f>SUM(D6:D23)</f>
        <v>310477</v>
      </c>
      <c r="E5" s="20">
        <f>SUM(E6:E23)</f>
        <v>541634</v>
      </c>
      <c r="F5" s="20">
        <f t="shared" ref="F5" si="0">SUM(F6:F23)</f>
        <v>412763</v>
      </c>
    </row>
    <row r="6" spans="2:6">
      <c r="B6" s="10" t="s">
        <v>4</v>
      </c>
      <c r="C6" s="3">
        <v>1822</v>
      </c>
      <c r="D6" s="3">
        <v>1470</v>
      </c>
      <c r="E6" s="3">
        <v>1502</v>
      </c>
      <c r="F6" s="3">
        <v>1671</v>
      </c>
    </row>
    <row r="7" spans="2:6" s="7" customFormat="1">
      <c r="B7" s="11" t="s">
        <v>5</v>
      </c>
      <c r="C7" s="3">
        <v>1363</v>
      </c>
      <c r="D7" s="3">
        <v>699</v>
      </c>
      <c r="E7" s="3">
        <v>3225</v>
      </c>
      <c r="F7" s="3">
        <v>1867</v>
      </c>
    </row>
    <row r="8" spans="2:6">
      <c r="B8" s="10" t="s">
        <v>6</v>
      </c>
      <c r="C8" s="3">
        <v>4125</v>
      </c>
      <c r="D8" s="3">
        <v>1013</v>
      </c>
      <c r="E8" s="3">
        <v>3733</v>
      </c>
      <c r="F8" s="3">
        <v>1651</v>
      </c>
    </row>
    <row r="9" spans="2:6">
      <c r="B9" s="10" t="s">
        <v>7</v>
      </c>
      <c r="C9" s="3">
        <v>4173</v>
      </c>
      <c r="D9" s="3">
        <v>2630</v>
      </c>
      <c r="E9" s="3">
        <v>4112</v>
      </c>
      <c r="F9" s="3">
        <v>2760</v>
      </c>
    </row>
    <row r="10" spans="2:6">
      <c r="B10" s="10" t="s">
        <v>8</v>
      </c>
      <c r="C10" s="3">
        <v>8052</v>
      </c>
      <c r="D10" s="3">
        <v>1123</v>
      </c>
      <c r="E10" s="3">
        <v>9316</v>
      </c>
      <c r="F10" s="3">
        <v>1970</v>
      </c>
    </row>
    <row r="11" spans="2:6">
      <c r="B11" s="10" t="s">
        <v>9</v>
      </c>
      <c r="C11" s="3">
        <v>8626</v>
      </c>
      <c r="D11" s="3">
        <v>3180</v>
      </c>
      <c r="E11" s="3">
        <v>8995</v>
      </c>
      <c r="F11" s="3">
        <v>3255</v>
      </c>
    </row>
    <row r="12" spans="2:6">
      <c r="B12" s="10" t="s">
        <v>10</v>
      </c>
      <c r="C12" s="3">
        <v>5754</v>
      </c>
      <c r="D12" s="3">
        <v>8039</v>
      </c>
      <c r="E12" s="3">
        <v>5335</v>
      </c>
      <c r="F12" s="3">
        <v>8971</v>
      </c>
    </row>
    <row r="13" spans="2:6">
      <c r="B13" s="10" t="s">
        <v>11</v>
      </c>
      <c r="C13" s="3">
        <v>15494</v>
      </c>
      <c r="D13" s="3">
        <v>582</v>
      </c>
      <c r="E13" s="3">
        <v>27170</v>
      </c>
      <c r="F13" s="3">
        <v>850</v>
      </c>
    </row>
    <row r="14" spans="2:6">
      <c r="B14" s="10" t="s">
        <v>12</v>
      </c>
      <c r="C14" s="3">
        <v>25161</v>
      </c>
      <c r="D14" s="3">
        <v>1655</v>
      </c>
      <c r="E14" s="3">
        <v>26655</v>
      </c>
      <c r="F14" s="3">
        <v>2868</v>
      </c>
    </row>
    <row r="15" spans="2:6">
      <c r="B15" s="10" t="s">
        <v>13</v>
      </c>
      <c r="C15" s="3">
        <v>15766</v>
      </c>
      <c r="D15" s="3">
        <v>18008</v>
      </c>
      <c r="E15" s="3">
        <v>15881</v>
      </c>
      <c r="F15" s="3">
        <v>31579</v>
      </c>
    </row>
    <row r="16" spans="2:6">
      <c r="B16" s="10" t="s">
        <v>14</v>
      </c>
      <c r="C16" s="3">
        <v>38214</v>
      </c>
      <c r="D16" s="3">
        <v>11376</v>
      </c>
      <c r="E16" s="3">
        <v>43005</v>
      </c>
      <c r="F16" s="3">
        <v>12514</v>
      </c>
    </row>
    <row r="17" spans="2:6">
      <c r="B17" s="10" t="s">
        <v>15</v>
      </c>
      <c r="C17" s="3">
        <v>21269</v>
      </c>
      <c r="D17" s="3">
        <v>14170</v>
      </c>
      <c r="E17" s="3">
        <v>44027</v>
      </c>
      <c r="F17" s="3">
        <v>7988</v>
      </c>
    </row>
    <row r="18" spans="2:6">
      <c r="B18" s="10" t="s">
        <v>16</v>
      </c>
      <c r="C18" s="3">
        <v>35529</v>
      </c>
      <c r="D18" s="3">
        <v>20289</v>
      </c>
      <c r="E18" s="3">
        <v>38288</v>
      </c>
      <c r="F18" s="3">
        <v>21170</v>
      </c>
    </row>
    <row r="19" spans="2:6">
      <c r="B19" s="10" t="s">
        <v>17</v>
      </c>
      <c r="C19" s="3">
        <v>33072</v>
      </c>
      <c r="D19" s="3">
        <v>19125</v>
      </c>
      <c r="E19" s="3">
        <v>41339</v>
      </c>
      <c r="F19" s="3">
        <v>31774</v>
      </c>
    </row>
    <row r="20" spans="2:6">
      <c r="B20" s="10" t="s">
        <v>18</v>
      </c>
      <c r="C20" s="3">
        <v>53179</v>
      </c>
      <c r="D20" s="3">
        <v>25144</v>
      </c>
      <c r="E20" s="3">
        <v>53572</v>
      </c>
      <c r="F20" s="3">
        <v>31954</v>
      </c>
    </row>
    <row r="21" spans="2:6">
      <c r="B21" s="10" t="s">
        <v>19</v>
      </c>
      <c r="C21" s="3">
        <v>63607</v>
      </c>
      <c r="D21" s="3">
        <v>70504</v>
      </c>
      <c r="E21" s="3">
        <v>83678</v>
      </c>
      <c r="F21" s="3">
        <v>70407</v>
      </c>
    </row>
    <row r="22" spans="2:6">
      <c r="B22" s="10" t="s">
        <v>20</v>
      </c>
      <c r="C22" s="3">
        <v>27690</v>
      </c>
      <c r="D22" s="3">
        <v>34744</v>
      </c>
      <c r="E22" s="3">
        <v>69150</v>
      </c>
      <c r="F22" s="3">
        <v>78224</v>
      </c>
    </row>
    <row r="23" spans="2:6">
      <c r="B23" s="10" t="s">
        <v>53</v>
      </c>
      <c r="C23" s="3">
        <v>61501</v>
      </c>
      <c r="D23" s="3">
        <v>76726</v>
      </c>
      <c r="E23" s="3">
        <v>62651</v>
      </c>
      <c r="F23" s="3">
        <v>101290</v>
      </c>
    </row>
    <row r="25" spans="2:6">
      <c r="B25" s="8"/>
    </row>
    <row r="26" spans="2:6">
      <c r="B26" s="36" t="s">
        <v>49</v>
      </c>
      <c r="C26" s="36"/>
      <c r="D26" s="36"/>
      <c r="E26" s="36"/>
      <c r="F26" s="36"/>
    </row>
  </sheetData>
  <mergeCells count="4">
    <mergeCell ref="B2:F2"/>
    <mergeCell ref="C3:D3"/>
    <mergeCell ref="E3:F3"/>
    <mergeCell ref="B26:F2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B2" sqref="B2:G2"/>
    </sheetView>
  </sheetViews>
  <sheetFormatPr defaultRowHeight="15"/>
  <cols>
    <col min="2" max="2" width="61.5703125" customWidth="1"/>
    <col min="3" max="3" width="20.7109375" customWidth="1"/>
    <col min="4" max="4" width="17.5703125" customWidth="1"/>
    <col min="5" max="5" width="13.5703125" customWidth="1"/>
    <col min="6" max="6" width="16.5703125" customWidth="1"/>
    <col min="7" max="7" width="13.42578125" customWidth="1"/>
  </cols>
  <sheetData>
    <row r="2" spans="2:7" ht="34.5" customHeight="1">
      <c r="B2" s="37" t="s">
        <v>50</v>
      </c>
      <c r="C2" s="38"/>
      <c r="D2" s="38"/>
      <c r="E2" s="38"/>
      <c r="F2" s="38"/>
      <c r="G2" s="39"/>
    </row>
    <row r="3" spans="2:7" ht="32.25" customHeight="1">
      <c r="B3" s="4" t="s">
        <v>34</v>
      </c>
      <c r="C3" s="4" t="s">
        <v>54</v>
      </c>
      <c r="D3" s="4" t="s">
        <v>55</v>
      </c>
      <c r="E3" s="4" t="s">
        <v>0</v>
      </c>
      <c r="F3" s="16" t="s">
        <v>2</v>
      </c>
      <c r="G3" s="4" t="s">
        <v>1</v>
      </c>
    </row>
    <row r="4" spans="2:7" ht="21.75" customHeight="1">
      <c r="B4" s="17" t="s">
        <v>21</v>
      </c>
      <c r="C4" s="18">
        <f>SUM(C5:C13)</f>
        <v>347876</v>
      </c>
      <c r="D4" s="18">
        <f>SUM(D5:D13)</f>
        <v>413146</v>
      </c>
      <c r="E4" s="18">
        <f t="shared" ref="E4:E13" si="0">D4-C4</f>
        <v>65270</v>
      </c>
      <c r="F4" s="22">
        <f t="shared" ref="F4:F13" si="1">D4/C4-1</f>
        <v>0.18762432590923206</v>
      </c>
      <c r="G4" s="22">
        <f>D4/D4</f>
        <v>1</v>
      </c>
    </row>
    <row r="5" spans="2:7">
      <c r="B5" s="26" t="s">
        <v>27</v>
      </c>
      <c r="C5" s="5">
        <v>171502</v>
      </c>
      <c r="D5" s="5">
        <v>232104</v>
      </c>
      <c r="E5" s="5">
        <f t="shared" si="0"/>
        <v>60602</v>
      </c>
      <c r="F5" s="6">
        <f t="shared" si="1"/>
        <v>0.35336031066693097</v>
      </c>
      <c r="G5" s="6">
        <f t="shared" ref="G5:G13" si="2">D5/413146</f>
        <v>0.56179655618110791</v>
      </c>
    </row>
    <row r="6" spans="2:7">
      <c r="B6" s="14" t="s">
        <v>26</v>
      </c>
      <c r="C6" s="3">
        <v>130848</v>
      </c>
      <c r="D6" s="3">
        <v>132171</v>
      </c>
      <c r="E6" s="3">
        <f t="shared" si="0"/>
        <v>1323</v>
      </c>
      <c r="F6" s="2">
        <f t="shared" si="1"/>
        <v>1.0110968451944258E-2</v>
      </c>
      <c r="G6" s="2">
        <f t="shared" si="2"/>
        <v>0.31991354145991974</v>
      </c>
    </row>
    <row r="7" spans="2:7">
      <c r="B7" s="14" t="s">
        <v>29</v>
      </c>
      <c r="C7" s="3">
        <v>12249</v>
      </c>
      <c r="D7" s="3">
        <v>15081</v>
      </c>
      <c r="E7" s="3">
        <f t="shared" si="0"/>
        <v>2832</v>
      </c>
      <c r="F7" s="2">
        <f t="shared" si="1"/>
        <v>0.23120254714670585</v>
      </c>
      <c r="G7" s="2">
        <f t="shared" si="2"/>
        <v>3.6502834349116296E-2</v>
      </c>
    </row>
    <row r="8" spans="2:7" ht="25.5">
      <c r="B8" s="15" t="s">
        <v>31</v>
      </c>
      <c r="C8" s="3">
        <v>10554</v>
      </c>
      <c r="D8" s="3">
        <v>12110</v>
      </c>
      <c r="E8" s="3">
        <f t="shared" si="0"/>
        <v>1556</v>
      </c>
      <c r="F8" s="2">
        <f t="shared" si="1"/>
        <v>0.14743225317415187</v>
      </c>
      <c r="G8" s="2">
        <f t="shared" si="2"/>
        <v>2.9311671902910834E-2</v>
      </c>
    </row>
    <row r="9" spans="2:7">
      <c r="B9" s="14" t="s">
        <v>33</v>
      </c>
      <c r="C9" s="3">
        <v>8617</v>
      </c>
      <c r="D9" s="3">
        <v>9712</v>
      </c>
      <c r="E9" s="3">
        <f t="shared" si="0"/>
        <v>1095</v>
      </c>
      <c r="F9" s="2">
        <f t="shared" si="1"/>
        <v>0.12707438783799474</v>
      </c>
      <c r="G9" s="2">
        <f t="shared" si="2"/>
        <v>2.3507428366727499E-2</v>
      </c>
    </row>
    <row r="10" spans="2:7">
      <c r="B10" s="14" t="s">
        <v>30</v>
      </c>
      <c r="C10" s="3">
        <v>2345</v>
      </c>
      <c r="D10" s="3">
        <v>5749</v>
      </c>
      <c r="E10" s="3">
        <f t="shared" si="0"/>
        <v>3404</v>
      </c>
      <c r="F10" s="2">
        <f t="shared" si="1"/>
        <v>1.4515991471215353</v>
      </c>
      <c r="G10" s="2">
        <f t="shared" si="2"/>
        <v>1.3915177685370305E-2</v>
      </c>
    </row>
    <row r="11" spans="2:7">
      <c r="B11" s="14" t="s">
        <v>28</v>
      </c>
      <c r="C11" s="3">
        <v>3481</v>
      </c>
      <c r="D11" s="3">
        <v>4685</v>
      </c>
      <c r="E11" s="3">
        <f t="shared" si="0"/>
        <v>1204</v>
      </c>
      <c r="F11" s="2">
        <f t="shared" si="1"/>
        <v>0.34587762137316869</v>
      </c>
      <c r="G11" s="2">
        <f t="shared" si="2"/>
        <v>1.133981691702207E-2</v>
      </c>
    </row>
    <row r="12" spans="2:7">
      <c r="B12" s="14" t="s">
        <v>25</v>
      </c>
      <c r="C12" s="3">
        <v>1396</v>
      </c>
      <c r="D12" s="3">
        <v>1534</v>
      </c>
      <c r="E12" s="3">
        <f t="shared" si="0"/>
        <v>138</v>
      </c>
      <c r="F12" s="2">
        <f t="shared" si="1"/>
        <v>9.885386819484232E-2</v>
      </c>
      <c r="G12" s="2">
        <f t="shared" si="2"/>
        <v>3.7129731378253692E-3</v>
      </c>
    </row>
    <row r="13" spans="2:7">
      <c r="B13" s="14" t="s">
        <v>32</v>
      </c>
      <c r="C13" s="3">
        <v>6884</v>
      </c>
      <c r="D13" s="3"/>
      <c r="E13" s="3">
        <f t="shared" si="0"/>
        <v>-6884</v>
      </c>
      <c r="F13" s="2">
        <f t="shared" si="1"/>
        <v>-1</v>
      </c>
      <c r="G13" s="2">
        <f t="shared" si="2"/>
        <v>0</v>
      </c>
    </row>
    <row r="16" spans="2:7">
      <c r="B16" s="36" t="s">
        <v>48</v>
      </c>
      <c r="C16" s="36"/>
      <c r="D16" s="36"/>
      <c r="E16" s="36"/>
      <c r="F16" s="36"/>
    </row>
  </sheetData>
  <sortState ref="B4:G13">
    <sortCondition descending="1" ref="D5"/>
  </sortState>
  <mergeCells count="2">
    <mergeCell ref="B2:G2"/>
    <mergeCell ref="B16:F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B2" sqref="B2:G2"/>
    </sheetView>
  </sheetViews>
  <sheetFormatPr defaultRowHeight="15"/>
  <cols>
    <col min="2" max="2" width="83.7109375" customWidth="1"/>
    <col min="3" max="3" width="17.7109375" customWidth="1"/>
    <col min="4" max="4" width="17" customWidth="1"/>
    <col min="5" max="5" width="14.5703125" customWidth="1"/>
    <col min="6" max="6" width="15.7109375" customWidth="1"/>
    <col min="7" max="7" width="15.5703125" customWidth="1"/>
  </cols>
  <sheetData>
    <row r="2" spans="2:7" ht="39.75" customHeight="1">
      <c r="B2" s="41" t="s">
        <v>46</v>
      </c>
      <c r="C2" s="42"/>
      <c r="D2" s="42"/>
      <c r="E2" s="42"/>
      <c r="F2" s="42"/>
      <c r="G2" s="42"/>
    </row>
    <row r="3" spans="2:7" ht="34.5" customHeight="1">
      <c r="B3" s="4" t="s">
        <v>35</v>
      </c>
      <c r="C3" s="4">
        <v>2016</v>
      </c>
      <c r="D3" s="4">
        <v>2017</v>
      </c>
      <c r="E3" s="4" t="s">
        <v>0</v>
      </c>
      <c r="F3" s="4" t="s">
        <v>2</v>
      </c>
      <c r="G3" s="4" t="s">
        <v>1</v>
      </c>
    </row>
    <row r="4" spans="2:7" ht="24" customHeight="1">
      <c r="B4" s="17" t="s">
        <v>21</v>
      </c>
      <c r="C4" s="18">
        <f>SUM(C5:C16)</f>
        <v>230992</v>
      </c>
      <c r="D4" s="18">
        <f>SUM(D5:D16)</f>
        <v>335344</v>
      </c>
      <c r="E4" s="18">
        <f>D4-C4</f>
        <v>104352</v>
      </c>
      <c r="F4" s="25">
        <f>D4/C4-1</f>
        <v>0.45175590496640572</v>
      </c>
      <c r="G4" s="25">
        <f>D4/D4</f>
        <v>1</v>
      </c>
    </row>
    <row r="5" spans="2:7">
      <c r="B5" s="21" t="s">
        <v>36</v>
      </c>
      <c r="C5" s="5">
        <v>71448</v>
      </c>
      <c r="D5" s="3">
        <v>84092</v>
      </c>
      <c r="E5" s="3">
        <f>D5-C5</f>
        <v>12644</v>
      </c>
      <c r="F5" s="30">
        <f>D5/C5-1</f>
        <v>0.1769678647407904</v>
      </c>
      <c r="G5" s="29">
        <f>D5/$D$4</f>
        <v>0.25076339520015267</v>
      </c>
    </row>
    <row r="6" spans="2:7">
      <c r="B6" s="24" t="s">
        <v>52</v>
      </c>
      <c r="C6" s="5">
        <v>52337</v>
      </c>
      <c r="D6" s="3">
        <v>56567</v>
      </c>
      <c r="E6" s="3">
        <f t="shared" ref="E6:E16" si="0">D6-C6</f>
        <v>4230</v>
      </c>
      <c r="F6" s="30">
        <f t="shared" ref="F6:F16" si="1">D6/C6-1</f>
        <v>8.0822362764392253E-2</v>
      </c>
      <c r="G6" s="29">
        <f t="shared" ref="G6:G16" si="2">D6/$D$4</f>
        <v>0.1686835011212367</v>
      </c>
    </row>
    <row r="7" spans="2:7">
      <c r="B7" s="21" t="s">
        <v>47</v>
      </c>
      <c r="C7" s="5">
        <v>21638</v>
      </c>
      <c r="D7" s="3">
        <v>28402</v>
      </c>
      <c r="E7" s="3">
        <f t="shared" si="0"/>
        <v>6764</v>
      </c>
      <c r="F7" s="30">
        <f t="shared" si="1"/>
        <v>0.31259820685830486</v>
      </c>
      <c r="G7" s="29">
        <f t="shared" si="2"/>
        <v>8.4695119041939021E-2</v>
      </c>
    </row>
    <row r="8" spans="2:7" s="7" customFormat="1">
      <c r="B8" s="23" t="s">
        <v>37</v>
      </c>
      <c r="C8" s="5">
        <v>30914</v>
      </c>
      <c r="D8" s="5">
        <v>75026</v>
      </c>
      <c r="E8" s="3">
        <f t="shared" si="0"/>
        <v>44112</v>
      </c>
      <c r="F8" s="30">
        <f t="shared" si="1"/>
        <v>1.4269263117034354</v>
      </c>
      <c r="G8" s="29">
        <f t="shared" si="2"/>
        <v>0.22372846986974571</v>
      </c>
    </row>
    <row r="9" spans="2:7">
      <c r="B9" s="21" t="s">
        <v>41</v>
      </c>
      <c r="C9" s="5">
        <v>20070</v>
      </c>
      <c r="D9" s="3">
        <v>27263</v>
      </c>
      <c r="E9" s="3">
        <f t="shared" si="0"/>
        <v>7193</v>
      </c>
      <c r="F9" s="30">
        <f t="shared" si="1"/>
        <v>0.35839561534628794</v>
      </c>
      <c r="G9" s="29">
        <f t="shared" si="2"/>
        <v>8.1298606803759721E-2</v>
      </c>
    </row>
    <row r="10" spans="2:7">
      <c r="B10" s="21" t="s">
        <v>45</v>
      </c>
      <c r="C10" s="28">
        <v>0</v>
      </c>
      <c r="D10" s="3">
        <v>19937</v>
      </c>
      <c r="E10" s="3">
        <f t="shared" si="0"/>
        <v>19937</v>
      </c>
      <c r="F10" s="30"/>
      <c r="G10" s="29">
        <f t="shared" si="2"/>
        <v>5.9452383224390476E-2</v>
      </c>
    </row>
    <row r="11" spans="2:7">
      <c r="B11" s="21" t="s">
        <v>38</v>
      </c>
      <c r="C11" s="5">
        <v>13176</v>
      </c>
      <c r="D11" s="3">
        <v>17554</v>
      </c>
      <c r="E11" s="3">
        <f t="shared" si="0"/>
        <v>4378</v>
      </c>
      <c r="F11" s="30">
        <f t="shared" si="1"/>
        <v>0.33227079538554949</v>
      </c>
      <c r="G11" s="29">
        <f t="shared" si="2"/>
        <v>5.2346247435469249E-2</v>
      </c>
    </row>
    <row r="12" spans="2:7">
      <c r="B12" s="21" t="s">
        <v>39</v>
      </c>
      <c r="C12" s="5">
        <v>7761</v>
      </c>
      <c r="D12" s="3">
        <v>10653</v>
      </c>
      <c r="E12" s="3">
        <f t="shared" si="0"/>
        <v>2892</v>
      </c>
      <c r="F12" s="30">
        <f t="shared" si="1"/>
        <v>0.37263239273289517</v>
      </c>
      <c r="G12" s="29">
        <f t="shared" si="2"/>
        <v>3.1767379168853478E-2</v>
      </c>
    </row>
    <row r="13" spans="2:7">
      <c r="B13" s="21" t="s">
        <v>42</v>
      </c>
      <c r="C13" s="5">
        <v>7578</v>
      </c>
      <c r="D13" s="3">
        <v>7762</v>
      </c>
      <c r="E13" s="3">
        <f t="shared" si="0"/>
        <v>184</v>
      </c>
      <c r="F13" s="30">
        <f t="shared" si="1"/>
        <v>2.4280812879387659E-2</v>
      </c>
      <c r="G13" s="29">
        <f t="shared" si="2"/>
        <v>2.3146381029629275E-2</v>
      </c>
    </row>
    <row r="14" spans="2:7">
      <c r="B14" s="21" t="s">
        <v>43</v>
      </c>
      <c r="C14" s="5">
        <v>4682</v>
      </c>
      <c r="D14" s="3">
        <v>6248</v>
      </c>
      <c r="E14" s="3">
        <f t="shared" si="0"/>
        <v>1566</v>
      </c>
      <c r="F14" s="30">
        <f t="shared" si="1"/>
        <v>0.33447244767193518</v>
      </c>
      <c r="G14" s="29">
        <f t="shared" si="2"/>
        <v>1.8631614103726324E-2</v>
      </c>
    </row>
    <row r="15" spans="2:7">
      <c r="B15" s="21" t="s">
        <v>40</v>
      </c>
      <c r="C15" s="5">
        <v>1120</v>
      </c>
      <c r="D15" s="3">
        <v>1099</v>
      </c>
      <c r="E15" s="3">
        <f t="shared" si="0"/>
        <v>-21</v>
      </c>
      <c r="F15" s="30">
        <f t="shared" si="1"/>
        <v>-1.8750000000000044E-2</v>
      </c>
      <c r="G15" s="29">
        <f t="shared" si="2"/>
        <v>3.2772317381554463E-3</v>
      </c>
    </row>
    <row r="16" spans="2:7">
      <c r="B16" s="21" t="s">
        <v>44</v>
      </c>
      <c r="C16" s="28">
        <v>268</v>
      </c>
      <c r="D16" s="1">
        <v>741</v>
      </c>
      <c r="E16" s="3">
        <f t="shared" si="0"/>
        <v>473</v>
      </c>
      <c r="F16" s="30">
        <f t="shared" si="1"/>
        <v>1.7649253731343282</v>
      </c>
      <c r="G16" s="29">
        <f t="shared" si="2"/>
        <v>2.2096712629419341E-3</v>
      </c>
    </row>
    <row r="19" spans="2:6">
      <c r="B19" s="40" t="s">
        <v>51</v>
      </c>
      <c r="C19" s="40"/>
      <c r="D19" s="40"/>
      <c r="E19" s="40"/>
      <c r="F19" s="40"/>
    </row>
  </sheetData>
  <mergeCells count="2">
    <mergeCell ref="B19:F19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დაცული ტერიტორიები </vt:lpstr>
      <vt:lpstr>დაცული ტერიტორიები (ქართ.უცხ.)</vt:lpstr>
      <vt:lpstr>მუზეუმ-ნაკრძალები</vt:lpstr>
      <vt:lpstr>საქართველოს ეროვნული მუზეუმი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2018-01-12T11:15:29Z</dcterms:modified>
</cp:coreProperties>
</file>