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buli\Desktop\"/>
    </mc:Choice>
  </mc:AlternateContent>
  <bookViews>
    <workbookView xWindow="0" yWindow="0" windowWidth="20490" windowHeight="7365"/>
  </bookViews>
  <sheets>
    <sheet name="2017 December" sheetId="1" r:id="rId1"/>
    <sheet name="Top15" sheetId="2" r:id="rId2"/>
    <sheet name="Types of visit" sheetId="12" r:id="rId3"/>
    <sheet name="Regions" sheetId="3" r:id="rId4"/>
    <sheet name="Border Type" sheetId="8" r:id="rId5"/>
    <sheet name="Border" sheetId="11" r:id="rId6"/>
  </sheets>
  <calcPr calcId="152511"/>
</workbook>
</file>

<file path=xl/calcChain.xml><?xml version="1.0" encoding="utf-8"?>
<calcChain xmlns="http://schemas.openxmlformats.org/spreadsheetml/2006/main">
  <c r="F8" i="12" l="1"/>
  <c r="F7" i="12"/>
  <c r="E7" i="12"/>
  <c r="F6" i="12"/>
  <c r="E6" i="12"/>
  <c r="F5" i="12"/>
  <c r="E5" i="12"/>
  <c r="E8" i="12" l="1"/>
  <c r="E5" i="11" l="1"/>
  <c r="E17" i="11"/>
  <c r="F17" i="11" s="1"/>
  <c r="E7" i="11" l="1"/>
  <c r="F7" i="11" s="1"/>
  <c r="E11" i="11"/>
  <c r="F11" i="11" s="1"/>
  <c r="E12" i="11"/>
  <c r="F12" i="11" s="1"/>
  <c r="E16" i="11"/>
  <c r="F16" i="11" s="1"/>
  <c r="E20" i="11"/>
  <c r="F20" i="11" s="1"/>
  <c r="E24" i="11"/>
  <c r="F24" i="11" s="1"/>
  <c r="F5" i="11"/>
  <c r="E15" i="11"/>
  <c r="F15" i="11" s="1"/>
  <c r="E22" i="11"/>
  <c r="F22" i="11" s="1"/>
  <c r="E23" i="11"/>
  <c r="F23" i="11" s="1"/>
  <c r="E21" i="11"/>
  <c r="F21" i="11" s="1"/>
  <c r="E19" i="11"/>
  <c r="F19" i="11" s="1"/>
  <c r="E18" i="11"/>
  <c r="F18" i="11" s="1"/>
  <c r="E14" i="11"/>
  <c r="F14" i="11" s="1"/>
  <c r="E13" i="11"/>
  <c r="F13" i="11" s="1"/>
  <c r="E10" i="11"/>
  <c r="F10" i="11" s="1"/>
  <c r="E9" i="11"/>
  <c r="F9" i="11" s="1"/>
  <c r="E8" i="11"/>
  <c r="F8" i="11" s="1"/>
  <c r="E6" i="11"/>
  <c r="F6" i="11" s="1"/>
  <c r="E5" i="8" l="1"/>
  <c r="F5" i="8" s="1"/>
  <c r="E6" i="8"/>
  <c r="F6" i="8" s="1"/>
  <c r="E7" i="8"/>
  <c r="F7" i="8" s="1"/>
  <c r="E8" i="8"/>
  <c r="F8" i="8" s="1"/>
  <c r="G5" i="12" l="1"/>
  <c r="G6" i="12"/>
  <c r="G7" i="12"/>
  <c r="G8" i="12"/>
  <c r="G22" i="11"/>
  <c r="G18" i="11"/>
  <c r="G14" i="11"/>
  <c r="G10" i="11"/>
  <c r="G6" i="11"/>
  <c r="G6" i="8"/>
  <c r="G19" i="11"/>
  <c r="G11" i="11"/>
  <c r="G7" i="8"/>
  <c r="G8" i="11"/>
  <c r="G23" i="11"/>
  <c r="G7" i="11"/>
  <c r="G24" i="11"/>
  <c r="G20" i="11"/>
  <c r="G16" i="11"/>
  <c r="G12" i="11"/>
  <c r="G21" i="11"/>
  <c r="G17" i="11"/>
  <c r="G13" i="11"/>
  <c r="G9" i="11"/>
  <c r="G5" i="11"/>
  <c r="G5" i="8"/>
  <c r="G15" i="11"/>
  <c r="G8" i="8"/>
  <c r="H5" i="2"/>
  <c r="H6" i="2"/>
  <c r="H13" i="2"/>
  <c r="H16" i="2"/>
  <c r="H12" i="2"/>
  <c r="H8" i="2"/>
  <c r="H17" i="2"/>
  <c r="H9" i="2"/>
  <c r="H18" i="2"/>
  <c r="H10" i="2"/>
  <c r="H19" i="2"/>
  <c r="H15" i="2"/>
  <c r="H11" i="2"/>
  <c r="H7" i="2"/>
  <c r="H14" i="2"/>
  <c r="F6" i="2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D10" i="3" l="1"/>
  <c r="G10" i="3" s="1"/>
  <c r="C10" i="3" l="1"/>
  <c r="E10" i="3" s="1"/>
  <c r="F10" i="3" s="1"/>
  <c r="D7" i="3"/>
  <c r="G7" i="3" s="1"/>
  <c r="D6" i="3"/>
  <c r="G6" i="3" s="1"/>
  <c r="D8" i="3"/>
  <c r="G8" i="3" s="1"/>
  <c r="C7" i="3" l="1"/>
  <c r="E7" i="3" s="1"/>
  <c r="F7" i="3" s="1"/>
  <c r="C8" i="3"/>
  <c r="E8" i="3" s="1"/>
  <c r="F8" i="3" s="1"/>
  <c r="C6" i="3"/>
  <c r="E6" i="3" s="1"/>
  <c r="F6" i="3" s="1"/>
  <c r="D5" i="3"/>
  <c r="G5" i="3" s="1"/>
  <c r="D9" i="3"/>
  <c r="G9" i="3" s="1"/>
  <c r="C9" i="3"/>
  <c r="E9" i="3" l="1"/>
  <c r="F9" i="3" s="1"/>
  <c r="C5" i="3" l="1"/>
  <c r="E5" i="3" l="1"/>
  <c r="F5" i="3" s="1"/>
</calcChain>
</file>

<file path=xl/sharedStrings.xml><?xml version="1.0" encoding="utf-8"?>
<sst xmlns="http://schemas.openxmlformats.org/spreadsheetml/2006/main" count="325" uniqueCount="277">
  <si>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</si>
  <si>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</si>
  <si>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</si>
  <si>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</si>
  <si>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</si>
  <si>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</si>
  <si>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</si>
  <si>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</si>
  <si>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</si>
  <si>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</si>
  <si>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</si>
  <si>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</si>
  <si>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</si>
  <si>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</si>
  <si>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</si>
  <si>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</si>
  <si>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</si>
  <si>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</si>
  <si>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</si>
  <si>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</si>
  <si>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</si>
  <si>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</si>
  <si>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</si>
  <si>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</si>
  <si>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</si>
  <si>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</si>
  <si>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</si>
  <si>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</si>
  <si>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</si>
  <si>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</si>
  <si>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</si>
  <si>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</si>
  <si>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</si>
  <si>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</si>
  <si>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</si>
  <si>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</si>
  <si>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</si>
  <si>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</si>
  <si>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</si>
  <si>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</si>
  <si>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</si>
  <si>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</si>
  <si>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</si>
  <si>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</si>
  <si>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</si>
  <si>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</si>
  <si>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</si>
  <si>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</si>
  <si>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</si>
  <si>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</si>
  <si>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</si>
  <si>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</si>
  <si>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</si>
  <si>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</si>
  <si>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</si>
  <si>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</si>
  <si>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</si>
  <si>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</si>
  <si>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</si>
  <si>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</si>
  <si>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</si>
  <si>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</si>
  <si>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</si>
  <si>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</si>
  <si>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</si>
  <si>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</si>
  <si>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</si>
  <si>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</si>
  <si>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</si>
  <si>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</si>
  <si>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</si>
  <si>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</si>
  <si>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</si>
  <si>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</si>
  <si>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</si>
  <si>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</si>
  <si>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</si>
  <si>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</si>
  <si>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</si>
  <si>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</si>
  <si>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</si>
  <si>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</si>
  <si>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</si>
  <si>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</si>
  <si>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</si>
  <si>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</si>
  <si>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</si>
  <si>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</si>
  <si>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</si>
  <si>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</si>
  <si>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</si>
  <si>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</si>
  <si>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</si>
  <si>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</si>
  <si>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</si>
  <si>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</si>
  <si>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</si>
  <si>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</si>
  <si>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</si>
  <si>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</si>
  <si>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</si>
  <si>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</si>
  <si>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</si>
  <si>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</si>
  <si>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</si>
  <si>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</si>
  <si>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</si>
  <si>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</si>
  <si>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</si>
  <si>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</si>
  <si>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</si>
  <si>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</si>
  <si>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</si>
  <si>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</si>
  <si>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</si>
  <si>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</si>
  <si>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</si>
  <si>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</si>
  <si>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</si>
  <si>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</si>
  <si>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</si>
  <si>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</si>
  <si>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</si>
  <si>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</si>
  <si>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</si>
  <si>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</si>
  <si>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</si>
  <si>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</si>
  <si>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</si>
  <si>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</si>
  <si>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</si>
  <si>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</si>
  <si>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</si>
  <si>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</si>
  <si>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</si>
  <si>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</si>
  <si>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</si>
  <si>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</si>
  <si>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</si>
  <si>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</si>
  <si>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Others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</si>
  <si>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</si>
  <si>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</si>
  <si>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</si>
  <si>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</si>
  <si>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</si>
  <si>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</si>
  <si>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</si>
  <si>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</si>
  <si>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</si>
  <si>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</si>
  <si>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Top 15 Countries by arrivals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</si>
  <si>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</si>
  <si>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</si>
  <si>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</si>
  <si>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</si>
  <si>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Arrivals by Regions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</si>
  <si>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</si>
  <si>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</si>
  <si>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</si>
  <si>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</si>
  <si>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</si>
  <si>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</si>
  <si>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</si>
  <si>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</si>
  <si>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</si>
  <si>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</si>
  <si>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</si>
  <si>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</si>
  <si>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</si>
  <si>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</si>
  <si>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</si>
  <si>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</si>
  <si>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</si>
  <si>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</si>
  <si>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</si>
  <si>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</si>
  <si>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</si>
  <si>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</si>
  <si>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</si>
  <si>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</si>
  <si>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</si>
  <si>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</si>
  <si>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</si>
  <si>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</si>
  <si>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</si>
  <si>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</si>
  <si>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</si>
  <si>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</si>
  <si>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</si>
  <si>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</si>
  <si>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</si>
  <si>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</si>
  <si>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</si>
  <si>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</si>
  <si>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</si>
  <si>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</si>
  <si>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</si>
  <si>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</si>
  <si>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</si>
  <si>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</si>
  <si>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</si>
  <si>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</si>
  <si>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</si>
  <si>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</si>
  <si>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</si>
  <si>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</si>
  <si>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</si>
  <si>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</si>
  <si>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</si>
  <si>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</si>
  <si>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</si>
  <si>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</si>
  <si>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</si>
  <si>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</si>
  <si>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</si>
  <si>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</si>
  <si>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</si>
  <si>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</si>
  <si>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</si>
  <si>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</si>
  <si>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</si>
  <si>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 xml:space="preserve">Total 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</si>
  <si>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</si>
  <si>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</si>
  <si>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</si>
  <si>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</si>
  <si>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</si>
  <si>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</si>
  <si>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</si>
  <si>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</si>
  <si>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</si>
  <si>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</si>
  <si>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</si>
  <si>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Arrivals by  Border Type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</si>
  <si>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</si>
  <si>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</si>
  <si>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</si>
  <si>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</si>
  <si>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</si>
  <si>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</si>
  <si>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</si>
  <si>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</si>
  <si>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</si>
  <si>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</si>
  <si>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Tsodna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</si>
  <si>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</si>
  <si>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</si>
  <si>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</si>
  <si>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</si>
  <si>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</si>
  <si>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</si>
  <si>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</si>
  <si>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</si>
  <si>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</si>
  <si>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 xml:space="preserve"> Arrivals by Borders</t>
  </si>
  <si>
    <t>Kartsakhi</t>
  </si>
  <si>
    <t>Airport Batumi</t>
  </si>
  <si>
    <t>Share %</t>
  </si>
  <si>
    <t>North Korea</t>
  </si>
  <si>
    <t>Brunei Darussalam</t>
  </si>
  <si>
    <t>U S A</t>
  </si>
  <si>
    <t>Liechtenstein</t>
  </si>
  <si>
    <t>Bahamas</t>
  </si>
  <si>
    <t>Hong Kong (China)</t>
  </si>
  <si>
    <t>Cambodia</t>
  </si>
  <si>
    <t>Bhutan</t>
  </si>
  <si>
    <t xml:space="preserve"> Arrivals by Types</t>
  </si>
  <si>
    <t xml:space="preserve">  Types of Visit</t>
  </si>
  <si>
    <t xml:space="preserve"> 24 hour and more </t>
  </si>
  <si>
    <t>Transit</t>
  </si>
  <si>
    <t>Same-day visit</t>
  </si>
  <si>
    <t>Monaco</t>
  </si>
  <si>
    <t>Laos</t>
  </si>
  <si>
    <t>Swaziland</t>
  </si>
  <si>
    <t>2016: December</t>
  </si>
  <si>
    <t>2017: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</si>
</sst>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0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</borders>
  <cellStyleXfs count="10">
    <xf numFmtId="0" fontId="0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4" borderId="17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3" fillId="7" borderId="0" applyNumberFormat="0" applyBorder="0" applyAlignment="0" applyProtection="0"/>
  </cellStyleXfs>
  <cellXfs count="113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NumberFormat="1" applyFont="1" applyFill="1" applyBorder="1" applyAlignment="1">
      <alignment wrapText="1"/>
    </xf>
    <xf numFmtId="0" fontId="11" fillId="0" borderId="0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3" fontId="12" fillId="0" borderId="8" xfId="2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1" fontId="9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3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13" fillId="0" borderId="1" xfId="2" applyNumberFormat="1" applyFont="1" applyBorder="1" applyAlignment="1">
      <alignment horizontal="center" vertical="center"/>
    </xf>
    <xf numFmtId="3" fontId="13" fillId="0" borderId="1" xfId="4" applyNumberFormat="1" applyFont="1" applyBorder="1" applyAlignment="1">
      <alignment horizontal="center" vertical="center"/>
    </xf>
    <xf numFmtId="3" fontId="13" fillId="0" borderId="4" xfId="2" applyNumberFormat="1" applyFont="1" applyBorder="1" applyAlignment="1">
      <alignment horizontal="center" vertical="center"/>
    </xf>
    <xf numFmtId="3" fontId="13" fillId="0" borderId="4" xfId="4" applyNumberFormat="1" applyFont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15" fillId="2" borderId="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13" fillId="0" borderId="20" xfId="3" applyNumberFormat="1" applyFont="1" applyBorder="1" applyAlignment="1">
      <alignment horizontal="center" vertical="center"/>
    </xf>
    <xf numFmtId="164" fontId="13" fillId="0" borderId="1" xfId="4" applyNumberFormat="1" applyFont="1" applyBorder="1" applyAlignment="1">
      <alignment horizontal="center" vertical="center"/>
    </xf>
    <xf numFmtId="164" fontId="13" fillId="2" borderId="1" xfId="4" applyNumberFormat="1" applyFont="1" applyFill="1" applyBorder="1" applyAlignment="1">
      <alignment horizontal="center" vertical="center"/>
    </xf>
    <xf numFmtId="164" fontId="13" fillId="0" borderId="4" xfId="4" applyNumberFormat="1" applyFont="1" applyBorder="1" applyAlignment="1">
      <alignment horizontal="center" vertical="center"/>
    </xf>
    <xf numFmtId="164" fontId="13" fillId="0" borderId="21" xfId="3" applyNumberFormat="1" applyFont="1" applyBorder="1" applyAlignment="1">
      <alignment horizontal="center" vertical="center"/>
    </xf>
    <xf numFmtId="164" fontId="10" fillId="0" borderId="1" xfId="3" applyNumberFormat="1" applyFont="1" applyFill="1" applyBorder="1" applyAlignment="1">
      <alignment horizontal="center" vertical="center"/>
    </xf>
    <xf numFmtId="164" fontId="10" fillId="0" borderId="4" xfId="3" applyNumberFormat="1" applyFont="1" applyFill="1" applyBorder="1" applyAlignment="1">
      <alignment horizontal="center" vertical="center"/>
    </xf>
    <xf numFmtId="164" fontId="10" fillId="2" borderId="9" xfId="3" applyNumberFormat="1" applyFont="1" applyFill="1" applyBorder="1" applyAlignment="1">
      <alignment horizontal="center" vertical="center"/>
    </xf>
    <xf numFmtId="164" fontId="10" fillId="2" borderId="22" xfId="3" applyNumberFormat="1" applyFont="1" applyFill="1" applyBorder="1" applyAlignment="1">
      <alignment horizontal="center" vertical="center"/>
    </xf>
    <xf numFmtId="164" fontId="9" fillId="0" borderId="25" xfId="3" applyNumberFormat="1" applyFont="1" applyFill="1" applyBorder="1" applyAlignment="1">
      <alignment horizontal="center" vertical="center"/>
    </xf>
    <xf numFmtId="164" fontId="9" fillId="0" borderId="26" xfId="3" applyNumberFormat="1" applyFont="1" applyFill="1" applyBorder="1" applyAlignment="1">
      <alignment horizontal="center" vertical="center"/>
    </xf>
    <xf numFmtId="164" fontId="9" fillId="3" borderId="20" xfId="3" applyNumberFormat="1" applyFont="1" applyFill="1" applyBorder="1" applyAlignment="1" applyProtection="1">
      <alignment horizontal="center" vertical="center" wrapText="1"/>
      <protection locked="0"/>
    </xf>
    <xf numFmtId="164" fontId="9" fillId="3" borderId="21" xfId="3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3" applyNumberFormat="1" applyFont="1">
      <alignment vertical="center"/>
    </xf>
    <xf numFmtId="0" fontId="18" fillId="8" borderId="5" xfId="7" applyNumberFormat="1" applyFill="1" applyBorder="1" applyAlignment="1">
      <alignment horizontal="center" vertical="center" wrapText="1"/>
    </xf>
    <xf numFmtId="0" fontId="21" fillId="9" borderId="18" xfId="6" applyNumberFormat="1" applyFont="1" applyFill="1" applyBorder="1" applyAlignment="1">
      <alignment horizontal="center" vertical="center"/>
    </xf>
    <xf numFmtId="3" fontId="21" fillId="9" borderId="17" xfId="6" applyNumberFormat="1" applyFont="1" applyFill="1" applyBorder="1" applyAlignment="1">
      <alignment horizontal="center" vertical="center"/>
    </xf>
    <xf numFmtId="164" fontId="21" fillId="9" borderId="24" xfId="6" applyNumberFormat="1" applyFont="1" applyFill="1" applyBorder="1" applyAlignment="1">
      <alignment horizontal="center" vertical="center"/>
    </xf>
    <xf numFmtId="9" fontId="21" fillId="9" borderId="27" xfId="6" applyNumberFormat="1" applyFont="1" applyFill="1" applyBorder="1" applyAlignment="1">
      <alignment horizontal="center" vertical="center"/>
    </xf>
    <xf numFmtId="0" fontId="18" fillId="10" borderId="18" xfId="8" applyNumberFormat="1" applyFill="1" applyBorder="1" applyAlignment="1">
      <alignment horizontal="center" vertical="center"/>
    </xf>
    <xf numFmtId="3" fontId="18" fillId="10" borderId="17" xfId="8" applyNumberFormat="1" applyFill="1" applyBorder="1" applyAlignment="1">
      <alignment horizontal="center" vertical="center" wrapText="1"/>
    </xf>
    <xf numFmtId="0" fontId="2" fillId="11" borderId="2" xfId="9" applyNumberFormat="1" applyFont="1" applyFill="1" applyBorder="1" applyAlignment="1">
      <alignment horizontal="center" vertical="center"/>
    </xf>
    <xf numFmtId="3" fontId="2" fillId="11" borderId="1" xfId="9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2" fillId="8" borderId="5" xfId="7" applyNumberFormat="1" applyFont="1" applyFill="1" applyBorder="1" applyAlignment="1">
      <alignment horizontal="center" vertical="center" wrapText="1"/>
    </xf>
    <xf numFmtId="0" fontId="22" fillId="8" borderId="6" xfId="7" applyNumberFormat="1" applyFont="1" applyFill="1" applyBorder="1" applyAlignment="1">
      <alignment horizontal="center" vertical="center" wrapText="1"/>
    </xf>
    <xf numFmtId="3" fontId="22" fillId="8" borderId="23" xfId="7" applyNumberFormat="1" applyFont="1" applyFill="1" applyBorder="1" applyAlignment="1">
      <alignment horizontal="center" vertical="center" wrapText="1"/>
    </xf>
    <xf numFmtId="0" fontId="22" fillId="8" borderId="7" xfId="7" applyNumberFormat="1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0" xfId="2" applyNumberFormat="1" applyFont="1" applyBorder="1" applyAlignment="1">
      <alignment horizontal="center" vertical="center"/>
    </xf>
    <xf numFmtId="3" fontId="13" fillId="0" borderId="0" xfId="4" applyNumberFormat="1" applyFont="1" applyBorder="1" applyAlignment="1">
      <alignment horizontal="center" vertical="center"/>
    </xf>
    <xf numFmtId="164" fontId="13" fillId="0" borderId="0" xfId="4" applyNumberFormat="1" applyFont="1" applyBorder="1" applyAlignment="1">
      <alignment horizontal="center" vertical="center"/>
    </xf>
    <xf numFmtId="164" fontId="13" fillId="0" borderId="0" xfId="3" applyNumberFormat="1" applyFont="1" applyBorder="1" applyAlignment="1">
      <alignment horizontal="center" vertical="center"/>
    </xf>
    <xf numFmtId="0" fontId="18" fillId="8" borderId="6" xfId="7" applyNumberFormat="1" applyFill="1" applyBorder="1" applyAlignment="1">
      <alignment horizontal="center" vertical="center" wrapText="1"/>
    </xf>
    <xf numFmtId="3" fontId="18" fillId="8" borderId="23" xfId="7" applyNumberFormat="1" applyFill="1" applyBorder="1" applyAlignment="1">
      <alignment horizontal="center" vertical="center" wrapText="1"/>
    </xf>
    <xf numFmtId="0" fontId="18" fillId="8" borderId="7" xfId="7" applyNumberFormat="1" applyFill="1" applyBorder="1" applyAlignment="1">
      <alignment horizontal="center" vertical="center" wrapText="1"/>
    </xf>
    <xf numFmtId="3" fontId="13" fillId="0" borderId="2" xfId="2" applyNumberFormat="1" applyFont="1" applyBorder="1" applyAlignment="1">
      <alignment horizontal="center" vertical="center"/>
    </xf>
    <xf numFmtId="164" fontId="13" fillId="0" borderId="1" xfId="3" applyNumberFormat="1" applyFont="1" applyBorder="1" applyAlignment="1">
      <alignment horizontal="center" vertical="center"/>
    </xf>
    <xf numFmtId="3" fontId="13" fillId="0" borderId="3" xfId="2" applyNumberFormat="1" applyFont="1" applyBorder="1" applyAlignment="1">
      <alignment horizontal="center" vertical="center"/>
    </xf>
    <xf numFmtId="164" fontId="13" fillId="0" borderId="4" xfId="3" applyNumberFormat="1" applyFont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1" fillId="11" borderId="2" xfId="9" applyNumberFormat="1" applyFont="1" applyFill="1" applyBorder="1" applyAlignment="1">
      <alignment horizontal="center" vertical="center"/>
    </xf>
    <xf numFmtId="164" fontId="21" fillId="9" borderId="24" xfId="3" applyNumberFormat="1" applyFont="1" applyFill="1" applyBorder="1" applyAlignment="1">
      <alignment horizontal="center" vertical="center"/>
    </xf>
    <xf numFmtId="164" fontId="21" fillId="9" borderId="27" xfId="3" applyNumberFormat="1" applyFont="1" applyFill="1" applyBorder="1" applyAlignment="1">
      <alignment horizontal="center" vertical="center"/>
    </xf>
    <xf numFmtId="164" fontId="18" fillId="10" borderId="24" xfId="3" applyNumberFormat="1" applyFont="1" applyFill="1" applyBorder="1" applyAlignment="1">
      <alignment horizontal="center" vertical="center"/>
    </xf>
    <xf numFmtId="164" fontId="18" fillId="10" borderId="27" xfId="3" applyNumberFormat="1" applyFont="1" applyFill="1" applyBorder="1" applyAlignment="1">
      <alignment horizontal="center" vertical="center"/>
    </xf>
    <xf numFmtId="164" fontId="2" fillId="11" borderId="25" xfId="3" applyNumberFormat="1" applyFont="1" applyFill="1" applyBorder="1" applyAlignment="1">
      <alignment horizontal="center" vertical="center"/>
    </xf>
    <xf numFmtId="164" fontId="2" fillId="11" borderId="20" xfId="3" applyNumberFormat="1" applyFont="1" applyFill="1" applyBorder="1" applyAlignment="1">
      <alignment horizontal="center" vertical="center"/>
    </xf>
    <xf numFmtId="164" fontId="9" fillId="0" borderId="25" xfId="3" applyNumberFormat="1" applyFont="1" applyBorder="1" applyAlignment="1">
      <alignment horizontal="center" vertical="center"/>
    </xf>
    <xf numFmtId="164" fontId="2" fillId="11" borderId="1" xfId="3" applyNumberFormat="1" applyFont="1" applyFill="1" applyBorder="1" applyAlignment="1">
      <alignment horizontal="center" vertical="center"/>
    </xf>
    <xf numFmtId="164" fontId="2" fillId="11" borderId="28" xfId="3" applyNumberFormat="1" applyFont="1" applyFill="1" applyBorder="1" applyAlignment="1">
      <alignment horizontal="center" vertical="center"/>
    </xf>
    <xf numFmtId="164" fontId="18" fillId="10" borderId="17" xfId="3" applyNumberFormat="1" applyFont="1" applyFill="1" applyBorder="1" applyAlignment="1">
      <alignment horizontal="center" vertical="center" wrapText="1"/>
    </xf>
    <xf numFmtId="164" fontId="18" fillId="10" borderId="29" xfId="3" applyNumberFormat="1" applyFont="1" applyFill="1" applyBorder="1" applyAlignment="1">
      <alignment horizontal="center" vertical="center" wrapText="1"/>
    </xf>
    <xf numFmtId="164" fontId="9" fillId="0" borderId="26" xfId="3" applyNumberFormat="1" applyFont="1" applyBorder="1" applyAlignment="1">
      <alignment horizontal="center" vertical="center"/>
    </xf>
    <xf numFmtId="0" fontId="23" fillId="0" borderId="0" xfId="0" applyNumberFormat="1" applyFont="1" applyFill="1" applyAlignment="1">
      <alignment horizontal="left" vertical="center"/>
    </xf>
    <xf numFmtId="0" fontId="19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left" vertical="center"/>
    </xf>
    <xf numFmtId="0" fontId="16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2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15.5703125" style="6" customWidth="1"/>
    <col min="2" max="2" width="35.140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6" customWidth="1"/>
    <col min="7" max="7" width="16.5703125" style="6" customWidth="1"/>
    <col min="8" max="16384" width="9.140625" style="6"/>
  </cols>
  <sheetData>
    <row r="1" spans="2:7" ht="35.25" customHeight="1" x14ac:dyDescent="0.2">
      <c r="B1" s="75" t="s">
        <v>0</v>
      </c>
      <c r="C1" s="76" t="s">
        <v>275</v>
      </c>
      <c r="D1" s="76" t="s">
        <v>276</v>
      </c>
      <c r="E1" s="76" t="s">
        <v>225</v>
      </c>
      <c r="F1" s="77" t="s">
        <v>1</v>
      </c>
      <c r="G1" s="78" t="s">
        <v>258</v>
      </c>
    </row>
    <row r="2" spans="2:7" ht="15" customHeight="1" x14ac:dyDescent="0.2">
      <c r="B2" s="66" t="s">
        <v>222</v>
      </c>
      <c r="C2" s="67">
        <v>486602</v>
      </c>
      <c r="D2" s="67">
        <v>600004</v>
      </c>
      <c r="E2" s="67">
        <v>113402</v>
      </c>
      <c r="F2" s="95">
        <v>0.23304877497420895</v>
      </c>
      <c r="G2" s="96">
        <v>1</v>
      </c>
    </row>
    <row r="3" spans="2:7" ht="15" customHeight="1" x14ac:dyDescent="0.2">
      <c r="B3" s="70" t="s">
        <v>4</v>
      </c>
      <c r="C3" s="71">
        <v>459187</v>
      </c>
      <c r="D3" s="71">
        <v>557861</v>
      </c>
      <c r="E3" s="71">
        <v>98674</v>
      </c>
      <c r="F3" s="97">
        <v>0.21488848769673363</v>
      </c>
      <c r="G3" s="98">
        <v>0.92976213491910054</v>
      </c>
    </row>
    <row r="4" spans="2:7" x14ac:dyDescent="0.2">
      <c r="B4" s="72" t="s">
        <v>223</v>
      </c>
      <c r="C4" s="73">
        <v>363078</v>
      </c>
      <c r="D4" s="73">
        <v>431706</v>
      </c>
      <c r="E4" s="73">
        <v>68628</v>
      </c>
      <c r="F4" s="99">
        <v>0.18901723596582554</v>
      </c>
      <c r="G4" s="100">
        <v>0.71950520329864465</v>
      </c>
    </row>
    <row r="5" spans="2:7" s="14" customFormat="1" ht="12" x14ac:dyDescent="0.2">
      <c r="B5" s="17" t="s">
        <v>146</v>
      </c>
      <c r="C5" s="38">
        <v>164546</v>
      </c>
      <c r="D5" s="31">
        <v>187152</v>
      </c>
      <c r="E5" s="32">
        <v>22606</v>
      </c>
      <c r="F5" s="101">
        <v>0.13738407496991734</v>
      </c>
      <c r="G5" s="62">
        <v>0.31191792054719636</v>
      </c>
    </row>
    <row r="6" spans="2:7" s="14" customFormat="1" ht="12" x14ac:dyDescent="0.2">
      <c r="B6" s="17" t="s">
        <v>141</v>
      </c>
      <c r="C6" s="38">
        <v>119709</v>
      </c>
      <c r="D6" s="31">
        <v>138500</v>
      </c>
      <c r="E6" s="32">
        <v>18791</v>
      </c>
      <c r="F6" s="101">
        <v>0.15697232455370899</v>
      </c>
      <c r="G6" s="62">
        <v>0.23083179445470364</v>
      </c>
    </row>
    <row r="7" spans="2:7" s="14" customFormat="1" ht="12" x14ac:dyDescent="0.2">
      <c r="B7" s="17" t="s">
        <v>142</v>
      </c>
      <c r="C7" s="38">
        <v>1298</v>
      </c>
      <c r="D7" s="31">
        <v>1986</v>
      </c>
      <c r="E7" s="32">
        <v>688</v>
      </c>
      <c r="F7" s="101">
        <v>0.53004622496147924</v>
      </c>
      <c r="G7" s="62">
        <v>3.3099779334804435E-3</v>
      </c>
    </row>
    <row r="8" spans="2:7" ht="15" customHeight="1" x14ac:dyDescent="0.2">
      <c r="B8" s="18" t="s">
        <v>3</v>
      </c>
      <c r="C8" s="38">
        <v>1105</v>
      </c>
      <c r="D8" s="31">
        <v>719</v>
      </c>
      <c r="E8" s="32">
        <v>-386</v>
      </c>
      <c r="F8" s="101">
        <v>-0.34932126696832577</v>
      </c>
      <c r="G8" s="62">
        <v>1.1983253444977035E-3</v>
      </c>
    </row>
    <row r="9" spans="2:7" ht="15" customHeight="1" x14ac:dyDescent="0.2">
      <c r="B9" s="18" t="s">
        <v>12</v>
      </c>
      <c r="C9" s="38">
        <v>244</v>
      </c>
      <c r="D9" s="31">
        <v>282</v>
      </c>
      <c r="E9" s="32">
        <v>38</v>
      </c>
      <c r="F9" s="101">
        <v>0.15573770491803285</v>
      </c>
      <c r="G9" s="62">
        <v>4.6999686668755541E-4</v>
      </c>
    </row>
    <row r="10" spans="2:7" ht="15" customHeight="1" x14ac:dyDescent="0.2">
      <c r="B10" s="18" t="s">
        <v>5</v>
      </c>
      <c r="C10" s="38">
        <v>185</v>
      </c>
      <c r="D10" s="31">
        <v>274</v>
      </c>
      <c r="E10" s="32">
        <v>89</v>
      </c>
      <c r="F10" s="101">
        <v>0.48108108108108105</v>
      </c>
      <c r="G10" s="62">
        <v>4.5666362224251836E-4</v>
      </c>
    </row>
    <row r="11" spans="2:7" ht="15" customHeight="1" x14ac:dyDescent="0.2">
      <c r="B11" s="18" t="s">
        <v>11</v>
      </c>
      <c r="C11" s="38">
        <v>205</v>
      </c>
      <c r="D11" s="31">
        <v>317</v>
      </c>
      <c r="E11" s="32">
        <v>112</v>
      </c>
      <c r="F11" s="101">
        <v>0.54634146341463419</v>
      </c>
      <c r="G11" s="62">
        <v>5.2832981113459245E-4</v>
      </c>
    </row>
    <row r="12" spans="2:7" s="14" customFormat="1" ht="15" customHeight="1" x14ac:dyDescent="0.2">
      <c r="B12" s="17" t="s">
        <v>150</v>
      </c>
      <c r="C12" s="38">
        <v>2335</v>
      </c>
      <c r="D12" s="31">
        <v>2705</v>
      </c>
      <c r="E12" s="32">
        <v>370</v>
      </c>
      <c r="F12" s="101">
        <v>0.15845824411134912</v>
      </c>
      <c r="G12" s="62">
        <v>4.5083032779781465E-3</v>
      </c>
    </row>
    <row r="13" spans="2:7" s="14" customFormat="1" ht="15" customHeight="1" x14ac:dyDescent="0.2">
      <c r="B13" s="17" t="s">
        <v>254</v>
      </c>
      <c r="C13" s="38">
        <v>369</v>
      </c>
      <c r="D13" s="31">
        <v>457</v>
      </c>
      <c r="E13" s="32">
        <v>88</v>
      </c>
      <c r="F13" s="101">
        <v>0.2384823848238482</v>
      </c>
      <c r="G13" s="62">
        <v>7.616615889227405E-4</v>
      </c>
    </row>
    <row r="14" spans="2:7" ht="15" customHeight="1" x14ac:dyDescent="0.2">
      <c r="B14" s="18" t="s">
        <v>6</v>
      </c>
      <c r="C14" s="38">
        <v>431</v>
      </c>
      <c r="D14" s="31">
        <v>592</v>
      </c>
      <c r="E14" s="32">
        <v>161</v>
      </c>
      <c r="F14" s="101">
        <v>0.3735498839907192</v>
      </c>
      <c r="G14" s="62">
        <v>9.8666008893274039E-4</v>
      </c>
    </row>
    <row r="15" spans="2:7" ht="15" customHeight="1" x14ac:dyDescent="0.2">
      <c r="B15" s="18" t="s">
        <v>7</v>
      </c>
      <c r="C15" s="38">
        <v>720</v>
      </c>
      <c r="D15" s="31">
        <v>948</v>
      </c>
      <c r="E15" s="32">
        <v>228</v>
      </c>
      <c r="F15" s="101">
        <v>0.31666666666666665</v>
      </c>
      <c r="G15" s="62">
        <v>1.5799894667368885E-3</v>
      </c>
    </row>
    <row r="16" spans="2:7" s="14" customFormat="1" ht="15" customHeight="1" x14ac:dyDescent="0.2">
      <c r="B16" s="17" t="s">
        <v>144</v>
      </c>
      <c r="C16" s="38">
        <v>692</v>
      </c>
      <c r="D16" s="31">
        <v>716</v>
      </c>
      <c r="E16" s="32">
        <v>24</v>
      </c>
      <c r="F16" s="101">
        <v>3.4682080924855585E-2</v>
      </c>
      <c r="G16" s="62">
        <v>1.1933253778308144E-3</v>
      </c>
    </row>
    <row r="17" spans="2:7" ht="15" customHeight="1" x14ac:dyDescent="0.2">
      <c r="B17" s="18" t="s">
        <v>8</v>
      </c>
      <c r="C17" s="38">
        <v>1062</v>
      </c>
      <c r="D17" s="31">
        <v>964</v>
      </c>
      <c r="E17" s="32">
        <v>-98</v>
      </c>
      <c r="F17" s="101">
        <v>-9.2278719397363429E-2</v>
      </c>
      <c r="G17" s="62">
        <v>1.6066559556269626E-3</v>
      </c>
    </row>
    <row r="18" spans="2:7" ht="15" customHeight="1" x14ac:dyDescent="0.2">
      <c r="B18" s="18" t="s">
        <v>9</v>
      </c>
      <c r="C18" s="38">
        <v>256</v>
      </c>
      <c r="D18" s="31">
        <v>318</v>
      </c>
      <c r="E18" s="32">
        <v>62</v>
      </c>
      <c r="F18" s="101">
        <v>0.2421875</v>
      </c>
      <c r="G18" s="62">
        <v>5.2999646669022208E-4</v>
      </c>
    </row>
    <row r="19" spans="2:7" s="14" customFormat="1" ht="15" customHeight="1" x14ac:dyDescent="0.2">
      <c r="B19" s="17" t="s">
        <v>145</v>
      </c>
      <c r="C19" s="38">
        <v>56888</v>
      </c>
      <c r="D19" s="31">
        <v>82717</v>
      </c>
      <c r="E19" s="32">
        <v>25829</v>
      </c>
      <c r="F19" s="101">
        <v>0.4540324848825763</v>
      </c>
      <c r="G19" s="62">
        <v>0.13786074759501604</v>
      </c>
    </row>
    <row r="20" spans="2:7" ht="15" customHeight="1" x14ac:dyDescent="0.2">
      <c r="B20" s="18" t="s">
        <v>10</v>
      </c>
      <c r="C20" s="38">
        <v>171</v>
      </c>
      <c r="D20" s="31">
        <v>120</v>
      </c>
      <c r="E20" s="32">
        <v>-51</v>
      </c>
      <c r="F20" s="101">
        <v>-0.29824561403508776</v>
      </c>
      <c r="G20" s="62">
        <v>1.999986666755555E-4</v>
      </c>
    </row>
    <row r="21" spans="2:7" s="14" customFormat="1" ht="15" customHeight="1" x14ac:dyDescent="0.2">
      <c r="B21" s="17" t="s">
        <v>147</v>
      </c>
      <c r="C21" s="38">
        <v>203</v>
      </c>
      <c r="D21" s="31">
        <v>88</v>
      </c>
      <c r="E21" s="32">
        <v>-115</v>
      </c>
      <c r="F21" s="101">
        <v>-0.56650246305418717</v>
      </c>
      <c r="G21" s="62">
        <v>1.4666568889540736E-4</v>
      </c>
    </row>
    <row r="22" spans="2:7" s="14" customFormat="1" ht="15" customHeight="1" x14ac:dyDescent="0.2">
      <c r="B22" s="19" t="s">
        <v>143</v>
      </c>
      <c r="C22" s="38">
        <v>643</v>
      </c>
      <c r="D22" s="31">
        <v>1095</v>
      </c>
      <c r="E22" s="32">
        <v>452</v>
      </c>
      <c r="F22" s="101">
        <v>0.70295489891135299</v>
      </c>
      <c r="G22" s="62">
        <v>1.8249878334144439E-3</v>
      </c>
    </row>
    <row r="23" spans="2:7" s="14" customFormat="1" ht="15" customHeight="1" x14ac:dyDescent="0.2">
      <c r="B23" s="19" t="s">
        <v>149</v>
      </c>
      <c r="C23" s="38">
        <v>11016</v>
      </c>
      <c r="D23" s="31">
        <v>11201</v>
      </c>
      <c r="E23" s="32">
        <v>185</v>
      </c>
      <c r="F23" s="101">
        <v>1.6793754538852568E-2</v>
      </c>
      <c r="G23" s="62">
        <v>1.8668208878607477E-2</v>
      </c>
    </row>
    <row r="24" spans="2:7" s="14" customFormat="1" ht="15" customHeight="1" x14ac:dyDescent="0.2">
      <c r="B24" s="19" t="s">
        <v>148</v>
      </c>
      <c r="C24" s="38">
        <v>1000</v>
      </c>
      <c r="D24" s="31">
        <v>555</v>
      </c>
      <c r="E24" s="32">
        <v>-445</v>
      </c>
      <c r="F24" s="101">
        <v>-0.44499999999999995</v>
      </c>
      <c r="G24" s="62">
        <v>9.2499383337444415E-4</v>
      </c>
    </row>
    <row r="25" spans="2:7" ht="15" customHeight="1" x14ac:dyDescent="0.2">
      <c r="B25" s="72" t="s">
        <v>13</v>
      </c>
      <c r="C25" s="73">
        <v>1980</v>
      </c>
      <c r="D25" s="73">
        <v>2722</v>
      </c>
      <c r="E25" s="73">
        <v>742</v>
      </c>
      <c r="F25" s="102">
        <v>0.37474747474747483</v>
      </c>
      <c r="G25" s="103">
        <v>4.5366364224238504E-3</v>
      </c>
    </row>
    <row r="26" spans="2:7" ht="15" customHeight="1" x14ac:dyDescent="0.2">
      <c r="B26" s="17" t="s">
        <v>14</v>
      </c>
      <c r="C26" s="38">
        <v>115</v>
      </c>
      <c r="D26" s="31">
        <v>130</v>
      </c>
      <c r="E26" s="32">
        <v>15</v>
      </c>
      <c r="F26" s="101">
        <v>0.13043478260869557</v>
      </c>
      <c r="G26" s="62">
        <v>2.1666522223185179E-4</v>
      </c>
    </row>
    <row r="27" spans="2:7" ht="15" customHeight="1" x14ac:dyDescent="0.2">
      <c r="B27" s="18" t="s">
        <v>18</v>
      </c>
      <c r="C27" s="38">
        <v>126</v>
      </c>
      <c r="D27" s="31">
        <v>163</v>
      </c>
      <c r="E27" s="32">
        <v>37</v>
      </c>
      <c r="F27" s="101">
        <v>0.29365079365079372</v>
      </c>
      <c r="G27" s="62">
        <v>2.7166485556762957E-4</v>
      </c>
    </row>
    <row r="28" spans="2:7" ht="15" customHeight="1" x14ac:dyDescent="0.2">
      <c r="B28" s="18" t="s">
        <v>16</v>
      </c>
      <c r="C28" s="38">
        <v>13</v>
      </c>
      <c r="D28" s="31">
        <v>73</v>
      </c>
      <c r="E28" s="32">
        <v>60</v>
      </c>
      <c r="F28" s="101">
        <v>4.615384615384615</v>
      </c>
      <c r="G28" s="62">
        <v>1.2166585556096293E-4</v>
      </c>
    </row>
    <row r="29" spans="2:7" ht="15" customHeight="1" x14ac:dyDescent="0.2">
      <c r="B29" s="18" t="s">
        <v>15</v>
      </c>
      <c r="C29" s="38">
        <v>142</v>
      </c>
      <c r="D29" s="31">
        <v>194</v>
      </c>
      <c r="E29" s="32">
        <v>52</v>
      </c>
      <c r="F29" s="101">
        <v>0.36619718309859151</v>
      </c>
      <c r="G29" s="62">
        <v>3.2333117779214803E-4</v>
      </c>
    </row>
    <row r="30" spans="2:7" ht="15" customHeight="1" x14ac:dyDescent="0.2">
      <c r="B30" s="18" t="s">
        <v>17</v>
      </c>
      <c r="C30" s="38">
        <v>90</v>
      </c>
      <c r="D30" s="31">
        <v>93</v>
      </c>
      <c r="E30" s="32">
        <v>3</v>
      </c>
      <c r="F30" s="101">
        <v>3.3333333333333437E-2</v>
      </c>
      <c r="G30" s="62">
        <v>1.5499896667355552E-4</v>
      </c>
    </row>
    <row r="31" spans="2:7" ht="15" customHeight="1" x14ac:dyDescent="0.2">
      <c r="B31" s="18" t="s">
        <v>19</v>
      </c>
      <c r="C31" s="38">
        <v>298</v>
      </c>
      <c r="D31" s="31">
        <v>362</v>
      </c>
      <c r="E31" s="32">
        <v>64</v>
      </c>
      <c r="F31" s="101">
        <v>0.21476510067114085</v>
      </c>
      <c r="G31" s="62">
        <v>6.0332931113792575E-4</v>
      </c>
    </row>
    <row r="32" spans="2:7" ht="15" customHeight="1" x14ac:dyDescent="0.2">
      <c r="B32" s="17" t="s">
        <v>202</v>
      </c>
      <c r="C32" s="38">
        <v>1196</v>
      </c>
      <c r="D32" s="31">
        <v>1707</v>
      </c>
      <c r="E32" s="32">
        <v>511</v>
      </c>
      <c r="F32" s="101">
        <v>0.42725752508361214</v>
      </c>
      <c r="G32" s="62">
        <v>2.8449810334597769E-3</v>
      </c>
    </row>
    <row r="33" spans="2:7" ht="15" customHeight="1" x14ac:dyDescent="0.2">
      <c r="B33" s="72" t="s">
        <v>20</v>
      </c>
      <c r="C33" s="73">
        <v>3125</v>
      </c>
      <c r="D33" s="73">
        <v>3419</v>
      </c>
      <c r="E33" s="73">
        <v>294</v>
      </c>
      <c r="F33" s="102">
        <v>9.4079999999999941E-2</v>
      </c>
      <c r="G33" s="103">
        <v>5.6982953446977017E-3</v>
      </c>
    </row>
    <row r="34" spans="2:7" ht="15" customHeight="1" x14ac:dyDescent="0.2">
      <c r="B34" s="18" t="s">
        <v>21</v>
      </c>
      <c r="C34" s="38">
        <v>15</v>
      </c>
      <c r="D34" s="31">
        <v>36</v>
      </c>
      <c r="E34" s="32">
        <v>21</v>
      </c>
      <c r="F34" s="101">
        <v>1.4</v>
      </c>
      <c r="G34" s="62">
        <v>5.999960000266665E-5</v>
      </c>
    </row>
    <row r="35" spans="2:7" ht="15" customHeight="1" x14ac:dyDescent="0.2">
      <c r="B35" s="18" t="s">
        <v>22</v>
      </c>
      <c r="C35" s="38">
        <v>0</v>
      </c>
      <c r="D35" s="31">
        <v>0</v>
      </c>
      <c r="E35" s="32">
        <v>0</v>
      </c>
      <c r="F35" s="101"/>
      <c r="G35" s="62">
        <v>0</v>
      </c>
    </row>
    <row r="36" spans="2:7" ht="12" x14ac:dyDescent="0.2">
      <c r="B36" s="18" t="s">
        <v>217</v>
      </c>
      <c r="C36" s="38">
        <v>29</v>
      </c>
      <c r="D36" s="31">
        <v>60</v>
      </c>
      <c r="E36" s="32">
        <v>31</v>
      </c>
      <c r="F36" s="101">
        <v>1.0689655172413794</v>
      </c>
      <c r="G36" s="62">
        <v>9.9999333337777752E-5</v>
      </c>
    </row>
    <row r="37" spans="2:7" ht="15" customHeight="1" x14ac:dyDescent="0.2">
      <c r="B37" s="17" t="s">
        <v>34</v>
      </c>
      <c r="C37" s="38">
        <v>74</v>
      </c>
      <c r="D37" s="31">
        <v>54</v>
      </c>
      <c r="E37" s="32">
        <v>-20</v>
      </c>
      <c r="F37" s="101">
        <v>-0.27027027027027029</v>
      </c>
      <c r="G37" s="62">
        <v>8.9999400003999979E-5</v>
      </c>
    </row>
    <row r="38" spans="2:7" ht="15" customHeight="1" x14ac:dyDescent="0.2">
      <c r="B38" s="17" t="s">
        <v>30</v>
      </c>
      <c r="C38" s="38">
        <v>1635</v>
      </c>
      <c r="D38" s="31">
        <v>1585</v>
      </c>
      <c r="E38" s="32">
        <v>-50</v>
      </c>
      <c r="F38" s="101">
        <v>-3.0581039755351647E-2</v>
      </c>
      <c r="G38" s="62">
        <v>2.6416490556729622E-3</v>
      </c>
    </row>
    <row r="39" spans="2:7" ht="15" customHeight="1" x14ac:dyDescent="0.2">
      <c r="B39" s="17" t="s">
        <v>24</v>
      </c>
      <c r="C39" s="38">
        <v>1</v>
      </c>
      <c r="D39" s="31">
        <v>1</v>
      </c>
      <c r="E39" s="32">
        <v>0</v>
      </c>
      <c r="F39" s="101">
        <v>0</v>
      </c>
      <c r="G39" s="62">
        <v>1.6666555556296291E-6</v>
      </c>
    </row>
    <row r="40" spans="2:7" ht="15" customHeight="1" x14ac:dyDescent="0.2">
      <c r="B40" s="17" t="s">
        <v>25</v>
      </c>
      <c r="C40" s="38">
        <v>719</v>
      </c>
      <c r="D40" s="31">
        <v>869</v>
      </c>
      <c r="E40" s="32">
        <v>150</v>
      </c>
      <c r="F40" s="101">
        <v>0.20862308762169679</v>
      </c>
      <c r="G40" s="62">
        <v>1.4483236778421477E-3</v>
      </c>
    </row>
    <row r="41" spans="2:7" ht="15" customHeight="1" x14ac:dyDescent="0.2">
      <c r="B41" s="17" t="s">
        <v>26</v>
      </c>
      <c r="C41" s="38">
        <v>26</v>
      </c>
      <c r="D41" s="31">
        <v>25</v>
      </c>
      <c r="E41" s="32">
        <v>-1</v>
      </c>
      <c r="F41" s="101">
        <v>-3.8461538461538436E-2</v>
      </c>
      <c r="G41" s="62">
        <v>4.1666388890740727E-5</v>
      </c>
    </row>
    <row r="42" spans="2:7" ht="12" x14ac:dyDescent="0.2">
      <c r="B42" s="17" t="s">
        <v>27</v>
      </c>
      <c r="C42" s="38">
        <v>5</v>
      </c>
      <c r="D42" s="31">
        <v>33</v>
      </c>
      <c r="E42" s="32">
        <v>28</v>
      </c>
      <c r="F42" s="101">
        <v>5.6</v>
      </c>
      <c r="G42" s="62">
        <v>5.4999633335777763E-5</v>
      </c>
    </row>
    <row r="43" spans="2:7" ht="12" x14ac:dyDescent="0.2">
      <c r="B43" s="17" t="s">
        <v>28</v>
      </c>
      <c r="C43" s="38">
        <v>7</v>
      </c>
      <c r="D43" s="31">
        <v>24</v>
      </c>
      <c r="E43" s="32">
        <v>17</v>
      </c>
      <c r="F43" s="101">
        <v>2.4285714285714284</v>
      </c>
      <c r="G43" s="62">
        <v>3.9999733335111102E-5</v>
      </c>
    </row>
    <row r="44" spans="2:7" ht="12" x14ac:dyDescent="0.2">
      <c r="B44" s="17" t="s">
        <v>29</v>
      </c>
      <c r="C44" s="38">
        <v>159</v>
      </c>
      <c r="D44" s="31">
        <v>182</v>
      </c>
      <c r="E44" s="32">
        <v>23</v>
      </c>
      <c r="F44" s="101">
        <v>0.14465408805031443</v>
      </c>
      <c r="G44" s="62">
        <v>3.0333131112459251E-4</v>
      </c>
    </row>
    <row r="45" spans="2:7" ht="12" x14ac:dyDescent="0.2">
      <c r="B45" s="17" t="s">
        <v>31</v>
      </c>
      <c r="C45" s="38">
        <v>3</v>
      </c>
      <c r="D45" s="31">
        <v>2</v>
      </c>
      <c r="E45" s="32">
        <v>-1</v>
      </c>
      <c r="F45" s="101">
        <v>-0.33333333333333337</v>
      </c>
      <c r="G45" s="62">
        <v>3.3333111112592582E-6</v>
      </c>
    </row>
    <row r="46" spans="2:7" ht="15" customHeight="1" x14ac:dyDescent="0.2">
      <c r="B46" s="17" t="s">
        <v>32</v>
      </c>
      <c r="C46" s="38">
        <v>109</v>
      </c>
      <c r="D46" s="31">
        <v>163</v>
      </c>
      <c r="E46" s="32">
        <v>54</v>
      </c>
      <c r="F46" s="101">
        <v>0.49541284403669716</v>
      </c>
      <c r="G46" s="62">
        <v>2.7166485556762957E-4</v>
      </c>
    </row>
    <row r="47" spans="2:7" ht="15" customHeight="1" x14ac:dyDescent="0.2">
      <c r="B47" s="17" t="s">
        <v>33</v>
      </c>
      <c r="C47" s="38">
        <v>42</v>
      </c>
      <c r="D47" s="31">
        <v>36</v>
      </c>
      <c r="E47" s="32">
        <v>-6</v>
      </c>
      <c r="F47" s="101">
        <v>-0.1428571428571429</v>
      </c>
      <c r="G47" s="62">
        <v>5.999960000266665E-5</v>
      </c>
    </row>
    <row r="48" spans="2:7" ht="15" customHeight="1" x14ac:dyDescent="0.2">
      <c r="B48" s="17" t="s">
        <v>23</v>
      </c>
      <c r="C48" s="38">
        <v>301</v>
      </c>
      <c r="D48" s="31">
        <v>349</v>
      </c>
      <c r="E48" s="32">
        <v>48</v>
      </c>
      <c r="F48" s="101">
        <v>0.15946843853820591</v>
      </c>
      <c r="G48" s="62">
        <v>5.8166278891474054E-4</v>
      </c>
    </row>
    <row r="49" spans="1:7" ht="15" customHeight="1" x14ac:dyDescent="0.2">
      <c r="B49" s="72" t="s">
        <v>35</v>
      </c>
      <c r="C49" s="73">
        <v>4394</v>
      </c>
      <c r="D49" s="73">
        <v>4695</v>
      </c>
      <c r="E49" s="73">
        <v>301</v>
      </c>
      <c r="F49" s="102">
        <v>6.8502503413746085E-2</v>
      </c>
      <c r="G49" s="103">
        <v>7.824947833681109E-3</v>
      </c>
    </row>
    <row r="50" spans="1:7" ht="15" customHeight="1" x14ac:dyDescent="0.2">
      <c r="A50" s="12"/>
      <c r="B50" s="18" t="s">
        <v>36</v>
      </c>
      <c r="C50" s="38">
        <v>271</v>
      </c>
      <c r="D50" s="31">
        <v>301</v>
      </c>
      <c r="E50" s="32">
        <v>30</v>
      </c>
      <c r="F50" s="101">
        <v>0.11070110701107017</v>
      </c>
      <c r="G50" s="62">
        <v>5.0166332224451835E-4</v>
      </c>
    </row>
    <row r="51" spans="1:7" ht="15" customHeight="1" x14ac:dyDescent="0.2">
      <c r="A51" s="12"/>
      <c r="B51" s="18" t="s">
        <v>37</v>
      </c>
      <c r="C51" s="38">
        <v>229</v>
      </c>
      <c r="D51" s="31">
        <v>239</v>
      </c>
      <c r="E51" s="32">
        <v>10</v>
      </c>
      <c r="F51" s="101">
        <v>4.366812227074246E-2</v>
      </c>
      <c r="G51" s="62">
        <v>3.9833067779548138E-4</v>
      </c>
    </row>
    <row r="52" spans="1:7" ht="15" customHeight="1" x14ac:dyDescent="0.2">
      <c r="A52" s="12"/>
      <c r="B52" s="17" t="s">
        <v>42</v>
      </c>
      <c r="C52" s="38">
        <v>872</v>
      </c>
      <c r="D52" s="31">
        <v>1115</v>
      </c>
      <c r="E52" s="32">
        <v>243</v>
      </c>
      <c r="F52" s="101">
        <v>0.27866972477064222</v>
      </c>
      <c r="G52" s="62">
        <v>1.8583209445270366E-3</v>
      </c>
    </row>
    <row r="53" spans="1:7" ht="12.75" x14ac:dyDescent="0.2">
      <c r="A53" s="12"/>
      <c r="B53" s="17" t="s">
        <v>38</v>
      </c>
      <c r="C53" s="38">
        <v>2222</v>
      </c>
      <c r="D53" s="31">
        <v>2161</v>
      </c>
      <c r="E53" s="32">
        <v>-61</v>
      </c>
      <c r="F53" s="101">
        <v>-2.7452745274527457E-2</v>
      </c>
      <c r="G53" s="62">
        <v>3.6016426557156284E-3</v>
      </c>
    </row>
    <row r="54" spans="1:7" s="74" customFormat="1" ht="12.75" x14ac:dyDescent="0.2">
      <c r="A54" s="12"/>
      <c r="B54" s="17" t="s">
        <v>262</v>
      </c>
      <c r="C54" s="38">
        <v>0</v>
      </c>
      <c r="D54" s="31">
        <v>4</v>
      </c>
      <c r="E54" s="32">
        <v>4</v>
      </c>
      <c r="F54" s="101"/>
      <c r="G54" s="62">
        <v>6.6666222225185165E-6</v>
      </c>
    </row>
    <row r="55" spans="1:7" ht="12.75" x14ac:dyDescent="0.2">
      <c r="A55" s="12"/>
      <c r="B55" s="17" t="s">
        <v>39</v>
      </c>
      <c r="C55" s="38">
        <v>9</v>
      </c>
      <c r="D55" s="31">
        <v>5</v>
      </c>
      <c r="E55" s="32">
        <v>-4</v>
      </c>
      <c r="F55" s="101">
        <v>-0.44444444444444442</v>
      </c>
      <c r="G55" s="62">
        <v>8.333277778148146E-6</v>
      </c>
    </row>
    <row r="56" spans="1:7" s="49" customFormat="1" ht="12.75" x14ac:dyDescent="0.2">
      <c r="A56" s="12"/>
      <c r="B56" s="17" t="s">
        <v>272</v>
      </c>
      <c r="C56" s="38">
        <v>0</v>
      </c>
      <c r="D56" s="31">
        <v>1</v>
      </c>
      <c r="E56" s="32">
        <v>1</v>
      </c>
      <c r="F56" s="101"/>
      <c r="G56" s="62">
        <v>1.6666555556296291E-6</v>
      </c>
    </row>
    <row r="57" spans="1:7" s="74" customFormat="1" ht="12.75" x14ac:dyDescent="0.2">
      <c r="A57" s="12"/>
      <c r="B57" s="17" t="s">
        <v>40</v>
      </c>
      <c r="C57" s="38">
        <v>591</v>
      </c>
      <c r="D57" s="31">
        <v>624</v>
      </c>
      <c r="E57" s="32">
        <v>33</v>
      </c>
      <c r="F57" s="101">
        <v>5.5837563451776706E-2</v>
      </c>
      <c r="G57" s="62">
        <v>1.0399930667128886E-3</v>
      </c>
    </row>
    <row r="58" spans="1:7" ht="12.75" x14ac:dyDescent="0.2">
      <c r="A58" s="12"/>
      <c r="B58" s="17" t="s">
        <v>41</v>
      </c>
      <c r="C58" s="38">
        <v>200</v>
      </c>
      <c r="D58" s="31">
        <v>245</v>
      </c>
      <c r="E58" s="32">
        <v>45</v>
      </c>
      <c r="F58" s="101">
        <v>0.22500000000000009</v>
      </c>
      <c r="G58" s="62">
        <v>4.0833061112925911E-4</v>
      </c>
    </row>
    <row r="59" spans="1:7" ht="15" customHeight="1" x14ac:dyDescent="0.2">
      <c r="B59" s="94" t="s">
        <v>43</v>
      </c>
      <c r="C59" s="73">
        <v>86610</v>
      </c>
      <c r="D59" s="73">
        <v>115319</v>
      </c>
      <c r="E59" s="73">
        <v>28709</v>
      </c>
      <c r="F59" s="102">
        <v>0.33147442558596008</v>
      </c>
      <c r="G59" s="103">
        <v>0.1921970520196532</v>
      </c>
    </row>
    <row r="60" spans="1:7" ht="15" customHeight="1" x14ac:dyDescent="0.2">
      <c r="B60" s="17" t="s">
        <v>46</v>
      </c>
      <c r="C60" s="38">
        <v>109</v>
      </c>
      <c r="D60" s="31">
        <v>143</v>
      </c>
      <c r="E60" s="32">
        <v>34</v>
      </c>
      <c r="F60" s="101">
        <v>0.31192660550458706</v>
      </c>
      <c r="G60" s="62">
        <v>2.3833174445503697E-4</v>
      </c>
    </row>
    <row r="61" spans="1:7" ht="15" customHeight="1" x14ac:dyDescent="0.2">
      <c r="B61" s="17" t="s">
        <v>45</v>
      </c>
      <c r="C61" s="38">
        <v>3351</v>
      </c>
      <c r="D61" s="31">
        <v>4261</v>
      </c>
      <c r="E61" s="32">
        <v>910</v>
      </c>
      <c r="F61" s="101">
        <v>0.27156072814085341</v>
      </c>
      <c r="G61" s="62">
        <v>7.1016193225378497E-3</v>
      </c>
    </row>
    <row r="62" spans="1:7" ht="15" customHeight="1" x14ac:dyDescent="0.2">
      <c r="B62" s="17" t="s">
        <v>44</v>
      </c>
      <c r="C62" s="38">
        <v>83150</v>
      </c>
      <c r="D62" s="31">
        <v>110915</v>
      </c>
      <c r="E62" s="32">
        <v>27765</v>
      </c>
      <c r="F62" s="101">
        <v>0.33391461214672269</v>
      </c>
      <c r="G62" s="62">
        <v>0.18485710095266031</v>
      </c>
    </row>
    <row r="63" spans="1:7" ht="15" customHeight="1" x14ac:dyDescent="0.2">
      <c r="B63" s="70" t="s">
        <v>155</v>
      </c>
      <c r="C63" s="71">
        <v>2455</v>
      </c>
      <c r="D63" s="71">
        <v>3120</v>
      </c>
      <c r="E63" s="71">
        <v>665</v>
      </c>
      <c r="F63" s="104">
        <v>0.27087576374745415</v>
      </c>
      <c r="G63" s="105">
        <v>5.1999653335644425E-3</v>
      </c>
    </row>
    <row r="64" spans="1:7" x14ac:dyDescent="0.2">
      <c r="B64" s="72" t="s">
        <v>47</v>
      </c>
      <c r="C64" s="73">
        <v>80</v>
      </c>
      <c r="D64" s="73">
        <v>64</v>
      </c>
      <c r="E64" s="73">
        <v>-16</v>
      </c>
      <c r="F64" s="102">
        <v>-0.19999999999999996</v>
      </c>
      <c r="G64" s="103">
        <v>1.0666595556029626E-4</v>
      </c>
    </row>
    <row r="65" spans="1:7" ht="12.75" x14ac:dyDescent="0.2">
      <c r="A65" s="12"/>
      <c r="B65" s="20" t="s">
        <v>199</v>
      </c>
      <c r="C65" s="38">
        <v>0</v>
      </c>
      <c r="D65" s="31">
        <v>0</v>
      </c>
      <c r="E65" s="32">
        <v>0</v>
      </c>
      <c r="F65" s="101"/>
      <c r="G65" s="62">
        <v>0</v>
      </c>
    </row>
    <row r="66" spans="1:7" ht="15" customHeight="1" x14ac:dyDescent="0.2">
      <c r="A66" s="12"/>
      <c r="B66" s="21" t="s">
        <v>48</v>
      </c>
      <c r="C66" s="38">
        <v>0</v>
      </c>
      <c r="D66" s="31">
        <v>2</v>
      </c>
      <c r="E66" s="32">
        <v>2</v>
      </c>
      <c r="F66" s="101"/>
      <c r="G66" s="62">
        <v>3.3333111112592582E-6</v>
      </c>
    </row>
    <row r="67" spans="1:7" s="74" customFormat="1" ht="15" customHeight="1" x14ac:dyDescent="0.2">
      <c r="A67" s="12"/>
      <c r="B67" s="21" t="s">
        <v>263</v>
      </c>
      <c r="C67" s="38">
        <v>1</v>
      </c>
      <c r="D67" s="31">
        <v>4</v>
      </c>
      <c r="E67" s="32">
        <v>3</v>
      </c>
      <c r="F67" s="101">
        <v>3</v>
      </c>
      <c r="G67" s="62">
        <v>6.6666222225185165E-6</v>
      </c>
    </row>
    <row r="68" spans="1:7" ht="12.75" x14ac:dyDescent="0.2">
      <c r="A68" s="12"/>
      <c r="B68" s="21" t="s">
        <v>158</v>
      </c>
      <c r="C68" s="38">
        <v>0</v>
      </c>
      <c r="D68" s="31">
        <v>0</v>
      </c>
      <c r="E68" s="32">
        <v>0</v>
      </c>
      <c r="F68" s="101"/>
      <c r="G68" s="62">
        <v>0</v>
      </c>
    </row>
    <row r="69" spans="1:7" ht="12.75" x14ac:dyDescent="0.2">
      <c r="A69" s="12"/>
      <c r="B69" s="21" t="s">
        <v>52</v>
      </c>
      <c r="C69" s="38">
        <v>2</v>
      </c>
      <c r="D69" s="31">
        <v>0</v>
      </c>
      <c r="E69" s="32">
        <v>-2</v>
      </c>
      <c r="F69" s="101">
        <v>-1</v>
      </c>
      <c r="G69" s="62">
        <v>0</v>
      </c>
    </row>
    <row r="70" spans="1:7" ht="12.75" x14ac:dyDescent="0.2">
      <c r="A70" s="12"/>
      <c r="B70" s="21" t="s">
        <v>49</v>
      </c>
      <c r="C70" s="38">
        <v>3</v>
      </c>
      <c r="D70" s="31">
        <v>8</v>
      </c>
      <c r="E70" s="32">
        <v>5</v>
      </c>
      <c r="F70" s="101">
        <v>1.6666666666666665</v>
      </c>
      <c r="G70" s="62">
        <v>1.3333244445037033E-5</v>
      </c>
    </row>
    <row r="71" spans="1:7" ht="15" customHeight="1" x14ac:dyDescent="0.2">
      <c r="A71" s="12"/>
      <c r="B71" s="21" t="s">
        <v>200</v>
      </c>
      <c r="C71" s="38">
        <v>3</v>
      </c>
      <c r="D71" s="31">
        <v>10</v>
      </c>
      <c r="E71" s="32">
        <v>7</v>
      </c>
      <c r="F71" s="101">
        <v>2.3333333333333335</v>
      </c>
      <c r="G71" s="62">
        <v>1.6666555556296292E-5</v>
      </c>
    </row>
    <row r="72" spans="1:7" ht="15" customHeight="1" x14ac:dyDescent="0.2">
      <c r="A72" s="12"/>
      <c r="B72" s="20" t="s">
        <v>53</v>
      </c>
      <c r="C72" s="38">
        <v>1</v>
      </c>
      <c r="D72" s="31">
        <v>8</v>
      </c>
      <c r="E72" s="32">
        <v>7</v>
      </c>
      <c r="F72" s="101">
        <v>7</v>
      </c>
      <c r="G72" s="62">
        <v>1.3333244445037033E-5</v>
      </c>
    </row>
    <row r="73" spans="1:7" ht="12.75" x14ac:dyDescent="0.2">
      <c r="A73" s="12"/>
      <c r="B73" s="21" t="s">
        <v>218</v>
      </c>
      <c r="C73" s="38">
        <v>6</v>
      </c>
      <c r="D73" s="31">
        <v>13</v>
      </c>
      <c r="E73" s="32">
        <v>7</v>
      </c>
      <c r="F73" s="101">
        <v>1.1666666666666665</v>
      </c>
      <c r="G73" s="62">
        <v>2.1666522223185179E-5</v>
      </c>
    </row>
    <row r="74" spans="1:7" ht="15" customHeight="1" x14ac:dyDescent="0.2">
      <c r="A74" s="12"/>
      <c r="B74" s="21" t="s">
        <v>211</v>
      </c>
      <c r="C74" s="38">
        <v>0</v>
      </c>
      <c r="D74" s="31">
        <v>0</v>
      </c>
      <c r="E74" s="32">
        <v>0</v>
      </c>
      <c r="F74" s="101"/>
      <c r="G74" s="62">
        <v>0</v>
      </c>
    </row>
    <row r="75" spans="1:7" s="11" customFormat="1" ht="16.5" customHeight="1" x14ac:dyDescent="0.2">
      <c r="A75" s="12"/>
      <c r="B75" s="21" t="s">
        <v>51</v>
      </c>
      <c r="C75" s="38">
        <v>0</v>
      </c>
      <c r="D75" s="31">
        <v>0</v>
      </c>
      <c r="E75" s="32">
        <v>0</v>
      </c>
      <c r="F75" s="101"/>
      <c r="G75" s="62">
        <v>0</v>
      </c>
    </row>
    <row r="76" spans="1:7" ht="15" customHeight="1" x14ac:dyDescent="0.2">
      <c r="A76" s="12"/>
      <c r="B76" s="21" t="s">
        <v>159</v>
      </c>
      <c r="C76" s="38">
        <v>4</v>
      </c>
      <c r="D76" s="31">
        <v>4</v>
      </c>
      <c r="E76" s="32">
        <v>0</v>
      </c>
      <c r="F76" s="101">
        <v>0</v>
      </c>
      <c r="G76" s="62">
        <v>6.6666222225185165E-6</v>
      </c>
    </row>
    <row r="77" spans="1:7" ht="14.25" customHeight="1" x14ac:dyDescent="0.2">
      <c r="A77" s="12"/>
      <c r="B77" s="21" t="s">
        <v>160</v>
      </c>
      <c r="C77" s="38">
        <v>0</v>
      </c>
      <c r="D77" s="31">
        <v>0</v>
      </c>
      <c r="E77" s="32">
        <v>0</v>
      </c>
      <c r="F77" s="101"/>
      <c r="G77" s="62">
        <v>0</v>
      </c>
    </row>
    <row r="78" spans="1:7" ht="12.75" x14ac:dyDescent="0.2">
      <c r="A78" s="12"/>
      <c r="B78" s="21" t="s">
        <v>161</v>
      </c>
      <c r="C78" s="38">
        <v>0</v>
      </c>
      <c r="D78" s="31">
        <v>0</v>
      </c>
      <c r="E78" s="32">
        <v>0</v>
      </c>
      <c r="F78" s="101"/>
      <c r="G78" s="62">
        <v>0</v>
      </c>
    </row>
    <row r="79" spans="1:7" ht="12.75" x14ac:dyDescent="0.2">
      <c r="A79" s="12"/>
      <c r="B79" s="21" t="s">
        <v>212</v>
      </c>
      <c r="C79" s="38">
        <v>0</v>
      </c>
      <c r="D79" s="31">
        <v>0</v>
      </c>
      <c r="E79" s="32">
        <v>0</v>
      </c>
      <c r="F79" s="101"/>
      <c r="G79" s="62">
        <v>0</v>
      </c>
    </row>
    <row r="80" spans="1:7" s="11" customFormat="1" ht="12.75" x14ac:dyDescent="0.2">
      <c r="A80" s="12"/>
      <c r="B80" s="21" t="s">
        <v>220</v>
      </c>
      <c r="C80" s="38">
        <v>0</v>
      </c>
      <c r="D80" s="31">
        <v>0</v>
      </c>
      <c r="E80" s="32">
        <v>0</v>
      </c>
      <c r="F80" s="101"/>
      <c r="G80" s="62">
        <v>0</v>
      </c>
    </row>
    <row r="81" spans="1:7" ht="15" customHeight="1" x14ac:dyDescent="0.2">
      <c r="A81" s="12"/>
      <c r="B81" s="21" t="s">
        <v>50</v>
      </c>
      <c r="C81" s="38">
        <v>1</v>
      </c>
      <c r="D81" s="31">
        <v>3</v>
      </c>
      <c r="E81" s="32">
        <v>2</v>
      </c>
      <c r="F81" s="101">
        <v>2</v>
      </c>
      <c r="G81" s="62">
        <v>4.9999666668888878E-6</v>
      </c>
    </row>
    <row r="82" spans="1:7" ht="15" customHeight="1" x14ac:dyDescent="0.2">
      <c r="A82" s="12"/>
      <c r="B82" s="21" t="s">
        <v>221</v>
      </c>
      <c r="C82" s="38">
        <v>59</v>
      </c>
      <c r="D82" s="31">
        <v>8</v>
      </c>
      <c r="E82" s="32">
        <v>-51</v>
      </c>
      <c r="F82" s="101">
        <v>-0.86440677966101698</v>
      </c>
      <c r="G82" s="62">
        <v>1.3333244445037033E-5</v>
      </c>
    </row>
    <row r="83" spans="1:7" ht="15" customHeight="1" x14ac:dyDescent="0.2">
      <c r="A83" s="12"/>
      <c r="B83" s="21" t="s">
        <v>162</v>
      </c>
      <c r="C83" s="38">
        <v>0</v>
      </c>
      <c r="D83" s="31">
        <v>4</v>
      </c>
      <c r="E83" s="32">
        <v>4</v>
      </c>
      <c r="F83" s="101"/>
      <c r="G83" s="62">
        <v>6.6666222225185165E-6</v>
      </c>
    </row>
    <row r="84" spans="1:7" ht="15" customHeight="1" x14ac:dyDescent="0.2">
      <c r="B84" s="72" t="s">
        <v>54</v>
      </c>
      <c r="C84" s="73">
        <v>19</v>
      </c>
      <c r="D84" s="73">
        <v>14</v>
      </c>
      <c r="E84" s="73">
        <v>-5</v>
      </c>
      <c r="F84" s="102">
        <v>-0.26315789473684215</v>
      </c>
      <c r="G84" s="103">
        <v>2.3333177778814807E-5</v>
      </c>
    </row>
    <row r="85" spans="1:7" ht="15" customHeight="1" x14ac:dyDescent="0.2">
      <c r="B85" s="21" t="s">
        <v>163</v>
      </c>
      <c r="C85" s="38">
        <v>9</v>
      </c>
      <c r="D85" s="31">
        <v>3</v>
      </c>
      <c r="E85" s="32">
        <v>-6</v>
      </c>
      <c r="F85" s="101">
        <v>-0.66666666666666674</v>
      </c>
      <c r="G85" s="62">
        <v>4.9999666668888878E-6</v>
      </c>
    </row>
    <row r="86" spans="1:7" ht="15" customHeight="1" x14ac:dyDescent="0.2">
      <c r="B86" s="21" t="s">
        <v>213</v>
      </c>
      <c r="C86" s="38">
        <v>3</v>
      </c>
      <c r="D86" s="31">
        <v>4</v>
      </c>
      <c r="E86" s="32">
        <v>1</v>
      </c>
      <c r="F86" s="101">
        <v>0.33333333333333326</v>
      </c>
      <c r="G86" s="62">
        <v>6.6666222225185165E-6</v>
      </c>
    </row>
    <row r="87" spans="1:7" ht="12" x14ac:dyDescent="0.2">
      <c r="B87" s="21" t="s">
        <v>214</v>
      </c>
      <c r="C87" s="38">
        <v>3</v>
      </c>
      <c r="D87" s="31">
        <v>0</v>
      </c>
      <c r="E87" s="32">
        <v>-3</v>
      </c>
      <c r="F87" s="101">
        <v>-1</v>
      </c>
      <c r="G87" s="62">
        <v>0</v>
      </c>
    </row>
    <row r="88" spans="1:7" ht="15" customHeight="1" x14ac:dyDescent="0.2">
      <c r="B88" s="21" t="s">
        <v>55</v>
      </c>
      <c r="C88" s="38">
        <v>1</v>
      </c>
      <c r="D88" s="31">
        <v>2</v>
      </c>
      <c r="E88" s="32">
        <v>1</v>
      </c>
      <c r="F88" s="101">
        <v>1</v>
      </c>
      <c r="G88" s="62">
        <v>3.3333111112592582E-6</v>
      </c>
    </row>
    <row r="89" spans="1:7" ht="12" x14ac:dyDescent="0.2">
      <c r="B89" s="21" t="s">
        <v>57</v>
      </c>
      <c r="C89" s="38">
        <v>0</v>
      </c>
      <c r="D89" s="31">
        <v>1</v>
      </c>
      <c r="E89" s="32">
        <v>1</v>
      </c>
      <c r="F89" s="101"/>
      <c r="G89" s="62">
        <v>1.6666555556296291E-6</v>
      </c>
    </row>
    <row r="90" spans="1:7" ht="15" customHeight="1" x14ac:dyDescent="0.2">
      <c r="B90" s="21" t="s">
        <v>164</v>
      </c>
      <c r="C90" s="38">
        <v>0</v>
      </c>
      <c r="D90" s="31">
        <v>1</v>
      </c>
      <c r="E90" s="32">
        <v>1</v>
      </c>
      <c r="F90" s="101"/>
      <c r="G90" s="62">
        <v>1.6666555556296291E-6</v>
      </c>
    </row>
    <row r="91" spans="1:7" ht="15" customHeight="1" x14ac:dyDescent="0.2">
      <c r="B91" s="21" t="s">
        <v>56</v>
      </c>
      <c r="C91" s="38">
        <v>3</v>
      </c>
      <c r="D91" s="31">
        <v>3</v>
      </c>
      <c r="E91" s="32">
        <v>0</v>
      </c>
      <c r="F91" s="101">
        <v>0</v>
      </c>
      <c r="G91" s="62">
        <v>4.9999666668888878E-6</v>
      </c>
    </row>
    <row r="92" spans="1:7" ht="15" customHeight="1" x14ac:dyDescent="0.2">
      <c r="A92" s="13"/>
      <c r="B92" s="72" t="s">
        <v>58</v>
      </c>
      <c r="C92" s="73">
        <v>2203</v>
      </c>
      <c r="D92" s="73">
        <v>2841</v>
      </c>
      <c r="E92" s="73">
        <v>638</v>
      </c>
      <c r="F92" s="102">
        <v>0.28960508397639573</v>
      </c>
      <c r="G92" s="103">
        <v>4.7349684335437764E-3</v>
      </c>
    </row>
    <row r="93" spans="1:7" ht="15" customHeight="1" x14ac:dyDescent="0.2">
      <c r="B93" s="17" t="s">
        <v>59</v>
      </c>
      <c r="C93" s="38">
        <v>276</v>
      </c>
      <c r="D93" s="31">
        <v>365</v>
      </c>
      <c r="E93" s="32">
        <v>89</v>
      </c>
      <c r="F93" s="101">
        <v>0.32246376811594213</v>
      </c>
      <c r="G93" s="62">
        <v>6.0832927780481464E-4</v>
      </c>
    </row>
    <row r="94" spans="1:7" ht="15" customHeight="1" x14ac:dyDescent="0.2">
      <c r="B94" s="17" t="s">
        <v>60</v>
      </c>
      <c r="C94" s="38">
        <v>35</v>
      </c>
      <c r="D94" s="31">
        <v>35</v>
      </c>
      <c r="E94" s="32">
        <v>0</v>
      </c>
      <c r="F94" s="101">
        <v>0</v>
      </c>
      <c r="G94" s="62">
        <v>5.8332944447037019E-5</v>
      </c>
    </row>
    <row r="95" spans="1:7" ht="15" customHeight="1" x14ac:dyDescent="0.2">
      <c r="B95" s="17" t="s">
        <v>153</v>
      </c>
      <c r="C95" s="38">
        <v>1892</v>
      </c>
      <c r="D95" s="31">
        <v>2441</v>
      </c>
      <c r="E95" s="32">
        <v>549</v>
      </c>
      <c r="F95" s="101">
        <v>0.29016913319238902</v>
      </c>
      <c r="G95" s="62">
        <v>4.0683062112919248E-3</v>
      </c>
    </row>
    <row r="96" spans="1:7" ht="15" customHeight="1" x14ac:dyDescent="0.2">
      <c r="B96" s="72" t="s">
        <v>61</v>
      </c>
      <c r="C96" s="73">
        <v>153</v>
      </c>
      <c r="D96" s="73">
        <v>201</v>
      </c>
      <c r="E96" s="73">
        <v>48</v>
      </c>
      <c r="F96" s="102">
        <v>0.31372549019607843</v>
      </c>
      <c r="G96" s="103">
        <v>3.3499776668155545E-4</v>
      </c>
    </row>
    <row r="97" spans="2:7" ht="15" customHeight="1" x14ac:dyDescent="0.2">
      <c r="B97" s="18" t="s">
        <v>62</v>
      </c>
      <c r="C97" s="38">
        <v>30</v>
      </c>
      <c r="D97" s="31">
        <v>30</v>
      </c>
      <c r="E97" s="32">
        <v>0</v>
      </c>
      <c r="F97" s="101">
        <v>0</v>
      </c>
      <c r="G97" s="62">
        <v>4.9999666668888876E-5</v>
      </c>
    </row>
    <row r="98" spans="2:7" ht="15" customHeight="1" x14ac:dyDescent="0.2">
      <c r="B98" s="18" t="s">
        <v>63</v>
      </c>
      <c r="C98" s="38">
        <v>1</v>
      </c>
      <c r="D98" s="31">
        <v>3</v>
      </c>
      <c r="E98" s="32">
        <v>2</v>
      </c>
      <c r="F98" s="101">
        <v>2</v>
      </c>
      <c r="G98" s="62">
        <v>4.9999666668888878E-6</v>
      </c>
    </row>
    <row r="99" spans="2:7" ht="15" customHeight="1" x14ac:dyDescent="0.2">
      <c r="B99" s="18" t="s">
        <v>64</v>
      </c>
      <c r="C99" s="38">
        <v>63</v>
      </c>
      <c r="D99" s="31">
        <v>93</v>
      </c>
      <c r="E99" s="32">
        <v>30</v>
      </c>
      <c r="F99" s="101">
        <v>0.47619047619047628</v>
      </c>
      <c r="G99" s="62">
        <v>1.5499896667355552E-4</v>
      </c>
    </row>
    <row r="100" spans="2:7" ht="15" customHeight="1" x14ac:dyDescent="0.2">
      <c r="B100" s="18" t="s">
        <v>72</v>
      </c>
      <c r="C100" s="38">
        <v>8</v>
      </c>
      <c r="D100" s="31">
        <v>10</v>
      </c>
      <c r="E100" s="32">
        <v>2</v>
      </c>
      <c r="F100" s="101">
        <v>0.25</v>
      </c>
      <c r="G100" s="62">
        <v>1.6666555556296292E-5</v>
      </c>
    </row>
    <row r="101" spans="2:7" ht="12" x14ac:dyDescent="0.2">
      <c r="B101" s="18" t="s">
        <v>67</v>
      </c>
      <c r="C101" s="38">
        <v>22</v>
      </c>
      <c r="D101" s="31">
        <v>30</v>
      </c>
      <c r="E101" s="32">
        <v>8</v>
      </c>
      <c r="F101" s="101">
        <v>0.36363636363636354</v>
      </c>
      <c r="G101" s="62">
        <v>4.9999666668888876E-5</v>
      </c>
    </row>
    <row r="102" spans="2:7" ht="15" customHeight="1" x14ac:dyDescent="0.2">
      <c r="B102" s="18" t="s">
        <v>65</v>
      </c>
      <c r="C102" s="38">
        <v>9</v>
      </c>
      <c r="D102" s="31">
        <v>8</v>
      </c>
      <c r="E102" s="32">
        <v>-1</v>
      </c>
      <c r="F102" s="101">
        <v>-0.11111111111111116</v>
      </c>
      <c r="G102" s="62">
        <v>1.3333244445037033E-5</v>
      </c>
    </row>
    <row r="103" spans="2:7" ht="15" customHeight="1" x14ac:dyDescent="0.2">
      <c r="B103" s="21" t="s">
        <v>165</v>
      </c>
      <c r="C103" s="38">
        <v>0</v>
      </c>
      <c r="D103" s="31">
        <v>0</v>
      </c>
      <c r="E103" s="32">
        <v>0</v>
      </c>
      <c r="F103" s="101"/>
      <c r="G103" s="62">
        <v>0</v>
      </c>
    </row>
    <row r="104" spans="2:7" ht="15" customHeight="1" x14ac:dyDescent="0.2">
      <c r="B104" s="18" t="s">
        <v>70</v>
      </c>
      <c r="C104" s="38">
        <v>0</v>
      </c>
      <c r="D104" s="31">
        <v>0</v>
      </c>
      <c r="E104" s="32">
        <v>0</v>
      </c>
      <c r="F104" s="101"/>
      <c r="G104" s="62">
        <v>0</v>
      </c>
    </row>
    <row r="105" spans="2:7" ht="15" customHeight="1" x14ac:dyDescent="0.2">
      <c r="B105" s="18" t="s">
        <v>68</v>
      </c>
      <c r="C105" s="38">
        <v>2</v>
      </c>
      <c r="D105" s="31">
        <v>0</v>
      </c>
      <c r="E105" s="32">
        <v>-2</v>
      </c>
      <c r="F105" s="101">
        <v>-1</v>
      </c>
      <c r="G105" s="62">
        <v>0</v>
      </c>
    </row>
    <row r="106" spans="2:7" ht="15" customHeight="1" x14ac:dyDescent="0.2">
      <c r="B106" s="18" t="s">
        <v>69</v>
      </c>
      <c r="C106" s="38">
        <v>4</v>
      </c>
      <c r="D106" s="31">
        <v>11</v>
      </c>
      <c r="E106" s="32">
        <v>7</v>
      </c>
      <c r="F106" s="101">
        <v>1.75</v>
      </c>
      <c r="G106" s="62">
        <v>1.833321111192592E-5</v>
      </c>
    </row>
    <row r="107" spans="2:7" ht="16.5" customHeight="1" x14ac:dyDescent="0.2">
      <c r="B107" s="20" t="s">
        <v>203</v>
      </c>
      <c r="C107" s="38">
        <v>0</v>
      </c>
      <c r="D107" s="31">
        <v>2</v>
      </c>
      <c r="E107" s="32">
        <v>2</v>
      </c>
      <c r="F107" s="101"/>
      <c r="G107" s="62">
        <v>3.3333111112592582E-6</v>
      </c>
    </row>
    <row r="108" spans="2:7" ht="18" customHeight="1" x14ac:dyDescent="0.2">
      <c r="B108" s="18" t="s">
        <v>71</v>
      </c>
      <c r="C108" s="38">
        <v>3</v>
      </c>
      <c r="D108" s="31">
        <v>6</v>
      </c>
      <c r="E108" s="32">
        <v>3</v>
      </c>
      <c r="F108" s="101">
        <v>1</v>
      </c>
      <c r="G108" s="62">
        <v>9.9999333337777756E-6</v>
      </c>
    </row>
    <row r="109" spans="2:7" ht="15" customHeight="1" x14ac:dyDescent="0.2">
      <c r="B109" s="18" t="s">
        <v>66</v>
      </c>
      <c r="C109" s="38">
        <v>11</v>
      </c>
      <c r="D109" s="31">
        <v>8</v>
      </c>
      <c r="E109" s="32">
        <v>-3</v>
      </c>
      <c r="F109" s="101">
        <v>-0.27272727272727271</v>
      </c>
      <c r="G109" s="62">
        <v>1.3333244445037033E-5</v>
      </c>
    </row>
    <row r="110" spans="2:7" ht="26.25" customHeight="1" x14ac:dyDescent="0.2">
      <c r="B110" s="70" t="s">
        <v>73</v>
      </c>
      <c r="C110" s="71">
        <v>19381</v>
      </c>
      <c r="D110" s="71">
        <v>31162</v>
      </c>
      <c r="E110" s="71">
        <v>11781</v>
      </c>
      <c r="F110" s="104">
        <v>0.60786337134306789</v>
      </c>
      <c r="G110" s="105">
        <v>5.1936320424530502E-2</v>
      </c>
    </row>
    <row r="111" spans="2:7" ht="21.75" customHeight="1" x14ac:dyDescent="0.2">
      <c r="B111" s="72" t="s">
        <v>196</v>
      </c>
      <c r="C111" s="73">
        <v>1407</v>
      </c>
      <c r="D111" s="73">
        <v>2290</v>
      </c>
      <c r="E111" s="73">
        <v>883</v>
      </c>
      <c r="F111" s="102">
        <v>0.62757640369580669</v>
      </c>
      <c r="G111" s="103">
        <v>3.8166412223918506E-3</v>
      </c>
    </row>
    <row r="112" spans="2:7" ht="12" x14ac:dyDescent="0.2">
      <c r="B112" s="18" t="s">
        <v>87</v>
      </c>
      <c r="C112" s="38">
        <v>989</v>
      </c>
      <c r="D112" s="31">
        <v>1629</v>
      </c>
      <c r="E112" s="32">
        <v>640</v>
      </c>
      <c r="F112" s="101">
        <v>0.64711830131445902</v>
      </c>
      <c r="G112" s="62">
        <v>2.7149819001206659E-3</v>
      </c>
    </row>
    <row r="113" spans="2:7" ht="15" customHeight="1" x14ac:dyDescent="0.2">
      <c r="B113" s="22" t="s">
        <v>264</v>
      </c>
      <c r="C113" s="38">
        <v>18</v>
      </c>
      <c r="D113" s="31">
        <v>0</v>
      </c>
      <c r="E113" s="32">
        <v>-18</v>
      </c>
      <c r="F113" s="101">
        <v>-1</v>
      </c>
      <c r="G113" s="62">
        <v>0</v>
      </c>
    </row>
    <row r="114" spans="2:7" ht="12" x14ac:dyDescent="0.2">
      <c r="B114" s="22" t="s">
        <v>78</v>
      </c>
      <c r="C114" s="38">
        <v>173</v>
      </c>
      <c r="D114" s="31">
        <v>292</v>
      </c>
      <c r="E114" s="32">
        <v>119</v>
      </c>
      <c r="F114" s="101">
        <v>0.68786127167630062</v>
      </c>
      <c r="G114" s="62">
        <v>4.8666342224385173E-4</v>
      </c>
    </row>
    <row r="115" spans="2:7" s="74" customFormat="1" ht="12" x14ac:dyDescent="0.2">
      <c r="B115" s="22" t="s">
        <v>82</v>
      </c>
      <c r="C115" s="38">
        <v>4</v>
      </c>
      <c r="D115" s="31">
        <v>8</v>
      </c>
      <c r="E115" s="32">
        <v>4</v>
      </c>
      <c r="F115" s="101">
        <v>1</v>
      </c>
      <c r="G115" s="62">
        <v>1.3333244445037033E-5</v>
      </c>
    </row>
    <row r="116" spans="2:7" ht="15" customHeight="1" x14ac:dyDescent="0.2">
      <c r="B116" s="19" t="s">
        <v>259</v>
      </c>
      <c r="C116" s="38">
        <v>1</v>
      </c>
      <c r="D116" s="31">
        <v>2</v>
      </c>
      <c r="E116" s="32">
        <v>1</v>
      </c>
      <c r="F116" s="101">
        <v>1</v>
      </c>
      <c r="G116" s="62">
        <v>3.3333111112592582E-6</v>
      </c>
    </row>
    <row r="117" spans="2:7" ht="12" x14ac:dyDescent="0.2">
      <c r="B117" s="19" t="s">
        <v>166</v>
      </c>
      <c r="C117" s="38">
        <v>197</v>
      </c>
      <c r="D117" s="31">
        <v>348</v>
      </c>
      <c r="E117" s="32">
        <v>151</v>
      </c>
      <c r="F117" s="101">
        <v>0.76649746192893398</v>
      </c>
      <c r="G117" s="62">
        <v>5.7999613335911091E-4</v>
      </c>
    </row>
    <row r="118" spans="2:7" ht="15" customHeight="1" x14ac:dyDescent="0.2">
      <c r="B118" s="19" t="s">
        <v>167</v>
      </c>
      <c r="C118" s="38">
        <v>25</v>
      </c>
      <c r="D118" s="31">
        <v>11</v>
      </c>
      <c r="E118" s="32">
        <v>-14</v>
      </c>
      <c r="F118" s="101">
        <v>-0.56000000000000005</v>
      </c>
      <c r="G118" s="62">
        <v>1.833321111192592E-5</v>
      </c>
    </row>
    <row r="119" spans="2:7" ht="15" customHeight="1" x14ac:dyDescent="0.2">
      <c r="B119" s="72" t="s">
        <v>197</v>
      </c>
      <c r="C119" s="73">
        <v>199</v>
      </c>
      <c r="D119" s="73">
        <v>410</v>
      </c>
      <c r="E119" s="73">
        <v>211</v>
      </c>
      <c r="F119" s="102">
        <v>1.0603015075376883</v>
      </c>
      <c r="G119" s="103">
        <v>6.8332877780814794E-4</v>
      </c>
    </row>
    <row r="120" spans="2:7" ht="12" x14ac:dyDescent="0.2">
      <c r="B120" s="19" t="s">
        <v>157</v>
      </c>
      <c r="C120" s="38">
        <v>0</v>
      </c>
      <c r="D120" s="31">
        <v>0</v>
      </c>
      <c r="E120" s="32">
        <v>0</v>
      </c>
      <c r="F120" s="101"/>
      <c r="G120" s="62">
        <v>0</v>
      </c>
    </row>
    <row r="121" spans="2:7" ht="15" customHeight="1" x14ac:dyDescent="0.2">
      <c r="B121" s="19" t="s">
        <v>74</v>
      </c>
      <c r="C121" s="38">
        <v>156</v>
      </c>
      <c r="D121" s="31">
        <v>327</v>
      </c>
      <c r="E121" s="32">
        <v>171</v>
      </c>
      <c r="F121" s="101">
        <v>1.0961538461538463</v>
      </c>
      <c r="G121" s="62">
        <v>5.4499636669088876E-4</v>
      </c>
    </row>
    <row r="122" spans="2:7" ht="15" customHeight="1" x14ac:dyDescent="0.2">
      <c r="B122" s="19" t="s">
        <v>86</v>
      </c>
      <c r="C122" s="38">
        <v>0</v>
      </c>
      <c r="D122" s="31">
        <v>2</v>
      </c>
      <c r="E122" s="32">
        <v>2</v>
      </c>
      <c r="F122" s="101"/>
      <c r="G122" s="62">
        <v>3.3333111112592582E-6</v>
      </c>
    </row>
    <row r="123" spans="2:7" ht="15" customHeight="1" x14ac:dyDescent="0.2">
      <c r="B123" s="19" t="s">
        <v>168</v>
      </c>
      <c r="C123" s="38">
        <v>0</v>
      </c>
      <c r="D123" s="31">
        <v>1</v>
      </c>
      <c r="E123" s="32">
        <v>1</v>
      </c>
      <c r="F123" s="101"/>
      <c r="G123" s="62">
        <v>1.6666555556296291E-6</v>
      </c>
    </row>
    <row r="124" spans="2:7" ht="15" customHeight="1" x14ac:dyDescent="0.2">
      <c r="B124" s="19" t="s">
        <v>169</v>
      </c>
      <c r="C124" s="38">
        <v>0</v>
      </c>
      <c r="D124" s="31">
        <v>0</v>
      </c>
      <c r="E124" s="32">
        <v>0</v>
      </c>
      <c r="F124" s="101"/>
      <c r="G124" s="62">
        <v>0</v>
      </c>
    </row>
    <row r="125" spans="2:7" ht="15" customHeight="1" x14ac:dyDescent="0.2">
      <c r="B125" s="19" t="s">
        <v>215</v>
      </c>
      <c r="C125" s="38">
        <v>0</v>
      </c>
      <c r="D125" s="31">
        <v>0</v>
      </c>
      <c r="E125" s="32">
        <v>0</v>
      </c>
      <c r="F125" s="101"/>
      <c r="G125" s="62">
        <v>0</v>
      </c>
    </row>
    <row r="126" spans="2:7" ht="15" customHeight="1" x14ac:dyDescent="0.2">
      <c r="B126" s="19" t="s">
        <v>76</v>
      </c>
      <c r="C126" s="38">
        <v>43</v>
      </c>
      <c r="D126" s="31">
        <v>78</v>
      </c>
      <c r="E126" s="32">
        <v>35</v>
      </c>
      <c r="F126" s="101">
        <v>0.81395348837209291</v>
      </c>
      <c r="G126" s="62">
        <v>1.2999913333911107E-4</v>
      </c>
    </row>
    <row r="127" spans="2:7" ht="15" customHeight="1" x14ac:dyDescent="0.2">
      <c r="B127" s="19" t="s">
        <v>216</v>
      </c>
      <c r="C127" s="38">
        <v>0</v>
      </c>
      <c r="D127" s="31">
        <v>0</v>
      </c>
      <c r="E127" s="32">
        <v>0</v>
      </c>
      <c r="F127" s="101"/>
      <c r="G127" s="62">
        <v>0</v>
      </c>
    </row>
    <row r="128" spans="2:7" ht="15" customHeight="1" x14ac:dyDescent="0.2">
      <c r="B128" s="19" t="s">
        <v>170</v>
      </c>
      <c r="C128" s="38">
        <v>0</v>
      </c>
      <c r="D128" s="31">
        <v>0</v>
      </c>
      <c r="E128" s="32">
        <v>0</v>
      </c>
      <c r="F128" s="101"/>
      <c r="G128" s="62">
        <v>0</v>
      </c>
    </row>
    <row r="129" spans="1:7" s="11" customFormat="1" ht="15" customHeight="1" x14ac:dyDescent="0.2">
      <c r="B129" s="19" t="s">
        <v>75</v>
      </c>
      <c r="C129" s="38">
        <v>0</v>
      </c>
      <c r="D129" s="31">
        <v>0</v>
      </c>
      <c r="E129" s="32">
        <v>0</v>
      </c>
      <c r="F129" s="101"/>
      <c r="G129" s="62">
        <v>0</v>
      </c>
    </row>
    <row r="130" spans="1:7" s="11" customFormat="1" ht="15" customHeight="1" x14ac:dyDescent="0.2">
      <c r="B130" s="19" t="s">
        <v>171</v>
      </c>
      <c r="C130" s="38">
        <v>0</v>
      </c>
      <c r="D130" s="31">
        <v>0</v>
      </c>
      <c r="E130" s="32">
        <v>0</v>
      </c>
      <c r="F130" s="101"/>
      <c r="G130" s="62">
        <v>0</v>
      </c>
    </row>
    <row r="131" spans="1:7" s="11" customFormat="1" ht="15" customHeight="1" x14ac:dyDescent="0.2">
      <c r="B131" s="19" t="s">
        <v>85</v>
      </c>
      <c r="C131" s="38">
        <v>0</v>
      </c>
      <c r="D131" s="31">
        <v>2</v>
      </c>
      <c r="E131" s="32">
        <v>2</v>
      </c>
      <c r="F131" s="101"/>
      <c r="G131" s="62">
        <v>3.3333111112592582E-6</v>
      </c>
    </row>
    <row r="132" spans="1:7" s="11" customFormat="1" ht="15" customHeight="1" x14ac:dyDescent="0.2">
      <c r="B132" s="19" t="s">
        <v>172</v>
      </c>
      <c r="C132" s="38">
        <v>0</v>
      </c>
      <c r="D132" s="31">
        <v>0</v>
      </c>
      <c r="E132" s="32">
        <v>0</v>
      </c>
      <c r="F132" s="101"/>
      <c r="G132" s="62">
        <v>0</v>
      </c>
    </row>
    <row r="133" spans="1:7" s="11" customFormat="1" ht="15" customHeight="1" x14ac:dyDescent="0.2">
      <c r="B133" s="19" t="s">
        <v>173</v>
      </c>
      <c r="C133" s="38">
        <v>0</v>
      </c>
      <c r="D133" s="31">
        <v>0</v>
      </c>
      <c r="E133" s="32">
        <v>0</v>
      </c>
      <c r="F133" s="101"/>
      <c r="G133" s="62">
        <v>0</v>
      </c>
    </row>
    <row r="134" spans="1:7" s="11" customFormat="1" ht="15" customHeight="1" x14ac:dyDescent="0.2">
      <c r="B134" s="19" t="s">
        <v>174</v>
      </c>
      <c r="C134" s="38">
        <v>0</v>
      </c>
      <c r="D134" s="31">
        <v>0</v>
      </c>
      <c r="E134" s="32">
        <v>0</v>
      </c>
      <c r="F134" s="101"/>
      <c r="G134" s="62">
        <v>0</v>
      </c>
    </row>
    <row r="135" spans="1:7" ht="15" customHeight="1" x14ac:dyDescent="0.2">
      <c r="B135" s="72" t="s">
        <v>208</v>
      </c>
      <c r="C135" s="73">
        <v>14504</v>
      </c>
      <c r="D135" s="73">
        <v>23939</v>
      </c>
      <c r="E135" s="73">
        <v>9435</v>
      </c>
      <c r="F135" s="102">
        <v>0.65051020408163263</v>
      </c>
      <c r="G135" s="103">
        <v>3.9898067346217689E-2</v>
      </c>
    </row>
    <row r="136" spans="1:7" ht="15" customHeight="1" x14ac:dyDescent="0.2">
      <c r="A136" s="12"/>
      <c r="B136" s="18" t="s">
        <v>103</v>
      </c>
      <c r="C136" s="38">
        <v>37</v>
      </c>
      <c r="D136" s="31">
        <v>54</v>
      </c>
      <c r="E136" s="32">
        <v>17</v>
      </c>
      <c r="F136" s="101">
        <v>0.45945945945945943</v>
      </c>
      <c r="G136" s="62">
        <v>8.9999400003999979E-5</v>
      </c>
    </row>
    <row r="137" spans="1:7" ht="15" customHeight="1" x14ac:dyDescent="0.2">
      <c r="A137" s="12"/>
      <c r="B137" s="18" t="s">
        <v>104</v>
      </c>
      <c r="C137" s="38">
        <v>53</v>
      </c>
      <c r="D137" s="31">
        <v>141</v>
      </c>
      <c r="E137" s="32">
        <v>88</v>
      </c>
      <c r="F137" s="101">
        <v>1.6603773584905661</v>
      </c>
      <c r="G137" s="62">
        <v>2.3499843334377771E-4</v>
      </c>
    </row>
    <row r="138" spans="1:7" s="11" customFormat="1" ht="15" customHeight="1" x14ac:dyDescent="0.2">
      <c r="A138" s="12"/>
      <c r="B138" s="18" t="s">
        <v>266</v>
      </c>
      <c r="C138" s="38">
        <v>0</v>
      </c>
      <c r="D138" s="31">
        <v>0</v>
      </c>
      <c r="E138" s="32">
        <v>0</v>
      </c>
      <c r="F138" s="101"/>
      <c r="G138" s="62">
        <v>0</v>
      </c>
    </row>
    <row r="139" spans="1:7" ht="15" customHeight="1" x14ac:dyDescent="0.2">
      <c r="A139" s="12"/>
      <c r="B139" s="18" t="s">
        <v>105</v>
      </c>
      <c r="C139" s="38">
        <v>4765</v>
      </c>
      <c r="D139" s="31">
        <v>7014</v>
      </c>
      <c r="E139" s="32">
        <v>2249</v>
      </c>
      <c r="F139" s="101">
        <v>0.47198321091290651</v>
      </c>
      <c r="G139" s="62">
        <v>1.1689922067186219E-2</v>
      </c>
    </row>
    <row r="140" spans="1:7" s="74" customFormat="1" ht="15" customHeight="1" x14ac:dyDescent="0.2">
      <c r="A140" s="12"/>
      <c r="B140" s="18" t="s">
        <v>106</v>
      </c>
      <c r="C140" s="38">
        <v>8815</v>
      </c>
      <c r="D140" s="31">
        <v>15350</v>
      </c>
      <c r="E140" s="32">
        <v>6535</v>
      </c>
      <c r="F140" s="101">
        <v>0.74134997163925132</v>
      </c>
      <c r="G140" s="62">
        <v>2.5583162778914807E-2</v>
      </c>
    </row>
    <row r="141" spans="1:7" ht="12.75" x14ac:dyDescent="0.2">
      <c r="A141" s="12"/>
      <c r="B141" s="18" t="s">
        <v>175</v>
      </c>
      <c r="C141" s="38">
        <v>1</v>
      </c>
      <c r="D141" s="31">
        <v>1</v>
      </c>
      <c r="E141" s="32">
        <v>0</v>
      </c>
      <c r="F141" s="101">
        <v>0</v>
      </c>
      <c r="G141" s="62">
        <v>1.6666555556296291E-6</v>
      </c>
    </row>
    <row r="142" spans="1:7" ht="12.75" x14ac:dyDescent="0.2">
      <c r="A142" s="12"/>
      <c r="B142" s="21" t="s">
        <v>107</v>
      </c>
      <c r="C142" s="38">
        <v>48</v>
      </c>
      <c r="D142" s="31">
        <v>63</v>
      </c>
      <c r="E142" s="32">
        <v>15</v>
      </c>
      <c r="F142" s="101">
        <v>0.3125</v>
      </c>
      <c r="G142" s="62">
        <v>1.0499930000466663E-4</v>
      </c>
    </row>
    <row r="143" spans="1:7" ht="15" customHeight="1" x14ac:dyDescent="0.2">
      <c r="A143" s="12"/>
      <c r="B143" s="18" t="s">
        <v>108</v>
      </c>
      <c r="C143" s="38">
        <v>621</v>
      </c>
      <c r="D143" s="31">
        <v>1062</v>
      </c>
      <c r="E143" s="32">
        <v>441</v>
      </c>
      <c r="F143" s="101">
        <v>0.71014492753623193</v>
      </c>
      <c r="G143" s="62">
        <v>1.7699882000786662E-3</v>
      </c>
    </row>
    <row r="144" spans="1:7" ht="15" customHeight="1" x14ac:dyDescent="0.2">
      <c r="A144" s="12"/>
      <c r="B144" s="18" t="s">
        <v>109</v>
      </c>
      <c r="C144" s="38">
        <v>164</v>
      </c>
      <c r="D144" s="31">
        <v>254</v>
      </c>
      <c r="E144" s="32">
        <v>90</v>
      </c>
      <c r="F144" s="101">
        <v>0.54878048780487809</v>
      </c>
      <c r="G144" s="62">
        <v>4.2333051112992579E-4</v>
      </c>
    </row>
    <row r="145" spans="1:7" ht="15" customHeight="1" x14ac:dyDescent="0.2">
      <c r="A145" s="12"/>
      <c r="B145" s="72" t="s">
        <v>209</v>
      </c>
      <c r="C145" s="73">
        <v>3271</v>
      </c>
      <c r="D145" s="73">
        <v>4523</v>
      </c>
      <c r="E145" s="73">
        <v>1252</v>
      </c>
      <c r="F145" s="102">
        <v>0.38275756649342707</v>
      </c>
      <c r="G145" s="103">
        <v>7.5382830781128129E-3</v>
      </c>
    </row>
    <row r="146" spans="1:7" ht="15" customHeight="1" x14ac:dyDescent="0.2">
      <c r="B146" s="21" t="s">
        <v>260</v>
      </c>
      <c r="C146" s="38">
        <v>0</v>
      </c>
      <c r="D146" s="31">
        <v>0</v>
      </c>
      <c r="E146" s="32">
        <v>0</v>
      </c>
      <c r="F146" s="101"/>
      <c r="G146" s="62">
        <v>0</v>
      </c>
    </row>
    <row r="147" spans="1:7" ht="12" x14ac:dyDescent="0.2">
      <c r="B147" s="21" t="s">
        <v>265</v>
      </c>
      <c r="C147" s="38">
        <v>0</v>
      </c>
      <c r="D147" s="31">
        <v>0</v>
      </c>
      <c r="E147" s="32">
        <v>0</v>
      </c>
      <c r="F147" s="101"/>
      <c r="G147" s="62">
        <v>0</v>
      </c>
    </row>
    <row r="148" spans="1:7" ht="15" customHeight="1" x14ac:dyDescent="0.2">
      <c r="B148" s="21" t="s">
        <v>79</v>
      </c>
      <c r="C148" s="38">
        <v>86</v>
      </c>
      <c r="D148" s="31">
        <v>229</v>
      </c>
      <c r="E148" s="32">
        <v>143</v>
      </c>
      <c r="F148" s="101">
        <v>1.6627906976744184</v>
      </c>
      <c r="G148" s="62">
        <v>3.8166412223918507E-4</v>
      </c>
    </row>
    <row r="149" spans="1:7" s="74" customFormat="1" ht="15" customHeight="1" x14ac:dyDescent="0.2">
      <c r="B149" s="21" t="s">
        <v>273</v>
      </c>
      <c r="C149" s="38">
        <v>0</v>
      </c>
      <c r="D149" s="31">
        <v>0</v>
      </c>
      <c r="E149" s="32">
        <v>0</v>
      </c>
      <c r="F149" s="101"/>
      <c r="G149" s="62">
        <v>0</v>
      </c>
    </row>
    <row r="150" spans="1:7" ht="12" x14ac:dyDescent="0.2">
      <c r="B150" s="21" t="s">
        <v>80</v>
      </c>
      <c r="C150" s="38">
        <v>104</v>
      </c>
      <c r="D150" s="31">
        <v>150</v>
      </c>
      <c r="E150" s="32">
        <v>46</v>
      </c>
      <c r="F150" s="101">
        <v>0.44230769230769229</v>
      </c>
      <c r="G150" s="62">
        <v>2.4999833334444436E-4</v>
      </c>
    </row>
    <row r="151" spans="1:7" ht="12" x14ac:dyDescent="0.2">
      <c r="B151" s="21" t="s">
        <v>81</v>
      </c>
      <c r="C151" s="38">
        <v>11</v>
      </c>
      <c r="D151" s="31">
        <v>17</v>
      </c>
      <c r="E151" s="32">
        <v>6</v>
      </c>
      <c r="F151" s="101">
        <v>0.54545454545454541</v>
      </c>
      <c r="G151" s="62">
        <v>2.8333144445703694E-5</v>
      </c>
    </row>
    <row r="152" spans="1:7" s="74" customFormat="1" ht="12" x14ac:dyDescent="0.2">
      <c r="B152" s="21" t="s">
        <v>195</v>
      </c>
      <c r="C152" s="38">
        <v>2908</v>
      </c>
      <c r="D152" s="31">
        <v>3719</v>
      </c>
      <c r="E152" s="32">
        <v>811</v>
      </c>
      <c r="F152" s="101">
        <v>0.27888583218707019</v>
      </c>
      <c r="G152" s="62">
        <v>6.1982920113865907E-3</v>
      </c>
    </row>
    <row r="153" spans="1:7" s="74" customFormat="1" ht="12" x14ac:dyDescent="0.2">
      <c r="B153" s="21" t="s">
        <v>83</v>
      </c>
      <c r="C153" s="38">
        <v>46</v>
      </c>
      <c r="D153" s="31">
        <v>169</v>
      </c>
      <c r="E153" s="32">
        <v>123</v>
      </c>
      <c r="F153" s="101">
        <v>2.6739130434782608</v>
      </c>
      <c r="G153" s="62">
        <v>2.816647889014073E-4</v>
      </c>
    </row>
    <row r="154" spans="1:7" ht="15" customHeight="1" x14ac:dyDescent="0.2">
      <c r="B154" s="21" t="s">
        <v>84</v>
      </c>
      <c r="C154" s="38">
        <v>97</v>
      </c>
      <c r="D154" s="31">
        <v>232</v>
      </c>
      <c r="E154" s="32">
        <v>135</v>
      </c>
      <c r="F154" s="101">
        <v>1.3917525773195876</v>
      </c>
      <c r="G154" s="62">
        <v>3.8666408890607396E-4</v>
      </c>
    </row>
    <row r="155" spans="1:7" ht="15" customHeight="1" x14ac:dyDescent="0.2">
      <c r="B155" s="21" t="s">
        <v>77</v>
      </c>
      <c r="C155" s="38">
        <v>19</v>
      </c>
      <c r="D155" s="31">
        <v>7</v>
      </c>
      <c r="E155" s="32">
        <v>-12</v>
      </c>
      <c r="F155" s="101">
        <v>-0.63157894736842102</v>
      </c>
      <c r="G155" s="62">
        <v>1.1666588889407403E-5</v>
      </c>
    </row>
    <row r="156" spans="1:7" ht="15" customHeight="1" x14ac:dyDescent="0.2">
      <c r="B156" s="70" t="s">
        <v>88</v>
      </c>
      <c r="C156" s="71">
        <v>4484</v>
      </c>
      <c r="D156" s="71">
        <v>6573</v>
      </c>
      <c r="E156" s="71">
        <v>2089</v>
      </c>
      <c r="F156" s="104">
        <v>0.46587867975022301</v>
      </c>
      <c r="G156" s="105">
        <v>1.0954926967153552E-2</v>
      </c>
    </row>
    <row r="157" spans="1:7" ht="15" customHeight="1" x14ac:dyDescent="0.2">
      <c r="B157" s="18" t="s">
        <v>90</v>
      </c>
      <c r="C157" s="38">
        <v>72</v>
      </c>
      <c r="D157" s="31">
        <v>241</v>
      </c>
      <c r="E157" s="32">
        <v>169</v>
      </c>
      <c r="F157" s="101">
        <v>2.3472222222222223</v>
      </c>
      <c r="G157" s="62">
        <v>4.0166398890674064E-4</v>
      </c>
    </row>
    <row r="158" spans="1:7" ht="15" customHeight="1" x14ac:dyDescent="0.2">
      <c r="B158" s="18" t="s">
        <v>91</v>
      </c>
      <c r="C158" s="38">
        <v>708</v>
      </c>
      <c r="D158" s="31">
        <v>831</v>
      </c>
      <c r="E158" s="32">
        <v>123</v>
      </c>
      <c r="F158" s="101">
        <v>0.17372881355932202</v>
      </c>
      <c r="G158" s="62">
        <v>1.3849907667282217E-3</v>
      </c>
    </row>
    <row r="159" spans="1:7" ht="15" customHeight="1" x14ac:dyDescent="0.2">
      <c r="B159" s="23" t="s">
        <v>92</v>
      </c>
      <c r="C159" s="38">
        <v>191</v>
      </c>
      <c r="D159" s="31">
        <v>264</v>
      </c>
      <c r="E159" s="32">
        <v>73</v>
      </c>
      <c r="F159" s="101">
        <v>0.38219895287958106</v>
      </c>
      <c r="G159" s="62">
        <v>4.3999706668622211E-4</v>
      </c>
    </row>
    <row r="160" spans="1:7" ht="15" customHeight="1" x14ac:dyDescent="0.2">
      <c r="B160" s="24" t="s">
        <v>94</v>
      </c>
      <c r="C160" s="38">
        <v>198</v>
      </c>
      <c r="D160" s="31">
        <v>456</v>
      </c>
      <c r="E160" s="32">
        <v>258</v>
      </c>
      <c r="F160" s="101">
        <v>1.3030303030303032</v>
      </c>
      <c r="G160" s="62">
        <v>7.5999493336711087E-4</v>
      </c>
    </row>
    <row r="161" spans="2:7" ht="15" customHeight="1" x14ac:dyDescent="0.2">
      <c r="B161" s="24" t="s">
        <v>102</v>
      </c>
      <c r="C161" s="38">
        <v>218</v>
      </c>
      <c r="D161" s="31">
        <v>650</v>
      </c>
      <c r="E161" s="32">
        <v>432</v>
      </c>
      <c r="F161" s="101">
        <v>1.9816513761467891</v>
      </c>
      <c r="G161" s="62">
        <v>1.083326111159259E-3</v>
      </c>
    </row>
    <row r="162" spans="2:7" ht="15" customHeight="1" x14ac:dyDescent="0.2">
      <c r="B162" s="24" t="s">
        <v>96</v>
      </c>
      <c r="C162" s="38">
        <v>237</v>
      </c>
      <c r="D162" s="31">
        <v>513</v>
      </c>
      <c r="E162" s="32">
        <v>276</v>
      </c>
      <c r="F162" s="101">
        <v>1.1645569620253164</v>
      </c>
      <c r="G162" s="62">
        <v>8.5499430003799974E-4</v>
      </c>
    </row>
    <row r="163" spans="2:7" ht="15" customHeight="1" x14ac:dyDescent="0.2">
      <c r="B163" s="17" t="s">
        <v>97</v>
      </c>
      <c r="C163" s="38">
        <v>6</v>
      </c>
      <c r="D163" s="31">
        <v>12</v>
      </c>
      <c r="E163" s="32">
        <v>6</v>
      </c>
      <c r="F163" s="101">
        <v>1</v>
      </c>
      <c r="G163" s="62">
        <v>1.9999866667555551E-5</v>
      </c>
    </row>
    <row r="164" spans="2:7" ht="12" x14ac:dyDescent="0.2">
      <c r="B164" s="17" t="s">
        <v>98</v>
      </c>
      <c r="C164" s="38">
        <v>381</v>
      </c>
      <c r="D164" s="31">
        <v>413</v>
      </c>
      <c r="E164" s="32">
        <v>32</v>
      </c>
      <c r="F164" s="101">
        <v>8.3989501312335957E-2</v>
      </c>
      <c r="G164" s="62">
        <v>6.8832874447503683E-4</v>
      </c>
    </row>
    <row r="165" spans="2:7" ht="15" customHeight="1" x14ac:dyDescent="0.2">
      <c r="B165" s="17" t="s">
        <v>99</v>
      </c>
      <c r="C165" s="38">
        <v>129</v>
      </c>
      <c r="D165" s="31">
        <v>60</v>
      </c>
      <c r="E165" s="32">
        <v>-69</v>
      </c>
      <c r="F165" s="101">
        <v>-0.53488372093023262</v>
      </c>
      <c r="G165" s="62">
        <v>9.9999333337777752E-5</v>
      </c>
    </row>
    <row r="166" spans="2:7" ht="15" customHeight="1" x14ac:dyDescent="0.2">
      <c r="B166" s="17" t="s">
        <v>95</v>
      </c>
      <c r="C166" s="38">
        <v>75</v>
      </c>
      <c r="D166" s="31">
        <v>145</v>
      </c>
      <c r="E166" s="32">
        <v>70</v>
      </c>
      <c r="F166" s="101">
        <v>0.93333333333333335</v>
      </c>
      <c r="G166" s="62">
        <v>2.4166505556629623E-4</v>
      </c>
    </row>
    <row r="167" spans="2:7" ht="15" customHeight="1" x14ac:dyDescent="0.2">
      <c r="B167" s="18" t="s">
        <v>100</v>
      </c>
      <c r="C167" s="38">
        <v>317</v>
      </c>
      <c r="D167" s="31">
        <v>610</v>
      </c>
      <c r="E167" s="32">
        <v>293</v>
      </c>
      <c r="F167" s="101">
        <v>0.9242902208201893</v>
      </c>
      <c r="G167" s="62">
        <v>1.0166598889340738E-3</v>
      </c>
    </row>
    <row r="168" spans="2:7" ht="15" customHeight="1" x14ac:dyDescent="0.2">
      <c r="B168" s="17" t="s">
        <v>101</v>
      </c>
      <c r="C168" s="38">
        <v>437</v>
      </c>
      <c r="D168" s="31">
        <v>618</v>
      </c>
      <c r="E168" s="32">
        <v>181</v>
      </c>
      <c r="F168" s="101">
        <v>0.41418764302059508</v>
      </c>
      <c r="G168" s="62">
        <v>1.0299931333791108E-3</v>
      </c>
    </row>
    <row r="169" spans="2:7" ht="12" x14ac:dyDescent="0.2">
      <c r="B169" s="18" t="s">
        <v>89</v>
      </c>
      <c r="C169" s="38">
        <v>1395</v>
      </c>
      <c r="D169" s="31">
        <v>1589</v>
      </c>
      <c r="E169" s="32">
        <v>194</v>
      </c>
      <c r="F169" s="101">
        <v>0.13906810035842287</v>
      </c>
      <c r="G169" s="62">
        <v>2.6483156778954807E-3</v>
      </c>
    </row>
    <row r="170" spans="2:7" ht="15" customHeight="1" x14ac:dyDescent="0.2">
      <c r="B170" s="17" t="s">
        <v>93</v>
      </c>
      <c r="C170" s="38">
        <v>120</v>
      </c>
      <c r="D170" s="31">
        <v>171</v>
      </c>
      <c r="E170" s="32">
        <v>51</v>
      </c>
      <c r="F170" s="101">
        <v>0.42500000000000004</v>
      </c>
      <c r="G170" s="62">
        <v>2.8499810001266656E-4</v>
      </c>
    </row>
    <row r="171" spans="2:7" ht="15" customHeight="1" x14ac:dyDescent="0.2">
      <c r="B171" s="70" t="s">
        <v>110</v>
      </c>
      <c r="C171" s="71">
        <v>627</v>
      </c>
      <c r="D171" s="71">
        <v>854</v>
      </c>
      <c r="E171" s="71">
        <v>227</v>
      </c>
      <c r="F171" s="104">
        <v>0.36204146730462528</v>
      </c>
      <c r="G171" s="105">
        <v>1.4233238445077033E-3</v>
      </c>
    </row>
    <row r="172" spans="2:7" ht="15" customHeight="1" x14ac:dyDescent="0.2">
      <c r="B172" s="72" t="s">
        <v>111</v>
      </c>
      <c r="C172" s="73">
        <v>206</v>
      </c>
      <c r="D172" s="73">
        <v>208</v>
      </c>
      <c r="E172" s="73">
        <v>2</v>
      </c>
      <c r="F172" s="102">
        <v>9.7087378640776656E-3</v>
      </c>
      <c r="G172" s="103">
        <v>3.4666435557096286E-4</v>
      </c>
    </row>
    <row r="173" spans="2:7" ht="15" customHeight="1" x14ac:dyDescent="0.2">
      <c r="B173" s="21" t="s">
        <v>176</v>
      </c>
      <c r="C173" s="38">
        <v>0</v>
      </c>
      <c r="D173" s="31">
        <v>2</v>
      </c>
      <c r="E173" s="32">
        <v>2</v>
      </c>
      <c r="F173" s="101"/>
      <c r="G173" s="62">
        <v>3.3333111112592582E-6</v>
      </c>
    </row>
    <row r="174" spans="2:7" s="10" customFormat="1" ht="15" customHeight="1" x14ac:dyDescent="0.2">
      <c r="B174" s="21" t="s">
        <v>210</v>
      </c>
      <c r="C174" s="38">
        <v>108</v>
      </c>
      <c r="D174" s="31">
        <v>104</v>
      </c>
      <c r="E174" s="32">
        <v>-4</v>
      </c>
      <c r="F174" s="101">
        <v>-3.703703703703709E-2</v>
      </c>
      <c r="G174" s="62">
        <v>1.7333217778548143E-4</v>
      </c>
    </row>
    <row r="175" spans="2:7" ht="15" customHeight="1" x14ac:dyDescent="0.2">
      <c r="B175" s="21" t="s">
        <v>177</v>
      </c>
      <c r="C175" s="38">
        <v>0</v>
      </c>
      <c r="D175" s="31">
        <v>3</v>
      </c>
      <c r="E175" s="32">
        <v>3</v>
      </c>
      <c r="F175" s="101"/>
      <c r="G175" s="62">
        <v>4.9999666668888878E-6</v>
      </c>
    </row>
    <row r="176" spans="2:7" ht="15" customHeight="1" x14ac:dyDescent="0.2">
      <c r="B176" s="21" t="s">
        <v>113</v>
      </c>
      <c r="C176" s="38">
        <v>13</v>
      </c>
      <c r="D176" s="31">
        <v>11</v>
      </c>
      <c r="E176" s="32">
        <v>-2</v>
      </c>
      <c r="F176" s="101">
        <v>-0.15384615384615385</v>
      </c>
      <c r="G176" s="62">
        <v>1.833321111192592E-5</v>
      </c>
    </row>
    <row r="177" spans="2:7" ht="15" customHeight="1" x14ac:dyDescent="0.2">
      <c r="B177" s="21" t="s">
        <v>112</v>
      </c>
      <c r="C177" s="38">
        <v>10</v>
      </c>
      <c r="D177" s="31">
        <v>21</v>
      </c>
      <c r="E177" s="32">
        <v>11</v>
      </c>
      <c r="F177" s="101">
        <v>1.1000000000000001</v>
      </c>
      <c r="G177" s="62">
        <v>3.4999766668222209E-5</v>
      </c>
    </row>
    <row r="178" spans="2:7" ht="15" customHeight="1" x14ac:dyDescent="0.2">
      <c r="B178" s="21" t="s">
        <v>116</v>
      </c>
      <c r="C178" s="38">
        <v>26</v>
      </c>
      <c r="D178" s="31">
        <v>20</v>
      </c>
      <c r="E178" s="32">
        <v>-6</v>
      </c>
      <c r="F178" s="101">
        <v>-0.23076923076923073</v>
      </c>
      <c r="G178" s="62">
        <v>3.3333111112592584E-5</v>
      </c>
    </row>
    <row r="179" spans="2:7" ht="15" customHeight="1" x14ac:dyDescent="0.2">
      <c r="B179" s="21" t="s">
        <v>117</v>
      </c>
      <c r="C179" s="38">
        <v>1</v>
      </c>
      <c r="D179" s="31">
        <v>3</v>
      </c>
      <c r="E179" s="32">
        <v>2</v>
      </c>
      <c r="F179" s="101">
        <v>2</v>
      </c>
      <c r="G179" s="62">
        <v>4.9999666668888878E-6</v>
      </c>
    </row>
    <row r="180" spans="2:7" ht="15" customHeight="1" x14ac:dyDescent="0.2">
      <c r="B180" s="21" t="s">
        <v>178</v>
      </c>
      <c r="C180" s="38">
        <v>0</v>
      </c>
      <c r="D180" s="31">
        <v>3</v>
      </c>
      <c r="E180" s="32">
        <v>3</v>
      </c>
      <c r="F180" s="101"/>
      <c r="G180" s="62">
        <v>4.9999666668888878E-6</v>
      </c>
    </row>
    <row r="181" spans="2:7" ht="15" customHeight="1" x14ac:dyDescent="0.2">
      <c r="B181" s="21" t="s">
        <v>219</v>
      </c>
      <c r="C181" s="38">
        <v>1</v>
      </c>
      <c r="D181" s="31">
        <v>3</v>
      </c>
      <c r="E181" s="32">
        <v>2</v>
      </c>
      <c r="F181" s="101">
        <v>2</v>
      </c>
      <c r="G181" s="62">
        <v>4.9999666668888878E-6</v>
      </c>
    </row>
    <row r="182" spans="2:7" ht="15" customHeight="1" x14ac:dyDescent="0.2">
      <c r="B182" s="21" t="s">
        <v>179</v>
      </c>
      <c r="C182" s="38">
        <v>0</v>
      </c>
      <c r="D182" s="31">
        <v>0</v>
      </c>
      <c r="E182" s="32">
        <v>0</v>
      </c>
      <c r="F182" s="101"/>
      <c r="G182" s="62">
        <v>0</v>
      </c>
    </row>
    <row r="183" spans="2:7" ht="15" customHeight="1" x14ac:dyDescent="0.2">
      <c r="B183" s="21" t="s">
        <v>180</v>
      </c>
      <c r="C183" s="38">
        <v>0</v>
      </c>
      <c r="D183" s="31">
        <v>3</v>
      </c>
      <c r="E183" s="32">
        <v>3</v>
      </c>
      <c r="F183" s="101"/>
      <c r="G183" s="62">
        <v>4.9999666668888878E-6</v>
      </c>
    </row>
    <row r="184" spans="2:7" ht="12.75" customHeight="1" x14ac:dyDescent="0.2">
      <c r="B184" s="21" t="s">
        <v>181</v>
      </c>
      <c r="C184" s="38">
        <v>0</v>
      </c>
      <c r="D184" s="31">
        <v>1</v>
      </c>
      <c r="E184" s="32">
        <v>1</v>
      </c>
      <c r="F184" s="101"/>
      <c r="G184" s="62">
        <v>1.6666555556296291E-6</v>
      </c>
    </row>
    <row r="185" spans="2:7" ht="12" x14ac:dyDescent="0.2">
      <c r="B185" s="21" t="s">
        <v>182</v>
      </c>
      <c r="C185" s="38">
        <v>0</v>
      </c>
      <c r="D185" s="31">
        <v>0</v>
      </c>
      <c r="E185" s="32">
        <v>0</v>
      </c>
      <c r="F185" s="101"/>
      <c r="G185" s="62">
        <v>0</v>
      </c>
    </row>
    <row r="186" spans="2:7" ht="15" customHeight="1" x14ac:dyDescent="0.2">
      <c r="B186" s="21" t="s">
        <v>118</v>
      </c>
      <c r="C186" s="38">
        <v>3</v>
      </c>
      <c r="D186" s="31">
        <v>0</v>
      </c>
      <c r="E186" s="32">
        <v>-3</v>
      </c>
      <c r="F186" s="101">
        <v>-1</v>
      </c>
      <c r="G186" s="62">
        <v>0</v>
      </c>
    </row>
    <row r="187" spans="2:7" ht="15" customHeight="1" x14ac:dyDescent="0.2">
      <c r="B187" s="21" t="s">
        <v>183</v>
      </c>
      <c r="C187" s="38">
        <v>27</v>
      </c>
      <c r="D187" s="31">
        <v>17</v>
      </c>
      <c r="E187" s="32">
        <v>-10</v>
      </c>
      <c r="F187" s="101">
        <v>-0.37037037037037035</v>
      </c>
      <c r="G187" s="62">
        <v>2.8333144445703694E-5</v>
      </c>
    </row>
    <row r="188" spans="2:7" ht="15" customHeight="1" x14ac:dyDescent="0.2">
      <c r="B188" s="21" t="s">
        <v>119</v>
      </c>
      <c r="C188" s="38">
        <v>3</v>
      </c>
      <c r="D188" s="31">
        <v>1</v>
      </c>
      <c r="E188" s="32">
        <v>-2</v>
      </c>
      <c r="F188" s="101">
        <v>-0.66666666666666674</v>
      </c>
      <c r="G188" s="62">
        <v>1.6666555556296291E-6</v>
      </c>
    </row>
    <row r="189" spans="2:7" ht="12" x14ac:dyDescent="0.2">
      <c r="B189" s="21" t="s">
        <v>120</v>
      </c>
      <c r="C189" s="38">
        <v>4</v>
      </c>
      <c r="D189" s="31">
        <v>9</v>
      </c>
      <c r="E189" s="32">
        <v>5</v>
      </c>
      <c r="F189" s="101">
        <v>1.25</v>
      </c>
      <c r="G189" s="62">
        <v>1.4999900000666663E-5</v>
      </c>
    </row>
    <row r="190" spans="2:7" ht="15" customHeight="1" x14ac:dyDescent="0.2">
      <c r="B190" s="21" t="s">
        <v>114</v>
      </c>
      <c r="C190" s="38">
        <v>0</v>
      </c>
      <c r="D190" s="31">
        <v>0</v>
      </c>
      <c r="E190" s="32">
        <v>0</v>
      </c>
      <c r="F190" s="101"/>
      <c r="G190" s="62">
        <v>0</v>
      </c>
    </row>
    <row r="191" spans="2:7" ht="15" customHeight="1" x14ac:dyDescent="0.2">
      <c r="B191" s="21" t="s">
        <v>115</v>
      </c>
      <c r="C191" s="38">
        <v>10</v>
      </c>
      <c r="D191" s="31">
        <v>7</v>
      </c>
      <c r="E191" s="32">
        <v>-3</v>
      </c>
      <c r="F191" s="101">
        <v>-0.30000000000000004</v>
      </c>
      <c r="G191" s="62">
        <v>1.1666588889407403E-5</v>
      </c>
    </row>
    <row r="192" spans="2:7" ht="15" customHeight="1" x14ac:dyDescent="0.2">
      <c r="B192" s="72" t="s">
        <v>128</v>
      </c>
      <c r="C192" s="73">
        <v>44</v>
      </c>
      <c r="D192" s="73">
        <v>109</v>
      </c>
      <c r="E192" s="73">
        <v>65</v>
      </c>
      <c r="F192" s="102">
        <v>1.4772727272727271</v>
      </c>
      <c r="G192" s="103">
        <v>1.8166545556362959E-4</v>
      </c>
    </row>
    <row r="193" spans="1:7" ht="15" customHeight="1" x14ac:dyDescent="0.2">
      <c r="A193" s="12"/>
      <c r="B193" s="18" t="s">
        <v>204</v>
      </c>
      <c r="C193" s="38">
        <v>1</v>
      </c>
      <c r="D193" s="31">
        <v>0</v>
      </c>
      <c r="E193" s="32">
        <v>-1</v>
      </c>
      <c r="F193" s="101">
        <v>-1</v>
      </c>
      <c r="G193" s="62">
        <v>0</v>
      </c>
    </row>
    <row r="194" spans="1:7" ht="15" customHeight="1" x14ac:dyDescent="0.2">
      <c r="A194" s="12"/>
      <c r="B194" s="20" t="s">
        <v>201</v>
      </c>
      <c r="C194" s="38">
        <v>0</v>
      </c>
      <c r="D194" s="31">
        <v>0</v>
      </c>
      <c r="E194" s="32">
        <v>0</v>
      </c>
      <c r="F194" s="101"/>
      <c r="G194" s="62">
        <v>0</v>
      </c>
    </row>
    <row r="195" spans="1:7" ht="15" customHeight="1" x14ac:dyDescent="0.2">
      <c r="A195" s="12"/>
      <c r="B195" s="21" t="s">
        <v>123</v>
      </c>
      <c r="C195" s="38">
        <v>0</v>
      </c>
      <c r="D195" s="31">
        <v>0</v>
      </c>
      <c r="E195" s="32">
        <v>0</v>
      </c>
      <c r="F195" s="101"/>
      <c r="G195" s="62">
        <v>0</v>
      </c>
    </row>
    <row r="196" spans="1:7" ht="15" customHeight="1" x14ac:dyDescent="0.2">
      <c r="A196" s="12"/>
      <c r="B196" s="21" t="s">
        <v>184</v>
      </c>
      <c r="C196" s="38">
        <v>4</v>
      </c>
      <c r="D196" s="31">
        <v>6</v>
      </c>
      <c r="E196" s="32">
        <v>2</v>
      </c>
      <c r="F196" s="101">
        <v>0.5</v>
      </c>
      <c r="G196" s="62">
        <v>9.9999333337777756E-6</v>
      </c>
    </row>
    <row r="197" spans="1:7" ht="15" customHeight="1" x14ac:dyDescent="0.2">
      <c r="A197" s="12"/>
      <c r="B197" s="21" t="s">
        <v>205</v>
      </c>
      <c r="C197" s="38">
        <v>0</v>
      </c>
      <c r="D197" s="31">
        <v>2</v>
      </c>
      <c r="E197" s="32">
        <v>2</v>
      </c>
      <c r="F197" s="101"/>
      <c r="G197" s="62">
        <v>3.3333111112592582E-6</v>
      </c>
    </row>
    <row r="198" spans="1:7" ht="15" customHeight="1" x14ac:dyDescent="0.2">
      <c r="A198" s="12"/>
      <c r="B198" s="21" t="s">
        <v>121</v>
      </c>
      <c r="C198" s="38">
        <v>4</v>
      </c>
      <c r="D198" s="31">
        <v>3</v>
      </c>
      <c r="E198" s="32">
        <v>-1</v>
      </c>
      <c r="F198" s="101">
        <v>-0.25</v>
      </c>
      <c r="G198" s="62">
        <v>4.9999666668888878E-6</v>
      </c>
    </row>
    <row r="199" spans="1:7" ht="15" customHeight="1" x14ac:dyDescent="0.2">
      <c r="A199" s="12"/>
      <c r="B199" s="21" t="s">
        <v>122</v>
      </c>
      <c r="C199" s="38">
        <v>1</v>
      </c>
      <c r="D199" s="31">
        <v>0</v>
      </c>
      <c r="E199" s="32">
        <v>-1</v>
      </c>
      <c r="F199" s="101">
        <v>-1</v>
      </c>
      <c r="G199" s="62">
        <v>0</v>
      </c>
    </row>
    <row r="200" spans="1:7" ht="15" customHeight="1" x14ac:dyDescent="0.2">
      <c r="A200" s="12"/>
      <c r="B200" s="21" t="s">
        <v>185</v>
      </c>
      <c r="C200" s="38">
        <v>0</v>
      </c>
      <c r="D200" s="31">
        <v>0</v>
      </c>
      <c r="E200" s="32">
        <v>0</v>
      </c>
      <c r="F200" s="101"/>
      <c r="G200" s="62">
        <v>0</v>
      </c>
    </row>
    <row r="201" spans="1:7" ht="15" customHeight="1" x14ac:dyDescent="0.2">
      <c r="A201" s="12"/>
      <c r="B201" s="17" t="s">
        <v>139</v>
      </c>
      <c r="C201" s="38">
        <v>0</v>
      </c>
      <c r="D201" s="31">
        <v>1</v>
      </c>
      <c r="E201" s="32">
        <v>1</v>
      </c>
      <c r="F201" s="101"/>
      <c r="G201" s="62">
        <v>1.6666555556296291E-6</v>
      </c>
    </row>
    <row r="202" spans="1:7" ht="15" customHeight="1" x14ac:dyDescent="0.2">
      <c r="A202" s="12"/>
      <c r="B202" s="21" t="s">
        <v>124</v>
      </c>
      <c r="C202" s="38">
        <v>2</v>
      </c>
      <c r="D202" s="31">
        <v>4</v>
      </c>
      <c r="E202" s="32">
        <v>2</v>
      </c>
      <c r="F202" s="101">
        <v>1</v>
      </c>
      <c r="G202" s="62">
        <v>6.6666222225185165E-6</v>
      </c>
    </row>
    <row r="203" spans="1:7" ht="15" customHeight="1" x14ac:dyDescent="0.2">
      <c r="A203" s="12"/>
      <c r="B203" s="21" t="s">
        <v>186</v>
      </c>
      <c r="C203" s="38">
        <v>0</v>
      </c>
      <c r="D203" s="31">
        <v>3</v>
      </c>
      <c r="E203" s="32">
        <v>3</v>
      </c>
      <c r="F203" s="101"/>
      <c r="G203" s="62">
        <v>4.9999666668888878E-6</v>
      </c>
    </row>
    <row r="204" spans="1:7" ht="15" customHeight="1" x14ac:dyDescent="0.2">
      <c r="A204" s="12"/>
      <c r="B204" s="21" t="s">
        <v>187</v>
      </c>
      <c r="C204" s="38">
        <v>0</v>
      </c>
      <c r="D204" s="31">
        <v>0</v>
      </c>
      <c r="E204" s="32">
        <v>0</v>
      </c>
      <c r="F204" s="101"/>
      <c r="G204" s="62">
        <v>0</v>
      </c>
    </row>
    <row r="205" spans="1:7" ht="15" customHeight="1" x14ac:dyDescent="0.2">
      <c r="A205" s="12"/>
      <c r="B205" s="21" t="s">
        <v>125</v>
      </c>
      <c r="C205" s="38">
        <v>32</v>
      </c>
      <c r="D205" s="31">
        <v>90</v>
      </c>
      <c r="E205" s="32">
        <v>58</v>
      </c>
      <c r="F205" s="101">
        <v>1.8125</v>
      </c>
      <c r="G205" s="62">
        <v>1.4999900000666662E-4</v>
      </c>
    </row>
    <row r="206" spans="1:7" ht="15" customHeight="1" x14ac:dyDescent="0.2">
      <c r="A206" s="12"/>
      <c r="B206" s="21" t="s">
        <v>126</v>
      </c>
      <c r="C206" s="38">
        <v>0</v>
      </c>
      <c r="D206" s="31">
        <v>0</v>
      </c>
      <c r="E206" s="32">
        <v>0</v>
      </c>
      <c r="F206" s="101"/>
      <c r="G206" s="62">
        <v>0</v>
      </c>
    </row>
    <row r="207" spans="1:7" ht="15" customHeight="1" x14ac:dyDescent="0.2">
      <c r="A207" s="12"/>
      <c r="B207" s="21" t="s">
        <v>188</v>
      </c>
      <c r="C207" s="38">
        <v>0</v>
      </c>
      <c r="D207" s="31">
        <v>0</v>
      </c>
      <c r="E207" s="32">
        <v>0</v>
      </c>
      <c r="F207" s="101"/>
      <c r="G207" s="62">
        <v>0</v>
      </c>
    </row>
    <row r="208" spans="1:7" ht="15" customHeight="1" x14ac:dyDescent="0.2">
      <c r="A208" s="12"/>
      <c r="B208" s="21" t="s">
        <v>127</v>
      </c>
      <c r="C208" s="38">
        <v>0</v>
      </c>
      <c r="D208" s="31">
        <v>0</v>
      </c>
      <c r="E208" s="32">
        <v>0</v>
      </c>
      <c r="F208" s="101"/>
      <c r="G208" s="62">
        <v>0</v>
      </c>
    </row>
    <row r="209" spans="1:7" ht="15" customHeight="1" x14ac:dyDescent="0.2">
      <c r="B209" s="72" t="s">
        <v>129</v>
      </c>
      <c r="C209" s="73">
        <v>144</v>
      </c>
      <c r="D209" s="73">
        <v>241</v>
      </c>
      <c r="E209" s="73">
        <v>97</v>
      </c>
      <c r="F209" s="102">
        <v>0.67361111111111116</v>
      </c>
      <c r="G209" s="103">
        <v>4.0166398890674064E-4</v>
      </c>
    </row>
    <row r="210" spans="1:7" ht="13.5" customHeight="1" x14ac:dyDescent="0.2">
      <c r="B210" s="21" t="s">
        <v>189</v>
      </c>
      <c r="C210" s="38">
        <v>0</v>
      </c>
      <c r="D210" s="31">
        <v>0</v>
      </c>
      <c r="E210" s="32">
        <v>0</v>
      </c>
      <c r="F210" s="101"/>
      <c r="G210" s="62">
        <v>0</v>
      </c>
    </row>
    <row r="211" spans="1:7" ht="15" customHeight="1" x14ac:dyDescent="0.2">
      <c r="A211" s="12"/>
      <c r="B211" s="20" t="s">
        <v>190</v>
      </c>
      <c r="C211" s="38">
        <v>0</v>
      </c>
      <c r="D211" s="31">
        <v>0</v>
      </c>
      <c r="E211" s="32">
        <v>0</v>
      </c>
      <c r="F211" s="101"/>
      <c r="G211" s="62">
        <v>0</v>
      </c>
    </row>
    <row r="212" spans="1:7" ht="15" customHeight="1" x14ac:dyDescent="0.2">
      <c r="A212" s="12"/>
      <c r="B212" s="21" t="s">
        <v>191</v>
      </c>
      <c r="C212" s="38">
        <v>1</v>
      </c>
      <c r="D212" s="31">
        <v>0</v>
      </c>
      <c r="E212" s="32">
        <v>-1</v>
      </c>
      <c r="F212" s="101">
        <v>-1</v>
      </c>
      <c r="G212" s="62">
        <v>0</v>
      </c>
    </row>
    <row r="213" spans="1:7" ht="15" customHeight="1" x14ac:dyDescent="0.2">
      <c r="A213" s="12"/>
      <c r="B213" s="21" t="s">
        <v>129</v>
      </c>
      <c r="C213" s="38">
        <v>140</v>
      </c>
      <c r="D213" s="31">
        <v>240</v>
      </c>
      <c r="E213" s="32">
        <v>100</v>
      </c>
      <c r="F213" s="101">
        <v>0.71428571428571419</v>
      </c>
      <c r="G213" s="62">
        <v>3.9999733335111101E-4</v>
      </c>
    </row>
    <row r="214" spans="1:7" s="74" customFormat="1" ht="15" customHeight="1" x14ac:dyDescent="0.2">
      <c r="A214" s="12"/>
      <c r="B214" s="21" t="s">
        <v>274</v>
      </c>
      <c r="C214" s="38">
        <v>3</v>
      </c>
      <c r="D214" s="31">
        <v>1</v>
      </c>
      <c r="E214" s="32">
        <v>-2</v>
      </c>
      <c r="F214" s="101">
        <v>-0.66666666666666674</v>
      </c>
      <c r="G214" s="62">
        <v>1.6666555556296291E-6</v>
      </c>
    </row>
    <row r="215" spans="1:7" x14ac:dyDescent="0.2">
      <c r="B215" s="72" t="s">
        <v>130</v>
      </c>
      <c r="C215" s="73">
        <v>221</v>
      </c>
      <c r="D215" s="73">
        <v>285</v>
      </c>
      <c r="E215" s="73">
        <v>64</v>
      </c>
      <c r="F215" s="102">
        <v>0.28959276018099556</v>
      </c>
      <c r="G215" s="103">
        <v>4.7499683335444431E-4</v>
      </c>
    </row>
    <row r="216" spans="1:7" ht="15" customHeight="1" x14ac:dyDescent="0.2">
      <c r="B216" s="17" t="s">
        <v>131</v>
      </c>
      <c r="C216" s="38">
        <v>19</v>
      </c>
      <c r="D216" s="31">
        <v>41</v>
      </c>
      <c r="E216" s="32">
        <v>22</v>
      </c>
      <c r="F216" s="101">
        <v>1.1578947368421053</v>
      </c>
      <c r="G216" s="62">
        <v>6.83328777808148E-5</v>
      </c>
    </row>
    <row r="217" spans="1:7" ht="15" customHeight="1" x14ac:dyDescent="0.2">
      <c r="B217" s="17" t="s">
        <v>132</v>
      </c>
      <c r="C217" s="38">
        <v>70</v>
      </c>
      <c r="D217" s="31">
        <v>73</v>
      </c>
      <c r="E217" s="32">
        <v>3</v>
      </c>
      <c r="F217" s="101">
        <v>4.2857142857142927E-2</v>
      </c>
      <c r="G217" s="62">
        <v>1.2166585556096293E-4</v>
      </c>
    </row>
    <row r="218" spans="1:7" ht="15" customHeight="1" x14ac:dyDescent="0.2">
      <c r="B218" s="17" t="s">
        <v>133</v>
      </c>
      <c r="C218" s="38">
        <v>65</v>
      </c>
      <c r="D218" s="31">
        <v>91</v>
      </c>
      <c r="E218" s="32">
        <v>26</v>
      </c>
      <c r="F218" s="101">
        <v>0.39999999999999991</v>
      </c>
      <c r="G218" s="62">
        <v>1.5166565556229625E-4</v>
      </c>
    </row>
    <row r="219" spans="1:7" ht="15" customHeight="1" x14ac:dyDescent="0.2">
      <c r="B219" s="17" t="s">
        <v>134</v>
      </c>
      <c r="C219" s="38">
        <v>67</v>
      </c>
      <c r="D219" s="31">
        <v>80</v>
      </c>
      <c r="E219" s="32">
        <v>13</v>
      </c>
      <c r="F219" s="101">
        <v>0.19402985074626855</v>
      </c>
      <c r="G219" s="62">
        <v>1.3333244445037034E-4</v>
      </c>
    </row>
    <row r="220" spans="1:7" x14ac:dyDescent="0.2">
      <c r="B220" s="72" t="s">
        <v>135</v>
      </c>
      <c r="C220" s="73">
        <v>12</v>
      </c>
      <c r="D220" s="73">
        <v>11</v>
      </c>
      <c r="E220" s="73">
        <v>-1</v>
      </c>
      <c r="F220" s="102">
        <v>-8.333333333333337E-2</v>
      </c>
      <c r="G220" s="103">
        <v>1.833321111192592E-5</v>
      </c>
    </row>
    <row r="221" spans="1:7" ht="12" x14ac:dyDescent="0.2">
      <c r="B221" s="21" t="s">
        <v>192</v>
      </c>
      <c r="C221" s="38">
        <v>0</v>
      </c>
      <c r="D221" s="31">
        <v>0</v>
      </c>
      <c r="E221" s="32">
        <v>0</v>
      </c>
      <c r="F221" s="101"/>
      <c r="G221" s="62">
        <v>0</v>
      </c>
    </row>
    <row r="222" spans="1:7" ht="12" x14ac:dyDescent="0.2">
      <c r="B222" s="21" t="s">
        <v>137</v>
      </c>
      <c r="C222" s="38">
        <v>10</v>
      </c>
      <c r="D222" s="31">
        <v>11</v>
      </c>
      <c r="E222" s="32">
        <v>1</v>
      </c>
      <c r="F222" s="101">
        <v>0.10000000000000009</v>
      </c>
      <c r="G222" s="62">
        <v>1.833321111192592E-5</v>
      </c>
    </row>
    <row r="223" spans="1:7" ht="12" x14ac:dyDescent="0.2">
      <c r="B223" s="21" t="s">
        <v>193</v>
      </c>
      <c r="C223" s="38">
        <v>0</v>
      </c>
      <c r="D223" s="31">
        <v>0</v>
      </c>
      <c r="E223" s="32">
        <v>0</v>
      </c>
      <c r="F223" s="101"/>
      <c r="G223" s="62">
        <v>0</v>
      </c>
    </row>
    <row r="224" spans="1:7" ht="12" x14ac:dyDescent="0.2">
      <c r="B224" s="21" t="s">
        <v>206</v>
      </c>
      <c r="C224" s="38">
        <v>0</v>
      </c>
      <c r="D224" s="31">
        <v>0</v>
      </c>
      <c r="E224" s="32">
        <v>0</v>
      </c>
      <c r="F224" s="101"/>
      <c r="G224" s="62">
        <v>0</v>
      </c>
    </row>
    <row r="225" spans="2:7" ht="12" x14ac:dyDescent="0.2">
      <c r="B225" s="21" t="s">
        <v>194</v>
      </c>
      <c r="C225" s="38">
        <v>2</v>
      </c>
      <c r="D225" s="31">
        <v>0</v>
      </c>
      <c r="E225" s="32">
        <v>-2</v>
      </c>
      <c r="F225" s="101">
        <v>-1</v>
      </c>
      <c r="G225" s="62">
        <v>0</v>
      </c>
    </row>
    <row r="226" spans="2:7" ht="12" x14ac:dyDescent="0.2">
      <c r="B226" s="21" t="s">
        <v>136</v>
      </c>
      <c r="C226" s="38">
        <v>0</v>
      </c>
      <c r="D226" s="31">
        <v>0</v>
      </c>
      <c r="E226" s="32">
        <v>0</v>
      </c>
      <c r="F226" s="101"/>
      <c r="G226" s="62">
        <v>0</v>
      </c>
    </row>
    <row r="227" spans="2:7" s="10" customFormat="1" ht="12" x14ac:dyDescent="0.2">
      <c r="B227" s="21" t="s">
        <v>233</v>
      </c>
      <c r="C227" s="38">
        <v>0</v>
      </c>
      <c r="D227" s="31">
        <v>0</v>
      </c>
      <c r="E227" s="32">
        <v>0</v>
      </c>
      <c r="F227" s="101"/>
      <c r="G227" s="62">
        <v>0</v>
      </c>
    </row>
    <row r="228" spans="2:7" x14ac:dyDescent="0.2">
      <c r="B228" s="70" t="s">
        <v>198</v>
      </c>
      <c r="C228" s="71">
        <v>468</v>
      </c>
      <c r="D228" s="71">
        <v>434</v>
      </c>
      <c r="E228" s="71">
        <v>-34</v>
      </c>
      <c r="F228" s="104">
        <v>-7.2649572649572614E-2</v>
      </c>
      <c r="G228" s="105">
        <v>7.2332851114325909E-4</v>
      </c>
    </row>
    <row r="229" spans="2:7" ht="12" x14ac:dyDescent="0.2">
      <c r="B229" s="17" t="s">
        <v>140</v>
      </c>
      <c r="C229" s="38">
        <v>455</v>
      </c>
      <c r="D229" s="31">
        <v>417</v>
      </c>
      <c r="E229" s="32">
        <v>-38</v>
      </c>
      <c r="F229" s="101">
        <v>-8.3516483516483553E-2</v>
      </c>
      <c r="G229" s="62">
        <v>6.9499536669755536E-4</v>
      </c>
    </row>
    <row r="230" spans="2:7" ht="12.75" thickBot="1" x14ac:dyDescent="0.25">
      <c r="B230" s="25" t="s">
        <v>138</v>
      </c>
      <c r="C230" s="41">
        <v>13</v>
      </c>
      <c r="D230" s="40">
        <v>17</v>
      </c>
      <c r="E230" s="33">
        <v>4</v>
      </c>
      <c r="F230" s="106">
        <v>0.30769230769230771</v>
      </c>
      <c r="G230" s="63">
        <v>2.8333144445703694E-5</v>
      </c>
    </row>
    <row r="231" spans="2:7" s="50" customFormat="1" ht="12" x14ac:dyDescent="0.2">
      <c r="B231" s="74"/>
      <c r="C231" s="74"/>
      <c r="D231" s="74"/>
      <c r="E231" s="74"/>
      <c r="F231" s="74"/>
      <c r="G231" s="74"/>
    </row>
    <row r="232" spans="2:7" s="50" customFormat="1" ht="12" x14ac:dyDescent="0.2">
      <c r="B232" s="74"/>
      <c r="C232" s="74"/>
      <c r="D232" s="74"/>
      <c r="E232" s="74"/>
      <c r="F232" s="74"/>
      <c r="G232" s="74"/>
    </row>
    <row r="233" spans="2:7" s="50" customFormat="1" ht="12" x14ac:dyDescent="0.2">
      <c r="B233" s="74"/>
      <c r="C233" s="74"/>
      <c r="D233" s="74"/>
      <c r="E233" s="74"/>
      <c r="F233" s="74"/>
      <c r="G233" s="74"/>
    </row>
    <row r="234" spans="2:7" s="50" customFormat="1" ht="12" x14ac:dyDescent="0.2">
      <c r="B234" s="74"/>
      <c r="C234" s="74"/>
      <c r="D234" s="74"/>
      <c r="E234" s="74"/>
      <c r="F234" s="74"/>
      <c r="G234" s="74"/>
    </row>
    <row r="235" spans="2:7" ht="15" customHeight="1" x14ac:dyDescent="0.2">
      <c r="B235" s="107" t="s">
        <v>152</v>
      </c>
      <c r="C235" s="107"/>
      <c r="D235" s="107"/>
      <c r="E235" s="107"/>
      <c r="F235" s="107"/>
      <c r="G235" s="74"/>
    </row>
    <row r="246" spans="6:6" ht="15" customHeight="1" x14ac:dyDescent="0.2">
      <c r="F246" s="12"/>
    </row>
    <row r="247" spans="6:6" ht="15" customHeight="1" x14ac:dyDescent="0.2">
      <c r="F247" s="12"/>
    </row>
    <row r="248" spans="6:6" ht="15" customHeight="1" x14ac:dyDescent="0.2">
      <c r="F248" s="12"/>
    </row>
    <row r="249" spans="6:6" ht="15" customHeight="1" x14ac:dyDescent="0.2">
      <c r="F249" s="12"/>
    </row>
    <row r="250" spans="6:6" ht="15" customHeight="1" x14ac:dyDescent="0.2">
      <c r="F250" s="12"/>
    </row>
    <row r="251" spans="6:6" ht="15" customHeight="1" x14ac:dyDescent="0.2">
      <c r="F251" s="12"/>
    </row>
    <row r="252" spans="6:6" ht="15" customHeight="1" x14ac:dyDescent="0.2">
      <c r="F252" s="12"/>
    </row>
  </sheetData>
  <mergeCells count="1">
    <mergeCell ref="B235:F235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B2" sqref="B2:H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25.7109375" style="7" customWidth="1"/>
    <col min="4" max="4" width="17.28515625" style="7" customWidth="1"/>
    <col min="5" max="5" width="18.28515625" style="7" customWidth="1"/>
    <col min="6" max="7" width="13.5703125" style="7" customWidth="1"/>
    <col min="8" max="8" width="17" style="7" customWidth="1"/>
    <col min="9" max="16384" width="9.140625" style="7"/>
  </cols>
  <sheetData>
    <row r="2" spans="1:9" ht="24" customHeight="1" x14ac:dyDescent="0.2">
      <c r="B2" s="108" t="s">
        <v>151</v>
      </c>
      <c r="C2" s="108"/>
      <c r="D2" s="108"/>
      <c r="E2" s="108"/>
      <c r="F2" s="108"/>
      <c r="G2" s="108"/>
      <c r="H2" s="108"/>
    </row>
    <row r="3" spans="1:9" ht="15" customHeight="1" thickBot="1" x14ac:dyDescent="0.25">
      <c r="B3" s="8"/>
      <c r="C3" s="8"/>
      <c r="D3" s="8"/>
      <c r="E3" s="8"/>
      <c r="F3" s="8"/>
      <c r="G3" s="8"/>
    </row>
    <row r="4" spans="1:9" ht="38.25" customHeight="1" x14ac:dyDescent="0.2">
      <c r="A4" s="8"/>
      <c r="B4" s="65"/>
      <c r="C4" s="76" t="s">
        <v>0</v>
      </c>
      <c r="D4" s="76" t="s">
        <v>275</v>
      </c>
      <c r="E4" s="76" t="s">
        <v>276</v>
      </c>
      <c r="F4" s="77" t="s">
        <v>207</v>
      </c>
      <c r="G4" s="78" t="s">
        <v>1</v>
      </c>
      <c r="H4" s="75" t="s">
        <v>258</v>
      </c>
      <c r="I4" s="9"/>
    </row>
    <row r="5" spans="1:9" ht="15" customHeight="1" x14ac:dyDescent="0.2">
      <c r="A5"/>
      <c r="B5" s="29">
        <v>1</v>
      </c>
      <c r="C5" s="26" t="s">
        <v>146</v>
      </c>
      <c r="D5" s="31">
        <v>164546</v>
      </c>
      <c r="E5" s="34">
        <v>187152</v>
      </c>
      <c r="F5" s="35">
        <f>E5-D5</f>
        <v>22606</v>
      </c>
      <c r="G5" s="52">
        <f>F5/D5</f>
        <v>0.13738407496991722</v>
      </c>
      <c r="H5" s="51">
        <f>E5/'2017 December'!D2</f>
        <v>0.31191792054719636</v>
      </c>
      <c r="I5" s="9"/>
    </row>
    <row r="6" spans="1:9" ht="15" customHeight="1" x14ac:dyDescent="0.2">
      <c r="A6"/>
      <c r="B6" s="29">
        <v>2</v>
      </c>
      <c r="C6" s="26" t="s">
        <v>141</v>
      </c>
      <c r="D6" s="31">
        <v>119709</v>
      </c>
      <c r="E6" s="34">
        <v>138500</v>
      </c>
      <c r="F6" s="35">
        <f t="shared" ref="F6:F19" si="0">E6-D6</f>
        <v>18791</v>
      </c>
      <c r="G6" s="52">
        <f>F6/D6</f>
        <v>0.15697232455370941</v>
      </c>
      <c r="H6" s="51">
        <f>E6/'2017 December'!D2</f>
        <v>0.23083179445470364</v>
      </c>
      <c r="I6" s="9"/>
    </row>
    <row r="7" spans="1:9" ht="15" customHeight="1" x14ac:dyDescent="0.2">
      <c r="A7"/>
      <c r="B7" s="29">
        <v>3</v>
      </c>
      <c r="C7" s="39" t="s">
        <v>44</v>
      </c>
      <c r="D7" s="31">
        <v>83150</v>
      </c>
      <c r="E7" s="34">
        <v>110915</v>
      </c>
      <c r="F7" s="35">
        <f t="shared" si="0"/>
        <v>27765</v>
      </c>
      <c r="G7" s="52">
        <f>F7/D7</f>
        <v>0.3339146121467228</v>
      </c>
      <c r="H7" s="51">
        <f>E7/'2017 December'!D2</f>
        <v>0.18485710095266031</v>
      </c>
      <c r="I7" s="9"/>
    </row>
    <row r="8" spans="1:9" ht="12.75" x14ac:dyDescent="0.2">
      <c r="A8"/>
      <c r="B8" s="29">
        <v>4</v>
      </c>
      <c r="C8" s="26" t="s">
        <v>145</v>
      </c>
      <c r="D8" s="31">
        <v>56888</v>
      </c>
      <c r="E8" s="34">
        <v>82717</v>
      </c>
      <c r="F8" s="35">
        <f t="shared" si="0"/>
        <v>25829</v>
      </c>
      <c r="G8" s="53">
        <f>F8/D8</f>
        <v>0.4540324848825763</v>
      </c>
      <c r="H8" s="51">
        <f>E8/'2017 December'!D2</f>
        <v>0.13786074759501604</v>
      </c>
      <c r="I8" s="9"/>
    </row>
    <row r="9" spans="1:9" ht="15" customHeight="1" x14ac:dyDescent="0.2">
      <c r="A9"/>
      <c r="B9" s="29">
        <v>5</v>
      </c>
      <c r="C9" s="27" t="s">
        <v>106</v>
      </c>
      <c r="D9" s="31">
        <v>8815</v>
      </c>
      <c r="E9" s="34">
        <v>15350</v>
      </c>
      <c r="F9" s="35">
        <f t="shared" si="0"/>
        <v>6535</v>
      </c>
      <c r="G9" s="53">
        <f t="shared" ref="G9:G19" si="1">F9/D9</f>
        <v>0.74134997163925132</v>
      </c>
      <c r="H9" s="51">
        <f>E9/'2017 December'!D2</f>
        <v>2.5583162778914807E-2</v>
      </c>
      <c r="I9" s="9"/>
    </row>
    <row r="10" spans="1:9" ht="15" customHeight="1" x14ac:dyDescent="0.2">
      <c r="A10"/>
      <c r="B10" s="29">
        <v>6</v>
      </c>
      <c r="C10" s="28" t="s">
        <v>149</v>
      </c>
      <c r="D10" s="31">
        <v>11016</v>
      </c>
      <c r="E10" s="34">
        <v>11201</v>
      </c>
      <c r="F10" s="35">
        <f t="shared" si="0"/>
        <v>185</v>
      </c>
      <c r="G10" s="53">
        <f t="shared" si="1"/>
        <v>1.6793754538852578E-2</v>
      </c>
      <c r="H10" s="51">
        <f>E10/'2017 December'!D2</f>
        <v>1.8668208878607477E-2</v>
      </c>
      <c r="I10" s="9"/>
    </row>
    <row r="11" spans="1:9" ht="12.75" x14ac:dyDescent="0.2">
      <c r="A11"/>
      <c r="B11" s="29">
        <v>7</v>
      </c>
      <c r="C11" s="39" t="s">
        <v>105</v>
      </c>
      <c r="D11" s="31">
        <v>4765</v>
      </c>
      <c r="E11" s="34">
        <v>7014</v>
      </c>
      <c r="F11" s="35">
        <f t="shared" si="0"/>
        <v>2249</v>
      </c>
      <c r="G11" s="53">
        <f t="shared" si="1"/>
        <v>0.47198321091290663</v>
      </c>
      <c r="H11" s="51">
        <f>E11/'2017 December'!D2</f>
        <v>1.1689922067186219E-2</v>
      </c>
      <c r="I11" s="9"/>
    </row>
    <row r="12" spans="1:9" ht="15" customHeight="1" x14ac:dyDescent="0.2">
      <c r="A12"/>
      <c r="B12" s="29">
        <v>8</v>
      </c>
      <c r="C12" s="26" t="s">
        <v>45</v>
      </c>
      <c r="D12" s="31">
        <v>3351</v>
      </c>
      <c r="E12" s="34">
        <v>4261</v>
      </c>
      <c r="F12" s="35">
        <f t="shared" si="0"/>
        <v>910</v>
      </c>
      <c r="G12" s="53">
        <f t="shared" si="1"/>
        <v>0.27156072814085347</v>
      </c>
      <c r="H12" s="51">
        <f>E12/'2017 December'!D2</f>
        <v>7.1016193225378497E-3</v>
      </c>
      <c r="I12" s="9"/>
    </row>
    <row r="13" spans="1:9" ht="12.75" x14ac:dyDescent="0.2">
      <c r="A13"/>
      <c r="B13" s="29">
        <v>9</v>
      </c>
      <c r="C13" s="26" t="s">
        <v>195</v>
      </c>
      <c r="D13" s="31">
        <v>2908</v>
      </c>
      <c r="E13" s="34">
        <v>3719</v>
      </c>
      <c r="F13" s="35">
        <f t="shared" si="0"/>
        <v>811</v>
      </c>
      <c r="G13" s="53">
        <f t="shared" si="1"/>
        <v>0.27888583218707014</v>
      </c>
      <c r="H13" s="51">
        <f>E13/'2017 December'!D2</f>
        <v>6.1982920113865907E-3</v>
      </c>
      <c r="I13" s="9"/>
    </row>
    <row r="14" spans="1:9" ht="15" customHeight="1" x14ac:dyDescent="0.2">
      <c r="A14"/>
      <c r="B14" s="29">
        <v>10</v>
      </c>
      <c r="C14" s="26" t="s">
        <v>150</v>
      </c>
      <c r="D14" s="31">
        <v>2335</v>
      </c>
      <c r="E14" s="34">
        <v>2705</v>
      </c>
      <c r="F14" s="35">
        <f t="shared" si="0"/>
        <v>370</v>
      </c>
      <c r="G14" s="52">
        <f t="shared" si="1"/>
        <v>0.15845824411134904</v>
      </c>
      <c r="H14" s="51">
        <f>E14/'2017 December'!D2</f>
        <v>4.5083032779781465E-3</v>
      </c>
      <c r="I14" s="9"/>
    </row>
    <row r="15" spans="1:9" ht="12.75" x14ac:dyDescent="0.2">
      <c r="A15"/>
      <c r="B15" s="29">
        <v>11</v>
      </c>
      <c r="C15" s="26" t="s">
        <v>261</v>
      </c>
      <c r="D15" s="31">
        <v>1892</v>
      </c>
      <c r="E15" s="34">
        <v>2441</v>
      </c>
      <c r="F15" s="35">
        <f t="shared" si="0"/>
        <v>549</v>
      </c>
      <c r="G15" s="52">
        <f t="shared" si="1"/>
        <v>0.29016913319238902</v>
      </c>
      <c r="H15" s="51">
        <f>E15/'2017 December'!D2</f>
        <v>4.0683062112919248E-3</v>
      </c>
      <c r="I15" s="9"/>
    </row>
    <row r="16" spans="1:9" ht="12.75" x14ac:dyDescent="0.2">
      <c r="A16"/>
      <c r="B16" s="29">
        <v>12</v>
      </c>
      <c r="C16" s="26" t="s">
        <v>38</v>
      </c>
      <c r="D16" s="31">
        <v>2222</v>
      </c>
      <c r="E16" s="34">
        <v>2161</v>
      </c>
      <c r="F16" s="35">
        <f t="shared" si="0"/>
        <v>-61</v>
      </c>
      <c r="G16" s="52">
        <f t="shared" si="1"/>
        <v>-2.7452745274527453E-2</v>
      </c>
      <c r="H16" s="51">
        <f>E16/'2017 December'!D2</f>
        <v>3.6016426557156284E-3</v>
      </c>
      <c r="I16" s="9"/>
    </row>
    <row r="17" spans="1:9" ht="15" customHeight="1" x14ac:dyDescent="0.2">
      <c r="A17"/>
      <c r="B17" s="29">
        <v>13</v>
      </c>
      <c r="C17" s="26" t="s">
        <v>142</v>
      </c>
      <c r="D17" s="31">
        <v>1298</v>
      </c>
      <c r="E17" s="34">
        <v>1986</v>
      </c>
      <c r="F17" s="35">
        <f t="shared" si="0"/>
        <v>688</v>
      </c>
      <c r="G17" s="52">
        <f t="shared" si="1"/>
        <v>0.53004622496147924</v>
      </c>
      <c r="H17" s="51">
        <f>E17/'2017 December'!D2</f>
        <v>3.3099779334804435E-3</v>
      </c>
      <c r="I17" s="9"/>
    </row>
    <row r="18" spans="1:9" ht="15" customHeight="1" x14ac:dyDescent="0.2">
      <c r="A18"/>
      <c r="B18" s="29">
        <v>14</v>
      </c>
      <c r="C18" s="26" t="s">
        <v>202</v>
      </c>
      <c r="D18" s="31">
        <v>1196</v>
      </c>
      <c r="E18" s="34">
        <v>1707</v>
      </c>
      <c r="F18" s="35">
        <f t="shared" si="0"/>
        <v>511</v>
      </c>
      <c r="G18" s="52">
        <f t="shared" si="1"/>
        <v>0.42725752508361203</v>
      </c>
      <c r="H18" s="51">
        <f>E18/'2017 December'!D2</f>
        <v>2.8449810334597769E-3</v>
      </c>
    </row>
    <row r="19" spans="1:9" ht="15" customHeight="1" thickBot="1" x14ac:dyDescent="0.25">
      <c r="A19"/>
      <c r="B19" s="30">
        <v>15</v>
      </c>
      <c r="C19" s="44" t="s">
        <v>87</v>
      </c>
      <c r="D19" s="40">
        <v>989</v>
      </c>
      <c r="E19" s="36">
        <v>1629</v>
      </c>
      <c r="F19" s="37">
        <f t="shared" si="0"/>
        <v>640</v>
      </c>
      <c r="G19" s="54">
        <f t="shared" si="1"/>
        <v>0.64711830131445902</v>
      </c>
      <c r="H19" s="55">
        <f>E19/'2017 December'!D2</f>
        <v>2.7149819001206659E-3</v>
      </c>
    </row>
    <row r="20" spans="1:9" ht="15" customHeight="1" x14ac:dyDescent="0.2">
      <c r="A20"/>
      <c r="B20" s="79"/>
      <c r="C20" s="80"/>
      <c r="D20" s="81"/>
      <c r="E20" s="82"/>
      <c r="F20" s="83"/>
      <c r="G20" s="84"/>
      <c r="H20" s="85"/>
    </row>
    <row r="22" spans="1:9" ht="19.5" customHeight="1" x14ac:dyDescent="0.2">
      <c r="B22" s="109" t="s">
        <v>152</v>
      </c>
      <c r="C22" s="109"/>
      <c r="D22" s="109"/>
      <c r="E22" s="109"/>
      <c r="F22" s="109"/>
    </row>
  </sheetData>
  <sortState ref="C26:D42">
    <sortCondition descending="1" ref="D26"/>
  </sortState>
  <mergeCells count="2">
    <mergeCell ref="B2:H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8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 x14ac:dyDescent="0.2"/>
    <row r="2" spans="2:7" ht="27.75" customHeight="1" x14ac:dyDescent="0.2">
      <c r="B2" s="108" t="s">
        <v>267</v>
      </c>
      <c r="C2" s="108"/>
      <c r="D2" s="108"/>
      <c r="E2" s="108"/>
      <c r="F2" s="108"/>
      <c r="G2" s="108"/>
    </row>
    <row r="3" spans="2:7" ht="13.5" thickBot="1" x14ac:dyDescent="0.25"/>
    <row r="4" spans="2:7" ht="27.75" customHeight="1" x14ac:dyDescent="0.2">
      <c r="B4" s="75" t="s">
        <v>268</v>
      </c>
      <c r="C4" s="76" t="s">
        <v>275</v>
      </c>
      <c r="D4" s="76" t="s">
        <v>276</v>
      </c>
      <c r="E4" s="86" t="s">
        <v>207</v>
      </c>
      <c r="F4" s="87" t="s">
        <v>1</v>
      </c>
      <c r="G4" s="88" t="s">
        <v>258</v>
      </c>
    </row>
    <row r="5" spans="2:7" ht="16.5" customHeight="1" x14ac:dyDescent="0.2">
      <c r="B5" s="89" t="s">
        <v>269</v>
      </c>
      <c r="C5" s="31">
        <v>178378</v>
      </c>
      <c r="D5" s="31">
        <v>234969</v>
      </c>
      <c r="E5" s="34">
        <f>D5-C5</f>
        <v>56591</v>
      </c>
      <c r="F5" s="90">
        <f>D5/C5-1</f>
        <v>0.3172532487190125</v>
      </c>
      <c r="G5" s="51">
        <f>D5/'2017 December'!D2</f>
        <v>0.39161238925073832</v>
      </c>
    </row>
    <row r="6" spans="2:7" ht="14.25" customHeight="1" x14ac:dyDescent="0.2">
      <c r="B6" s="89" t="s">
        <v>270</v>
      </c>
      <c r="C6" s="31">
        <v>75027</v>
      </c>
      <c r="D6" s="31">
        <v>116182</v>
      </c>
      <c r="E6" s="34">
        <f t="shared" ref="E6:E7" si="0">D6-C6</f>
        <v>41155</v>
      </c>
      <c r="F6" s="90">
        <f t="shared" ref="F6" si="1">D6/C6-1</f>
        <v>0.54853586042358082</v>
      </c>
      <c r="G6" s="51">
        <f>D6/'2017 December'!D2</f>
        <v>0.19363537576416157</v>
      </c>
    </row>
    <row r="7" spans="2:7" ht="15" customHeight="1" x14ac:dyDescent="0.2">
      <c r="B7" s="89" t="s">
        <v>271</v>
      </c>
      <c r="C7" s="31">
        <v>233197</v>
      </c>
      <c r="D7" s="31">
        <v>248853</v>
      </c>
      <c r="E7" s="34">
        <f t="shared" si="0"/>
        <v>15656</v>
      </c>
      <c r="F7" s="90">
        <f>D7/C7-1</f>
        <v>6.7136369678855168E-2</v>
      </c>
      <c r="G7" s="51">
        <f>D7/'2017 December'!D2</f>
        <v>0.41475223498510011</v>
      </c>
    </row>
    <row r="8" spans="2:7" ht="16.5" customHeight="1" thickBot="1" x14ac:dyDescent="0.25">
      <c r="B8" s="91" t="s">
        <v>2</v>
      </c>
      <c r="C8" s="40">
        <v>486602</v>
      </c>
      <c r="D8" s="40">
        <v>600004</v>
      </c>
      <c r="E8" s="36">
        <f>SUM(E5:E7)</f>
        <v>113402</v>
      </c>
      <c r="F8" s="92">
        <f>D8/C8-1</f>
        <v>0.23304877497420895</v>
      </c>
      <c r="G8" s="55">
        <f>D8/'2017 December'!D2</f>
        <v>1</v>
      </c>
    </row>
    <row r="11" spans="2:7" ht="18.75" customHeight="1" x14ac:dyDescent="0.2">
      <c r="B11" s="93" t="s">
        <v>152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2" sqref="B2:G2"/>
    </sheetView>
  </sheetViews>
  <sheetFormatPr defaultRowHeight="15" customHeight="1" x14ac:dyDescent="0.2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 x14ac:dyDescent="0.2"/>
    <row r="2" spans="1:7" ht="20.25" customHeight="1" x14ac:dyDescent="0.2">
      <c r="B2" s="110" t="s">
        <v>156</v>
      </c>
      <c r="C2" s="110"/>
      <c r="D2" s="110"/>
      <c r="E2" s="110"/>
      <c r="F2" s="110"/>
      <c r="G2" s="110"/>
    </row>
    <row r="3" spans="1:7" ht="15" customHeight="1" thickBot="1" x14ac:dyDescent="0.25">
      <c r="B3" s="1"/>
      <c r="C3" s="1"/>
      <c r="D3" s="1"/>
      <c r="E3" s="1"/>
      <c r="F3" s="1"/>
    </row>
    <row r="4" spans="1:7" ht="34.5" customHeight="1" x14ac:dyDescent="0.2">
      <c r="A4" s="1"/>
      <c r="B4" s="75" t="s">
        <v>154</v>
      </c>
      <c r="C4" s="76" t="s">
        <v>275</v>
      </c>
      <c r="D4" s="76" t="s">
        <v>276</v>
      </c>
      <c r="E4" s="76" t="s">
        <v>226</v>
      </c>
      <c r="F4" s="77" t="s">
        <v>227</v>
      </c>
      <c r="G4" s="78" t="s">
        <v>258</v>
      </c>
    </row>
    <row r="5" spans="1:7" ht="15" customHeight="1" x14ac:dyDescent="0.2">
      <c r="A5" s="1"/>
      <c r="B5" s="66" t="s">
        <v>2</v>
      </c>
      <c r="C5" s="67">
        <f>'2017 December'!C2</f>
        <v>486602</v>
      </c>
      <c r="D5" s="67">
        <f>'2017 December'!D2</f>
        <v>600004</v>
      </c>
      <c r="E5" s="67">
        <f>D5-C5</f>
        <v>113402</v>
      </c>
      <c r="F5" s="68">
        <f>E5/C5</f>
        <v>0.23304877497420889</v>
      </c>
      <c r="G5" s="69">
        <f>D5/'2017 December'!D2</f>
        <v>1</v>
      </c>
    </row>
    <row r="6" spans="1:7" ht="12.75" x14ac:dyDescent="0.2">
      <c r="A6" s="1"/>
      <c r="B6" s="4" t="s">
        <v>224</v>
      </c>
      <c r="C6" s="15">
        <f>'2017 December'!C3</f>
        <v>459187</v>
      </c>
      <c r="D6" s="15">
        <f>'2017 December'!D3</f>
        <v>557861</v>
      </c>
      <c r="E6" s="15">
        <f t="shared" ref="E6:E10" si="0">D6-C6</f>
        <v>98674</v>
      </c>
      <c r="F6" s="60">
        <f t="shared" ref="F6:F9" si="1">E6/C6</f>
        <v>0.21488848769673358</v>
      </c>
      <c r="G6" s="51">
        <f>D6/'2017 December'!D2</f>
        <v>0.92976213491910054</v>
      </c>
    </row>
    <row r="7" spans="1:7" ht="15" customHeight="1" x14ac:dyDescent="0.2">
      <c r="A7" s="1"/>
      <c r="B7" s="4" t="s">
        <v>155</v>
      </c>
      <c r="C7" s="15">
        <f>'2017 December'!C63</f>
        <v>2455</v>
      </c>
      <c r="D7" s="15">
        <f>'2017 December'!D63</f>
        <v>3120</v>
      </c>
      <c r="E7" s="15">
        <f t="shared" si="0"/>
        <v>665</v>
      </c>
      <c r="F7" s="60">
        <f t="shared" si="1"/>
        <v>0.2708757637474542</v>
      </c>
      <c r="G7" s="51">
        <f>D7/'2017 December'!D2</f>
        <v>5.1999653335644425E-3</v>
      </c>
    </row>
    <row r="8" spans="1:7" ht="12.75" x14ac:dyDescent="0.2">
      <c r="A8" s="1"/>
      <c r="B8" s="4" t="s">
        <v>73</v>
      </c>
      <c r="C8" s="15">
        <f>'2017 December'!C110</f>
        <v>19381</v>
      </c>
      <c r="D8" s="15">
        <f>'2017 December'!D110</f>
        <v>31162</v>
      </c>
      <c r="E8" s="15">
        <f t="shared" si="0"/>
        <v>11781</v>
      </c>
      <c r="F8" s="60">
        <f t="shared" si="1"/>
        <v>0.607863371343068</v>
      </c>
      <c r="G8" s="51">
        <f>D8/'2017 December'!D2</f>
        <v>5.1936320424530502E-2</v>
      </c>
    </row>
    <row r="9" spans="1:7" ht="15" customHeight="1" x14ac:dyDescent="0.2">
      <c r="A9" s="1"/>
      <c r="B9" s="4" t="s">
        <v>110</v>
      </c>
      <c r="C9" s="15">
        <f>'2017 December'!C171</f>
        <v>627</v>
      </c>
      <c r="D9" s="15">
        <f>'2017 December'!D171</f>
        <v>854</v>
      </c>
      <c r="E9" s="15">
        <f t="shared" si="0"/>
        <v>227</v>
      </c>
      <c r="F9" s="60">
        <f t="shared" si="1"/>
        <v>0.36204146730462522</v>
      </c>
      <c r="G9" s="51">
        <f>D9/'2017 December'!D2</f>
        <v>1.4233238445077033E-3</v>
      </c>
    </row>
    <row r="10" spans="1:7" ht="15" customHeight="1" thickBot="1" x14ac:dyDescent="0.25">
      <c r="A10" s="1"/>
      <c r="B10" s="5" t="s">
        <v>88</v>
      </c>
      <c r="C10" s="16">
        <f>'2017 December'!C156</f>
        <v>4484</v>
      </c>
      <c r="D10" s="16">
        <f>'2017 December'!D156</f>
        <v>6573</v>
      </c>
      <c r="E10" s="16">
        <f t="shared" si="0"/>
        <v>2089</v>
      </c>
      <c r="F10" s="61">
        <f>E10/C10</f>
        <v>0.46587867975022301</v>
      </c>
      <c r="G10" s="55">
        <f>D10/'2017 December'!D2</f>
        <v>1.0954926967153552E-2</v>
      </c>
    </row>
    <row r="11" spans="1:7" ht="15" customHeight="1" x14ac:dyDescent="0.2">
      <c r="B11" s="1"/>
      <c r="C11" s="1"/>
      <c r="D11" s="1"/>
      <c r="E11" s="1"/>
      <c r="F11" s="1"/>
    </row>
    <row r="13" spans="1:7" ht="22.5" customHeight="1" x14ac:dyDescent="0.2">
      <c r="B13" s="111" t="s">
        <v>152</v>
      </c>
      <c r="C13" s="111"/>
      <c r="D13" s="111"/>
      <c r="E13" s="111"/>
    </row>
    <row r="20" spans="4:6" ht="15" customHeight="1" x14ac:dyDescent="0.2">
      <c r="D20" s="2"/>
      <c r="E20" s="3"/>
      <c r="F20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6.85546875" customWidth="1"/>
    <col min="7" max="7" width="12.42578125" customWidth="1"/>
  </cols>
  <sheetData>
    <row r="1" spans="2:7" ht="21" customHeight="1" x14ac:dyDescent="0.2"/>
    <row r="2" spans="2:7" ht="25.5" customHeight="1" x14ac:dyDescent="0.2">
      <c r="B2" s="110" t="s">
        <v>234</v>
      </c>
      <c r="C2" s="110"/>
      <c r="D2" s="110"/>
      <c r="E2" s="110"/>
      <c r="F2" s="110"/>
      <c r="G2" s="110"/>
    </row>
    <row r="3" spans="2:7" ht="13.5" thickBot="1" x14ac:dyDescent="0.25"/>
    <row r="4" spans="2:7" ht="32.25" customHeight="1" x14ac:dyDescent="0.2">
      <c r="B4" s="75" t="s">
        <v>228</v>
      </c>
      <c r="C4" s="76" t="s">
        <v>275</v>
      </c>
      <c r="D4" s="76" t="s">
        <v>276</v>
      </c>
      <c r="E4" s="76" t="s">
        <v>226</v>
      </c>
      <c r="F4" s="77" t="s">
        <v>227</v>
      </c>
      <c r="G4" s="78" t="s">
        <v>258</v>
      </c>
    </row>
    <row r="5" spans="2:7" ht="16.5" customHeight="1" x14ac:dyDescent="0.2">
      <c r="B5" s="42" t="s">
        <v>230</v>
      </c>
      <c r="C5" s="34">
        <v>407171</v>
      </c>
      <c r="D5" s="34">
        <v>497648</v>
      </c>
      <c r="E5" s="31">
        <f>D5-C5</f>
        <v>90477</v>
      </c>
      <c r="F5" s="56">
        <f>E5/C5</f>
        <v>0.2222088508268025</v>
      </c>
      <c r="G5" s="51">
        <f>D5/'2017 December'!D2</f>
        <v>0.82940780394797364</v>
      </c>
    </row>
    <row r="6" spans="2:7" ht="17.25" customHeight="1" x14ac:dyDescent="0.2">
      <c r="B6" s="42" t="s">
        <v>229</v>
      </c>
      <c r="C6" s="34">
        <v>72433</v>
      </c>
      <c r="D6" s="34">
        <v>94450</v>
      </c>
      <c r="E6" s="31">
        <f t="shared" ref="E6:E8" si="0">D6-C6</f>
        <v>22017</v>
      </c>
      <c r="F6" s="56">
        <f t="shared" ref="F6:F8" si="1">E6/C6</f>
        <v>0.30396366297129762</v>
      </c>
      <c r="G6" s="51">
        <f>D6/'2017 December'!D2</f>
        <v>0.15741561722921849</v>
      </c>
    </row>
    <row r="7" spans="2:7" ht="16.5" customHeight="1" x14ac:dyDescent="0.2">
      <c r="B7" s="42" t="s">
        <v>231</v>
      </c>
      <c r="C7" s="34">
        <v>3655</v>
      </c>
      <c r="D7" s="34">
        <v>4728</v>
      </c>
      <c r="E7" s="31">
        <f t="shared" si="0"/>
        <v>1073</v>
      </c>
      <c r="F7" s="56">
        <f t="shared" si="1"/>
        <v>0.29357045143638849</v>
      </c>
      <c r="G7" s="51">
        <f>D7/'2017 December'!D2</f>
        <v>7.879947467016887E-3</v>
      </c>
    </row>
    <row r="8" spans="2:7" ht="13.5" thickBot="1" x14ac:dyDescent="0.25">
      <c r="B8" s="43" t="s">
        <v>232</v>
      </c>
      <c r="C8" s="36">
        <v>3343</v>
      </c>
      <c r="D8" s="36">
        <v>3178</v>
      </c>
      <c r="E8" s="40">
        <f t="shared" si="0"/>
        <v>-165</v>
      </c>
      <c r="F8" s="57">
        <f t="shared" si="1"/>
        <v>-4.9356865091235415E-2</v>
      </c>
      <c r="G8" s="55">
        <f>D8/'2017 December'!D2</f>
        <v>5.2966313557909614E-3</v>
      </c>
    </row>
    <row r="11" spans="2:7" ht="21.75" customHeight="1" x14ac:dyDescent="0.2">
      <c r="B11" s="111" t="s">
        <v>152</v>
      </c>
      <c r="C11" s="111"/>
      <c r="D11" s="111"/>
      <c r="E11" s="111"/>
      <c r="F11" s="111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workbookViewId="0">
      <selection activeCell="B2" sqref="B2:G2"/>
    </sheetView>
  </sheetViews>
  <sheetFormatPr defaultRowHeight="12.75" x14ac:dyDescent="0.2"/>
  <cols>
    <col min="1" max="1" width="13.140625" customWidth="1"/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 x14ac:dyDescent="0.2"/>
    <row r="2" spans="2:7" ht="21.75" customHeight="1" x14ac:dyDescent="0.2">
      <c r="B2" s="112" t="s">
        <v>255</v>
      </c>
      <c r="C2" s="112"/>
      <c r="D2" s="112"/>
      <c r="E2" s="112"/>
      <c r="F2" s="112"/>
      <c r="G2" s="112"/>
    </row>
    <row r="3" spans="2:7" ht="15.75" thickBot="1" x14ac:dyDescent="0.25">
      <c r="B3" s="48"/>
      <c r="C3" s="48"/>
      <c r="D3" s="48"/>
      <c r="E3" s="48"/>
      <c r="F3" s="48"/>
    </row>
    <row r="4" spans="2:7" ht="36" customHeight="1" x14ac:dyDescent="0.2">
      <c r="B4" s="75" t="s">
        <v>253</v>
      </c>
      <c r="C4" s="76" t="s">
        <v>275</v>
      </c>
      <c r="D4" s="76" t="s">
        <v>276</v>
      </c>
      <c r="E4" s="76" t="s">
        <v>225</v>
      </c>
      <c r="F4" s="77" t="s">
        <v>1</v>
      </c>
      <c r="G4" s="78" t="s">
        <v>258</v>
      </c>
    </row>
    <row r="5" spans="2:7" x14ac:dyDescent="0.2">
      <c r="B5" s="45" t="s">
        <v>241</v>
      </c>
      <c r="C5" s="31">
        <v>115194</v>
      </c>
      <c r="D5" s="31">
        <v>134292</v>
      </c>
      <c r="E5" s="31">
        <f t="shared" ref="E5:E24" si="0">D5-C5</f>
        <v>19098</v>
      </c>
      <c r="F5" s="58">
        <f t="shared" ref="F5:F24" si="1">E5/C5</f>
        <v>0.16578988488983801</v>
      </c>
      <c r="G5" s="51">
        <f>D5/'2017 December'!D2</f>
        <v>0.22381850787661414</v>
      </c>
    </row>
    <row r="6" spans="2:7" x14ac:dyDescent="0.2">
      <c r="B6" s="46" t="s">
        <v>243</v>
      </c>
      <c r="C6" s="31">
        <v>77684</v>
      </c>
      <c r="D6" s="31">
        <v>101939</v>
      </c>
      <c r="E6" s="31">
        <f t="shared" si="0"/>
        <v>24255</v>
      </c>
      <c r="F6" s="58">
        <f t="shared" si="1"/>
        <v>0.31222645589825448</v>
      </c>
      <c r="G6" s="51">
        <f>D6/'2017 December'!D2</f>
        <v>0.16989720068532876</v>
      </c>
    </row>
    <row r="7" spans="2:7" x14ac:dyDescent="0.2">
      <c r="B7" s="46" t="s">
        <v>244</v>
      </c>
      <c r="C7" s="31">
        <v>92767</v>
      </c>
      <c r="D7" s="31">
        <v>98948</v>
      </c>
      <c r="E7" s="31">
        <f t="shared" si="0"/>
        <v>6181</v>
      </c>
      <c r="F7" s="58">
        <f t="shared" si="1"/>
        <v>6.6629297056065198E-2</v>
      </c>
      <c r="G7" s="51">
        <f>D7/'2017 December'!D2</f>
        <v>0.16491223391844054</v>
      </c>
    </row>
    <row r="8" spans="2:7" x14ac:dyDescent="0.2">
      <c r="B8" s="46" t="s">
        <v>239</v>
      </c>
      <c r="C8" s="31">
        <v>60073</v>
      </c>
      <c r="D8" s="31">
        <v>89575</v>
      </c>
      <c r="E8" s="31">
        <f t="shared" si="0"/>
        <v>29502</v>
      </c>
      <c r="F8" s="58">
        <f t="shared" si="1"/>
        <v>0.49110249196810546</v>
      </c>
      <c r="G8" s="51">
        <f>D8/'2017 December'!D2</f>
        <v>0.14929067139552402</v>
      </c>
    </row>
    <row r="9" spans="2:7" x14ac:dyDescent="0.2">
      <c r="B9" s="46" t="s">
        <v>236</v>
      </c>
      <c r="C9" s="31">
        <v>62109</v>
      </c>
      <c r="D9" s="31">
        <v>86353</v>
      </c>
      <c r="E9" s="31">
        <f t="shared" si="0"/>
        <v>24244</v>
      </c>
      <c r="F9" s="58">
        <f t="shared" si="1"/>
        <v>0.39034600460480767</v>
      </c>
      <c r="G9" s="51">
        <f>D9/'2017 December'!D2</f>
        <v>0.14392070719528535</v>
      </c>
    </row>
    <row r="10" spans="2:7" x14ac:dyDescent="0.2">
      <c r="B10" s="46" t="s">
        <v>240</v>
      </c>
      <c r="C10" s="31">
        <v>21316</v>
      </c>
      <c r="D10" s="31">
        <v>21010</v>
      </c>
      <c r="E10" s="31">
        <f t="shared" si="0"/>
        <v>-306</v>
      </c>
      <c r="F10" s="58">
        <f t="shared" si="1"/>
        <v>-1.4355413773691124E-2</v>
      </c>
      <c r="G10" s="51">
        <f>D10/'2017 December'!D2</f>
        <v>3.5016433223778509E-2</v>
      </c>
    </row>
    <row r="11" spans="2:7" x14ac:dyDescent="0.2">
      <c r="B11" s="46" t="s">
        <v>245</v>
      </c>
      <c r="C11" s="31">
        <v>13441</v>
      </c>
      <c r="D11" s="31">
        <v>17567</v>
      </c>
      <c r="E11" s="31">
        <f t="shared" si="0"/>
        <v>4126</v>
      </c>
      <c r="F11" s="58">
        <f t="shared" si="1"/>
        <v>0.30697120749944201</v>
      </c>
      <c r="G11" s="51">
        <f>D11/'2017 December'!D2</f>
        <v>2.9278138145745695E-2</v>
      </c>
    </row>
    <row r="12" spans="2:7" x14ac:dyDescent="0.2">
      <c r="B12" s="46" t="s">
        <v>247</v>
      </c>
      <c r="C12" s="31">
        <v>6299</v>
      </c>
      <c r="D12" s="31">
        <v>12532</v>
      </c>
      <c r="E12" s="31">
        <f t="shared" si="0"/>
        <v>6233</v>
      </c>
      <c r="F12" s="58">
        <f t="shared" si="1"/>
        <v>0.98952214637244007</v>
      </c>
      <c r="G12" s="51">
        <f>D12/'2017 December'!D2</f>
        <v>2.0886527423150513E-2</v>
      </c>
    </row>
    <row r="13" spans="2:7" x14ac:dyDescent="0.2">
      <c r="B13" s="46" t="s">
        <v>238</v>
      </c>
      <c r="C13" s="31">
        <v>10022</v>
      </c>
      <c r="D13" s="31">
        <v>7652</v>
      </c>
      <c r="E13" s="31">
        <f t="shared" si="0"/>
        <v>-2370</v>
      </c>
      <c r="F13" s="58">
        <f t="shared" si="1"/>
        <v>-0.23647974456196369</v>
      </c>
      <c r="G13" s="51">
        <f>D13/'2017 December'!D2</f>
        <v>1.2753248311677921E-2</v>
      </c>
    </row>
    <row r="14" spans="2:7" x14ac:dyDescent="0.2">
      <c r="B14" s="46" t="s">
        <v>246</v>
      </c>
      <c r="C14" s="31">
        <v>6067</v>
      </c>
      <c r="D14" s="31">
        <v>7241</v>
      </c>
      <c r="E14" s="31">
        <f t="shared" si="0"/>
        <v>1174</v>
      </c>
      <c r="F14" s="58">
        <f t="shared" si="1"/>
        <v>0.19350585132685016</v>
      </c>
      <c r="G14" s="51">
        <f>D14/'2017 December'!D2</f>
        <v>1.2068252878314145E-2</v>
      </c>
    </row>
    <row r="15" spans="2:7" x14ac:dyDescent="0.2">
      <c r="B15" s="46" t="s">
        <v>256</v>
      </c>
      <c r="C15" s="31">
        <v>4216</v>
      </c>
      <c r="D15" s="31">
        <v>6818</v>
      </c>
      <c r="E15" s="31">
        <f t="shared" si="0"/>
        <v>2602</v>
      </c>
      <c r="F15" s="58">
        <f t="shared" si="1"/>
        <v>0.61717267552182165</v>
      </c>
      <c r="G15" s="51">
        <f>D15/'2017 December'!D2</f>
        <v>1.1363257578282812E-2</v>
      </c>
    </row>
    <row r="16" spans="2:7" x14ac:dyDescent="0.2">
      <c r="B16" s="46" t="s">
        <v>235</v>
      </c>
      <c r="C16" s="31">
        <v>7296</v>
      </c>
      <c r="D16" s="31">
        <v>4105</v>
      </c>
      <c r="E16" s="31">
        <f t="shared" si="0"/>
        <v>-3191</v>
      </c>
      <c r="F16" s="58">
        <f t="shared" si="1"/>
        <v>-0.43736293859649122</v>
      </c>
      <c r="G16" s="51">
        <f>D16/'2017 December'!D2</f>
        <v>6.8416210558596277E-3</v>
      </c>
    </row>
    <row r="17" spans="2:9" x14ac:dyDescent="0.2">
      <c r="B17" s="46" t="s">
        <v>257</v>
      </c>
      <c r="C17" s="31">
        <v>3028</v>
      </c>
      <c r="D17" s="31">
        <v>3992</v>
      </c>
      <c r="E17" s="31">
        <f t="shared" si="0"/>
        <v>964</v>
      </c>
      <c r="F17" s="58">
        <f t="shared" si="1"/>
        <v>0.31836195508586523</v>
      </c>
      <c r="G17" s="51">
        <f>D17/'2017 December'!D2</f>
        <v>6.6532889780734792E-3</v>
      </c>
    </row>
    <row r="18" spans="2:9" x14ac:dyDescent="0.2">
      <c r="B18" s="46" t="s">
        <v>248</v>
      </c>
      <c r="C18" s="31">
        <v>2453</v>
      </c>
      <c r="D18" s="31">
        <v>3634</v>
      </c>
      <c r="E18" s="31">
        <f t="shared" si="0"/>
        <v>1181</v>
      </c>
      <c r="F18" s="58">
        <f t="shared" si="1"/>
        <v>0.48145128414186711</v>
      </c>
      <c r="G18" s="51">
        <f>D18/'2017 December'!D2</f>
        <v>6.0566262891580723E-3</v>
      </c>
    </row>
    <row r="19" spans="2:9" x14ac:dyDescent="0.2">
      <c r="B19" s="46" t="s">
        <v>252</v>
      </c>
      <c r="C19" s="31">
        <v>1629</v>
      </c>
      <c r="D19" s="31">
        <v>1870</v>
      </c>
      <c r="E19" s="31">
        <f t="shared" si="0"/>
        <v>241</v>
      </c>
      <c r="F19" s="58">
        <f t="shared" si="1"/>
        <v>0.14794352363413138</v>
      </c>
      <c r="G19" s="51">
        <f>D19/'2017 December'!D2</f>
        <v>3.1166458890274063E-3</v>
      </c>
    </row>
    <row r="20" spans="2:9" x14ac:dyDescent="0.2">
      <c r="B20" s="46" t="s">
        <v>250</v>
      </c>
      <c r="C20" s="31">
        <v>1595</v>
      </c>
      <c r="D20" s="31">
        <v>1154</v>
      </c>
      <c r="E20" s="31">
        <f t="shared" si="0"/>
        <v>-441</v>
      </c>
      <c r="F20" s="58">
        <f t="shared" si="1"/>
        <v>-0.27648902821316612</v>
      </c>
      <c r="G20" s="51">
        <f>D20/'2017 December'!D2</f>
        <v>1.9233205111965921E-3</v>
      </c>
      <c r="I20" s="64"/>
    </row>
    <row r="21" spans="2:9" x14ac:dyDescent="0.2">
      <c r="B21" s="46" t="s">
        <v>249</v>
      </c>
      <c r="C21" s="31">
        <v>1202</v>
      </c>
      <c r="D21" s="31">
        <v>1094</v>
      </c>
      <c r="E21" s="31">
        <f t="shared" si="0"/>
        <v>-108</v>
      </c>
      <c r="F21" s="58">
        <f t="shared" si="1"/>
        <v>-8.9850249584026626E-2</v>
      </c>
      <c r="G21" s="51">
        <f>D21/'2017 December'!D2</f>
        <v>1.8233211778588142E-3</v>
      </c>
    </row>
    <row r="22" spans="2:9" x14ac:dyDescent="0.2">
      <c r="B22" s="46" t="s">
        <v>251</v>
      </c>
      <c r="C22" s="31">
        <v>119</v>
      </c>
      <c r="D22" s="31">
        <v>154</v>
      </c>
      <c r="E22" s="31">
        <f t="shared" si="0"/>
        <v>35</v>
      </c>
      <c r="F22" s="58">
        <f t="shared" si="1"/>
        <v>0.29411764705882354</v>
      </c>
      <c r="G22" s="51">
        <f>D22/'2017 December'!D2</f>
        <v>2.5666495556696289E-4</v>
      </c>
    </row>
    <row r="23" spans="2:9" x14ac:dyDescent="0.2">
      <c r="B23" s="46" t="s">
        <v>242</v>
      </c>
      <c r="C23" s="31">
        <v>82</v>
      </c>
      <c r="D23" s="31">
        <v>39</v>
      </c>
      <c r="E23" s="31">
        <f t="shared" si="0"/>
        <v>-43</v>
      </c>
      <c r="F23" s="58">
        <f t="shared" si="1"/>
        <v>-0.52439024390243905</v>
      </c>
      <c r="G23" s="51">
        <f>D23/'2017 December'!D2</f>
        <v>6.4999566669555537E-5</v>
      </c>
    </row>
    <row r="24" spans="2:9" ht="13.5" thickBot="1" x14ac:dyDescent="0.25">
      <c r="B24" s="47" t="s">
        <v>237</v>
      </c>
      <c r="C24" s="40">
        <v>10</v>
      </c>
      <c r="D24" s="40">
        <v>35</v>
      </c>
      <c r="E24" s="40">
        <f t="shared" si="0"/>
        <v>25</v>
      </c>
      <c r="F24" s="59">
        <f t="shared" si="1"/>
        <v>2.5</v>
      </c>
      <c r="G24" s="55">
        <f>D24/'2017 December'!D2</f>
        <v>5.8332944447037019E-5</v>
      </c>
    </row>
    <row r="25" spans="2:9" x14ac:dyDescent="0.2">
      <c r="G25" s="85"/>
    </row>
    <row r="26" spans="2:9" x14ac:dyDescent="0.2">
      <c r="G26" s="85"/>
    </row>
    <row r="27" spans="2:9" ht="15.75" customHeight="1" x14ac:dyDescent="0.2">
      <c r="B27" s="111" t="s">
        <v>152</v>
      </c>
      <c r="C27" s="111"/>
      <c r="D27" s="111"/>
      <c r="E27" s="111"/>
    </row>
  </sheetData>
  <mergeCells count="2">
    <mergeCell ref="B2:G2"/>
    <mergeCell ref="B27:E27"/>
  </mergeCells>
  <pageMargins left="0.7" right="0.7" top="0.75" bottom="0.75" header="0.3" footer="0.3"/>
  <ignoredErrors>
    <ignoredError sqref="E5:E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2017 December</vt:lpstr>
      <vt:lpstr>Top15</vt:lpstr>
      <vt:lpstr>Types of visit</vt:lpstr>
      <vt:lpstr>Regions</vt:lpstr>
      <vt:lpstr>Border Type</vt:lpstr>
      <vt:lpstr>Border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Arabuli</cp:lastModifiedBy>
  <dcterms:created xsi:type="dcterms:W3CDTF">2012-06-01T06:45:51Z</dcterms:created>
  <dcterms:modified xsi:type="dcterms:W3CDTF">2018-01-05T11:58:25Z</dcterms:modified>
</cp:coreProperties>
</file>