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uli\Desktop\"/>
    </mc:Choice>
  </mc:AlternateContent>
  <bookViews>
    <workbookView xWindow="0" yWindow="0" windowWidth="20490" windowHeight="7365"/>
  </bookViews>
  <sheets>
    <sheet name="2005-2017" sheetId="1" r:id="rId1"/>
    <sheet name="Change %" sheetId="6" r:id="rId2"/>
    <sheet name="Top15" sheetId="2" r:id="rId3"/>
    <sheet name="Regons" sheetId="3" r:id="rId4"/>
    <sheet name="Bolder Type" sheetId="4" r:id="rId5"/>
    <sheet name="Bolder" sheetId="7" r:id="rId6"/>
  </sheets>
  <calcPr calcId="152511"/>
</workbook>
</file>

<file path=xl/calcChain.xml><?xml version="1.0" encoding="utf-8"?>
<calcChain xmlns="http://schemas.openxmlformats.org/spreadsheetml/2006/main">
  <c r="O6" i="3" l="1"/>
  <c r="O7" i="3"/>
  <c r="O8" i="3"/>
  <c r="O9" i="3"/>
  <c r="O10" i="3"/>
  <c r="O11" i="3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N230" i="6"/>
  <c r="N232" i="6"/>
  <c r="N233" i="6"/>
  <c r="N234" i="6"/>
  <c r="M137" i="6"/>
  <c r="N131" i="6"/>
  <c r="N73" i="6"/>
  <c r="N75" i="6"/>
  <c r="N76" i="6"/>
  <c r="N77" i="6"/>
  <c r="N78" i="6"/>
  <c r="N79" i="6"/>
  <c r="N81" i="6"/>
  <c r="N82" i="6"/>
  <c r="N84" i="6"/>
  <c r="N85" i="6"/>
  <c r="N86" i="6"/>
  <c r="N87" i="6"/>
  <c r="N88" i="6"/>
  <c r="N70" i="6"/>
  <c r="N71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34" i="6"/>
  <c r="N137" i="6"/>
  <c r="N139" i="6"/>
  <c r="N140" i="6"/>
  <c r="N141" i="6"/>
  <c r="N142" i="6"/>
  <c r="N144" i="6"/>
  <c r="N145" i="6"/>
  <c r="N146" i="6"/>
  <c r="N147" i="6"/>
  <c r="N148" i="6"/>
  <c r="N149" i="6"/>
  <c r="N150" i="6"/>
  <c r="N151" i="6"/>
  <c r="N152" i="6"/>
  <c r="N153" i="6"/>
  <c r="N154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1" i="6"/>
  <c r="N222" i="6"/>
  <c r="N223" i="6"/>
  <c r="N224" i="6"/>
  <c r="N225" i="6"/>
  <c r="N226" i="6"/>
  <c r="N227" i="6"/>
  <c r="N228" i="6"/>
  <c r="N229" i="6"/>
  <c r="N231" i="6"/>
  <c r="N235" i="6"/>
  <c r="N237" i="6"/>
  <c r="N238" i="6"/>
  <c r="N239" i="6"/>
  <c r="F40" i="2" l="1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J236" i="6"/>
  <c r="L236" i="6"/>
  <c r="L233" i="6"/>
  <c r="M233" i="6"/>
  <c r="L234" i="6"/>
  <c r="M234" i="6"/>
  <c r="L235" i="6"/>
  <c r="M235" i="6"/>
  <c r="M236" i="6"/>
  <c r="K223" i="6"/>
  <c r="M223" i="6"/>
  <c r="L220" i="6"/>
  <c r="M220" i="6"/>
  <c r="L191" i="6"/>
  <c r="M155" i="6"/>
  <c r="M139" i="6"/>
  <c r="M140" i="6"/>
  <c r="M141" i="6"/>
  <c r="M142" i="6"/>
  <c r="K130" i="6"/>
  <c r="K131" i="6"/>
  <c r="L131" i="6"/>
  <c r="K134" i="6"/>
  <c r="L134" i="6"/>
  <c r="M134" i="6"/>
  <c r="M136" i="6"/>
  <c r="M84" i="6"/>
  <c r="K73" i="6"/>
  <c r="K75" i="6"/>
  <c r="K76" i="6"/>
  <c r="K77" i="6"/>
  <c r="K78" i="6"/>
  <c r="K81" i="6"/>
  <c r="K82" i="6"/>
  <c r="K83" i="6"/>
  <c r="K85" i="6"/>
  <c r="L71" i="6"/>
  <c r="L73" i="6"/>
  <c r="L75" i="6"/>
  <c r="L76" i="6"/>
  <c r="L77" i="6"/>
  <c r="L78" i="6"/>
  <c r="L79" i="6"/>
  <c r="L81" i="6"/>
  <c r="L82" i="6"/>
  <c r="L83" i="6"/>
  <c r="M71" i="6"/>
  <c r="M73" i="6"/>
  <c r="M75" i="6"/>
  <c r="M76" i="6"/>
  <c r="M77" i="6"/>
  <c r="M78" i="6"/>
  <c r="M79" i="6"/>
  <c r="M81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8" i="6"/>
  <c r="M29" i="6"/>
  <c r="M30" i="6"/>
  <c r="M31" i="6"/>
  <c r="M32" i="6"/>
  <c r="M33" i="6"/>
  <c r="M34" i="6"/>
  <c r="M36" i="6"/>
  <c r="M37" i="6"/>
  <c r="M38" i="6"/>
  <c r="M39" i="6"/>
  <c r="M41" i="6"/>
  <c r="M42" i="6"/>
  <c r="M43" i="6"/>
  <c r="M44" i="6"/>
  <c r="M45" i="6"/>
  <c r="M46" i="6"/>
  <c r="M47" i="6"/>
  <c r="M48" i="6"/>
  <c r="M49" i="6"/>
  <c r="M50" i="6"/>
  <c r="M51" i="6"/>
  <c r="M53" i="6"/>
  <c r="M54" i="6"/>
  <c r="M55" i="6"/>
  <c r="M56" i="6"/>
  <c r="M57" i="6"/>
  <c r="M58" i="6"/>
  <c r="M59" i="6"/>
  <c r="M60" i="6"/>
  <c r="M61" i="6"/>
  <c r="M63" i="6"/>
  <c r="M64" i="6"/>
  <c r="M65" i="6"/>
  <c r="M69" i="6"/>
  <c r="M82" i="6"/>
  <c r="M83" i="6"/>
  <c r="M85" i="6"/>
  <c r="M86" i="6"/>
  <c r="M87" i="6"/>
  <c r="M88" i="6"/>
  <c r="M89" i="6"/>
  <c r="M91" i="6"/>
  <c r="M92" i="6"/>
  <c r="M93" i="6"/>
  <c r="M94" i="6"/>
  <c r="M95" i="6"/>
  <c r="M96" i="6"/>
  <c r="M97" i="6"/>
  <c r="M99" i="6"/>
  <c r="M100" i="6"/>
  <c r="M101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8" i="6"/>
  <c r="M119" i="6"/>
  <c r="M120" i="6"/>
  <c r="M121" i="6"/>
  <c r="M122" i="6"/>
  <c r="M123" i="6"/>
  <c r="M124" i="6"/>
  <c r="M126" i="6"/>
  <c r="M127" i="6"/>
  <c r="M128" i="6"/>
  <c r="M129" i="6"/>
  <c r="M145" i="6"/>
  <c r="M146" i="6"/>
  <c r="M147" i="6"/>
  <c r="M148" i="6"/>
  <c r="M149" i="6"/>
  <c r="M150" i="6"/>
  <c r="M151" i="6"/>
  <c r="M152" i="6"/>
  <c r="M153" i="6"/>
  <c r="M156" i="6"/>
  <c r="M157" i="6"/>
  <c r="M158" i="6"/>
  <c r="M159" i="6"/>
  <c r="M160" i="6"/>
  <c r="M161" i="6"/>
  <c r="M162" i="6"/>
  <c r="M163" i="6"/>
  <c r="M164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2" i="6"/>
  <c r="M183" i="6"/>
  <c r="M184" i="6"/>
  <c r="M185" i="6"/>
  <c r="M186" i="6"/>
  <c r="M187" i="6"/>
  <c r="M188" i="6"/>
  <c r="M189" i="6"/>
  <c r="M190" i="6"/>
  <c r="M192" i="6"/>
  <c r="M193" i="6"/>
  <c r="M194" i="6"/>
  <c r="M195" i="6"/>
  <c r="M196" i="6"/>
  <c r="M197" i="6"/>
  <c r="M198" i="6"/>
  <c r="M199" i="6"/>
  <c r="M200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9" i="6"/>
  <c r="M221" i="6"/>
  <c r="M222" i="6"/>
  <c r="M225" i="6"/>
  <c r="M226" i="6"/>
  <c r="M227" i="6"/>
  <c r="M228" i="6"/>
  <c r="M231" i="6"/>
  <c r="M238" i="6"/>
  <c r="M239" i="6"/>
  <c r="N6" i="1" l="1"/>
  <c r="N27" i="1"/>
  <c r="N35" i="1"/>
  <c r="N52" i="1"/>
  <c r="N62" i="1"/>
  <c r="N67" i="1"/>
  <c r="N90" i="1"/>
  <c r="N98" i="1"/>
  <c r="N102" i="1"/>
  <c r="N117" i="1"/>
  <c r="N125" i="1"/>
  <c r="N144" i="1"/>
  <c r="N154" i="1"/>
  <c r="N165" i="1"/>
  <c r="N181" i="1"/>
  <c r="N201" i="1"/>
  <c r="N218" i="1"/>
  <c r="N224" i="1"/>
  <c r="N229" i="1"/>
  <c r="N237" i="1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N11" i="3" l="1"/>
  <c r="N5" i="1"/>
  <c r="N66" i="1"/>
  <c r="N180" i="1"/>
  <c r="N116" i="1"/>
  <c r="L239" i="6"/>
  <c r="L238" i="6"/>
  <c r="L231" i="6"/>
  <c r="L230" i="6"/>
  <c r="L228" i="6"/>
  <c r="L227" i="6"/>
  <c r="L226" i="6"/>
  <c r="L225" i="6"/>
  <c r="L222" i="6"/>
  <c r="L221" i="6"/>
  <c r="L219" i="6"/>
  <c r="L216" i="6"/>
  <c r="L215" i="6"/>
  <c r="L214" i="6"/>
  <c r="L213" i="6"/>
  <c r="L212" i="6"/>
  <c r="L211" i="6"/>
  <c r="L210" i="6"/>
  <c r="L208" i="6"/>
  <c r="L207" i="6"/>
  <c r="L206" i="6"/>
  <c r="L205" i="6"/>
  <c r="L204" i="6"/>
  <c r="L203" i="6"/>
  <c r="L202" i="6"/>
  <c r="L200" i="6"/>
  <c r="L199" i="6"/>
  <c r="L198" i="6"/>
  <c r="L197" i="6"/>
  <c r="L196" i="6"/>
  <c r="L195" i="6"/>
  <c r="L194" i="6"/>
  <c r="L193" i="6"/>
  <c r="L192" i="6"/>
  <c r="L190" i="6"/>
  <c r="L189" i="6"/>
  <c r="L188" i="6"/>
  <c r="L187" i="6"/>
  <c r="L186" i="6"/>
  <c r="L185" i="6"/>
  <c r="L184" i="6"/>
  <c r="L183" i="6"/>
  <c r="L182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4" i="6"/>
  <c r="L163" i="6"/>
  <c r="L162" i="6"/>
  <c r="L161" i="6"/>
  <c r="L160" i="6"/>
  <c r="L159" i="6"/>
  <c r="L158" i="6"/>
  <c r="L157" i="6"/>
  <c r="L156" i="6"/>
  <c r="L153" i="6"/>
  <c r="L152" i="6"/>
  <c r="L151" i="6"/>
  <c r="L150" i="6"/>
  <c r="L149" i="6"/>
  <c r="L148" i="6"/>
  <c r="L147" i="6"/>
  <c r="L146" i="6"/>
  <c r="L145" i="6"/>
  <c r="L143" i="6"/>
  <c r="L142" i="6"/>
  <c r="L141" i="6"/>
  <c r="L140" i="6"/>
  <c r="L139" i="6"/>
  <c r="L138" i="6"/>
  <c r="L137" i="6"/>
  <c r="L129" i="6"/>
  <c r="L128" i="6"/>
  <c r="L127" i="6"/>
  <c r="L126" i="6"/>
  <c r="L124" i="6"/>
  <c r="L123" i="6"/>
  <c r="L122" i="6"/>
  <c r="L121" i="6"/>
  <c r="L120" i="6"/>
  <c r="L119" i="6"/>
  <c r="L118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1" i="6"/>
  <c r="L100" i="6"/>
  <c r="L99" i="6"/>
  <c r="L97" i="6"/>
  <c r="L96" i="6"/>
  <c r="L95" i="6"/>
  <c r="L94" i="6"/>
  <c r="L93" i="6"/>
  <c r="L92" i="6"/>
  <c r="L91" i="6"/>
  <c r="L89" i="6"/>
  <c r="L88" i="6"/>
  <c r="L87" i="6"/>
  <c r="L86" i="6"/>
  <c r="L85" i="6"/>
  <c r="L70" i="6"/>
  <c r="L69" i="6"/>
  <c r="L65" i="6"/>
  <c r="L64" i="6"/>
  <c r="L63" i="6"/>
  <c r="L61" i="6"/>
  <c r="L60" i="6"/>
  <c r="L59" i="6"/>
  <c r="L58" i="6"/>
  <c r="L57" i="6"/>
  <c r="L56" i="6"/>
  <c r="L55" i="6"/>
  <c r="L54" i="6"/>
  <c r="L53" i="6"/>
  <c r="L51" i="6"/>
  <c r="L50" i="6"/>
  <c r="L49" i="6"/>
  <c r="L48" i="6"/>
  <c r="L47" i="6"/>
  <c r="L46" i="6"/>
  <c r="L45" i="6"/>
  <c r="L44" i="6"/>
  <c r="L43" i="6"/>
  <c r="L42" i="6"/>
  <c r="L41" i="6"/>
  <c r="L39" i="6"/>
  <c r="L38" i="6"/>
  <c r="L37" i="6"/>
  <c r="L36" i="6"/>
  <c r="L34" i="6"/>
  <c r="L33" i="6"/>
  <c r="L32" i="6"/>
  <c r="L31" i="6"/>
  <c r="L30" i="6"/>
  <c r="L29" i="6"/>
  <c r="L28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M6" i="1"/>
  <c r="M6" i="6" s="1"/>
  <c r="M237" i="1"/>
  <c r="M237" i="6" s="1"/>
  <c r="M229" i="1"/>
  <c r="M229" i="6" s="1"/>
  <c r="M224" i="1"/>
  <c r="M224" i="6" s="1"/>
  <c r="M218" i="1"/>
  <c r="M218" i="6" s="1"/>
  <c r="M201" i="1"/>
  <c r="M201" i="6" s="1"/>
  <c r="M181" i="1"/>
  <c r="M181" i="6" s="1"/>
  <c r="M165" i="1"/>
  <c r="M11" i="3" s="1"/>
  <c r="M154" i="1"/>
  <c r="M154" i="6" s="1"/>
  <c r="M144" i="1"/>
  <c r="M144" i="6" s="1"/>
  <c r="M125" i="1"/>
  <c r="M125" i="6" s="1"/>
  <c r="M117" i="1"/>
  <c r="M117" i="6" s="1"/>
  <c r="M102" i="1"/>
  <c r="M102" i="6" s="1"/>
  <c r="M98" i="1"/>
  <c r="M98" i="6" s="1"/>
  <c r="M90" i="1"/>
  <c r="M90" i="6" s="1"/>
  <c r="M67" i="1"/>
  <c r="M67" i="6" s="1"/>
  <c r="M62" i="1"/>
  <c r="M62" i="6" s="1"/>
  <c r="M52" i="1"/>
  <c r="M52" i="6" s="1"/>
  <c r="M35" i="1"/>
  <c r="M35" i="6" s="1"/>
  <c r="M27" i="1"/>
  <c r="M27" i="6" s="1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87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6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8" i="6"/>
  <c r="K29" i="6"/>
  <c r="K30" i="6"/>
  <c r="K31" i="6"/>
  <c r="K32" i="6"/>
  <c r="K33" i="6"/>
  <c r="K34" i="6"/>
  <c r="K36" i="6"/>
  <c r="K37" i="6"/>
  <c r="K38" i="6"/>
  <c r="K39" i="6"/>
  <c r="K41" i="6"/>
  <c r="K42" i="6"/>
  <c r="K43" i="6"/>
  <c r="K44" i="6"/>
  <c r="K45" i="6"/>
  <c r="K46" i="6"/>
  <c r="K47" i="6"/>
  <c r="K48" i="6"/>
  <c r="K49" i="6"/>
  <c r="K50" i="6"/>
  <c r="K51" i="6"/>
  <c r="K53" i="6"/>
  <c r="K54" i="6"/>
  <c r="K55" i="6"/>
  <c r="K56" i="6"/>
  <c r="K57" i="6"/>
  <c r="K58" i="6"/>
  <c r="K59" i="6"/>
  <c r="K60" i="6"/>
  <c r="K61" i="6"/>
  <c r="K63" i="6"/>
  <c r="K64" i="6"/>
  <c r="K65" i="6"/>
  <c r="K69" i="6"/>
  <c r="K70" i="6"/>
  <c r="K86" i="6"/>
  <c r="K87" i="6"/>
  <c r="K88" i="6"/>
  <c r="K89" i="6"/>
  <c r="K91" i="6"/>
  <c r="K92" i="6"/>
  <c r="K93" i="6"/>
  <c r="K94" i="6"/>
  <c r="K95" i="6"/>
  <c r="K96" i="6"/>
  <c r="K97" i="6"/>
  <c r="K99" i="6"/>
  <c r="K100" i="6"/>
  <c r="K101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8" i="6"/>
  <c r="K119" i="6"/>
  <c r="K120" i="6"/>
  <c r="K121" i="6"/>
  <c r="K122" i="6"/>
  <c r="K123" i="6"/>
  <c r="K124" i="6"/>
  <c r="K126" i="6"/>
  <c r="K127" i="6"/>
  <c r="K128" i="6"/>
  <c r="K129" i="6"/>
  <c r="K137" i="6"/>
  <c r="K138" i="6"/>
  <c r="K139" i="6"/>
  <c r="K140" i="6"/>
  <c r="K141" i="6"/>
  <c r="K142" i="6"/>
  <c r="K143" i="6"/>
  <c r="K145" i="6"/>
  <c r="K146" i="6"/>
  <c r="K147" i="6"/>
  <c r="K148" i="6"/>
  <c r="K149" i="6"/>
  <c r="K150" i="6"/>
  <c r="K151" i="6"/>
  <c r="K152" i="6"/>
  <c r="K153" i="6"/>
  <c r="K156" i="6"/>
  <c r="K157" i="6"/>
  <c r="K158" i="6"/>
  <c r="K159" i="6"/>
  <c r="K160" i="6"/>
  <c r="K161" i="6"/>
  <c r="K162" i="6"/>
  <c r="K163" i="6"/>
  <c r="K164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2" i="6"/>
  <c r="K183" i="6"/>
  <c r="K184" i="6"/>
  <c r="K185" i="6"/>
  <c r="K186" i="6"/>
  <c r="K187" i="6"/>
  <c r="K188" i="6"/>
  <c r="K189" i="6"/>
  <c r="K190" i="6"/>
  <c r="K192" i="6"/>
  <c r="K193" i="6"/>
  <c r="K194" i="6"/>
  <c r="K195" i="6"/>
  <c r="K196" i="6"/>
  <c r="K197" i="6"/>
  <c r="K198" i="6"/>
  <c r="K199" i="6"/>
  <c r="K200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9" i="6"/>
  <c r="K221" i="6"/>
  <c r="K222" i="6"/>
  <c r="K225" i="6"/>
  <c r="K226" i="6"/>
  <c r="K227" i="6"/>
  <c r="K228" i="6"/>
  <c r="K230" i="6"/>
  <c r="K231" i="6"/>
  <c r="K232" i="6"/>
  <c r="K233" i="6"/>
  <c r="K234" i="6"/>
  <c r="K235" i="6"/>
  <c r="K238" i="6"/>
  <c r="K239" i="6"/>
  <c r="I24" i="6"/>
  <c r="L237" i="1"/>
  <c r="L229" i="1"/>
  <c r="L224" i="1"/>
  <c r="L218" i="1"/>
  <c r="L201" i="1"/>
  <c r="L181" i="1"/>
  <c r="L165" i="1"/>
  <c r="L11" i="3" s="1"/>
  <c r="L154" i="1"/>
  <c r="L144" i="1"/>
  <c r="L125" i="1"/>
  <c r="L117" i="1"/>
  <c r="L102" i="1"/>
  <c r="L98" i="1"/>
  <c r="L90" i="1"/>
  <c r="L67" i="1"/>
  <c r="L62" i="1"/>
  <c r="L52" i="1"/>
  <c r="L35" i="1"/>
  <c r="L27" i="1"/>
  <c r="L6" i="1"/>
  <c r="N4" i="1" l="1"/>
  <c r="N9" i="3"/>
  <c r="N7" i="3"/>
  <c r="N8" i="3"/>
  <c r="M165" i="6"/>
  <c r="N10" i="3"/>
  <c r="L67" i="6"/>
  <c r="L98" i="6"/>
  <c r="L201" i="6"/>
  <c r="L90" i="6"/>
  <c r="L52" i="6"/>
  <c r="L237" i="6"/>
  <c r="L117" i="6"/>
  <c r="L224" i="6"/>
  <c r="L62" i="6"/>
  <c r="L102" i="6"/>
  <c r="L154" i="6"/>
  <c r="L218" i="6"/>
  <c r="L144" i="6"/>
  <c r="L35" i="6"/>
  <c r="L125" i="6"/>
  <c r="L181" i="6"/>
  <c r="L229" i="6"/>
  <c r="L6" i="6"/>
  <c r="L27" i="6"/>
  <c r="L165" i="6"/>
  <c r="M66" i="1"/>
  <c r="M66" i="6" s="1"/>
  <c r="M5" i="1"/>
  <c r="M5" i="6" s="1"/>
  <c r="M180" i="1"/>
  <c r="M180" i="6" s="1"/>
  <c r="M116" i="1"/>
  <c r="M116" i="6" s="1"/>
  <c r="L180" i="1"/>
  <c r="L116" i="1"/>
  <c r="L66" i="1"/>
  <c r="L5" i="1"/>
  <c r="N6" i="3" l="1"/>
  <c r="M10" i="3"/>
  <c r="L180" i="6"/>
  <c r="M9" i="3"/>
  <c r="L116" i="6"/>
  <c r="M7" i="3"/>
  <c r="L5" i="6"/>
  <c r="M8" i="3"/>
  <c r="L66" i="6"/>
  <c r="M4" i="1"/>
  <c r="M4" i="6" s="1"/>
  <c r="L10" i="3"/>
  <c r="L9" i="3"/>
  <c r="L8" i="3"/>
  <c r="L7" i="3"/>
  <c r="L4" i="1"/>
  <c r="M6" i="3" l="1"/>
  <c r="L4" i="6"/>
  <c r="L6" i="3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8" i="6"/>
  <c r="J29" i="6"/>
  <c r="J30" i="6"/>
  <c r="J31" i="6"/>
  <c r="J32" i="6"/>
  <c r="J33" i="6"/>
  <c r="J34" i="6"/>
  <c r="J36" i="6"/>
  <c r="J37" i="6"/>
  <c r="J38" i="6"/>
  <c r="J39" i="6"/>
  <c r="J41" i="6"/>
  <c r="J42" i="6"/>
  <c r="J43" i="6"/>
  <c r="J44" i="6"/>
  <c r="J45" i="6"/>
  <c r="J46" i="6"/>
  <c r="J47" i="6"/>
  <c r="J48" i="6"/>
  <c r="J49" i="6"/>
  <c r="J50" i="6"/>
  <c r="J51" i="6"/>
  <c r="J53" i="6"/>
  <c r="J54" i="6"/>
  <c r="J55" i="6"/>
  <c r="J56" i="6"/>
  <c r="J57" i="6"/>
  <c r="J58" i="6"/>
  <c r="J59" i="6"/>
  <c r="J60" i="6"/>
  <c r="J61" i="6"/>
  <c r="J63" i="6"/>
  <c r="J64" i="6"/>
  <c r="J65" i="6"/>
  <c r="J68" i="6"/>
  <c r="J69" i="6"/>
  <c r="J70" i="6"/>
  <c r="J71" i="6"/>
  <c r="J73" i="6"/>
  <c r="J75" i="6"/>
  <c r="J76" i="6"/>
  <c r="J77" i="6"/>
  <c r="J78" i="6"/>
  <c r="J79" i="6"/>
  <c r="J81" i="6"/>
  <c r="J82" i="6"/>
  <c r="J83" i="6"/>
  <c r="J84" i="6"/>
  <c r="J85" i="6"/>
  <c r="J86" i="6"/>
  <c r="J87" i="6"/>
  <c r="J88" i="6"/>
  <c r="J89" i="6"/>
  <c r="J91" i="6"/>
  <c r="J92" i="6"/>
  <c r="J93" i="6"/>
  <c r="J94" i="6"/>
  <c r="J95" i="6"/>
  <c r="J96" i="6"/>
  <c r="J97" i="6"/>
  <c r="J99" i="6"/>
  <c r="J100" i="6"/>
  <c r="J101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8" i="6"/>
  <c r="J119" i="6"/>
  <c r="J120" i="6"/>
  <c r="J121" i="6"/>
  <c r="J122" i="6"/>
  <c r="J123" i="6"/>
  <c r="J124" i="6"/>
  <c r="J126" i="6"/>
  <c r="J127" i="6"/>
  <c r="J128" i="6"/>
  <c r="J129" i="6"/>
  <c r="J131" i="6"/>
  <c r="J134" i="6"/>
  <c r="J136" i="6"/>
  <c r="J137" i="6"/>
  <c r="J138" i="6"/>
  <c r="J139" i="6"/>
  <c r="J140" i="6"/>
  <c r="J141" i="6"/>
  <c r="J142" i="6"/>
  <c r="J143" i="6"/>
  <c r="J145" i="6"/>
  <c r="J146" i="6"/>
  <c r="J147" i="6"/>
  <c r="J148" i="6"/>
  <c r="J149" i="6"/>
  <c r="J150" i="6"/>
  <c r="J151" i="6"/>
  <c r="J152" i="6"/>
  <c r="J153" i="6"/>
  <c r="J156" i="6"/>
  <c r="J157" i="6"/>
  <c r="J158" i="6"/>
  <c r="J159" i="6"/>
  <c r="J160" i="6"/>
  <c r="J161" i="6"/>
  <c r="J162" i="6"/>
  <c r="J163" i="6"/>
  <c r="J164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9" i="6"/>
  <c r="J221" i="6"/>
  <c r="J222" i="6"/>
  <c r="J225" i="6"/>
  <c r="J226" i="6"/>
  <c r="J227" i="6"/>
  <c r="J228" i="6"/>
  <c r="J230" i="6"/>
  <c r="J231" i="6"/>
  <c r="J232" i="6"/>
  <c r="J233" i="6"/>
  <c r="J234" i="6"/>
  <c r="J235" i="6"/>
  <c r="J238" i="6"/>
  <c r="J239" i="6"/>
  <c r="J8" i="6"/>
  <c r="J7" i="6"/>
  <c r="K6" i="1"/>
  <c r="K6" i="6" s="1"/>
  <c r="K27" i="1"/>
  <c r="K27" i="6" s="1"/>
  <c r="K35" i="1"/>
  <c r="K35" i="6" s="1"/>
  <c r="K52" i="1"/>
  <c r="K52" i="6" s="1"/>
  <c r="K62" i="1"/>
  <c r="K62" i="6" s="1"/>
  <c r="K67" i="1"/>
  <c r="K67" i="6" s="1"/>
  <c r="K90" i="1"/>
  <c r="K90" i="6" s="1"/>
  <c r="K98" i="1"/>
  <c r="K98" i="6" s="1"/>
  <c r="K102" i="1"/>
  <c r="K102" i="6" s="1"/>
  <c r="K117" i="1"/>
  <c r="K117" i="6" s="1"/>
  <c r="K125" i="1"/>
  <c r="K125" i="6" s="1"/>
  <c r="K144" i="1"/>
  <c r="K144" i="6" s="1"/>
  <c r="K154" i="1"/>
  <c r="K154" i="6" s="1"/>
  <c r="K165" i="1"/>
  <c r="K181" i="1"/>
  <c r="K181" i="6" s="1"/>
  <c r="K201" i="1"/>
  <c r="K201" i="6" s="1"/>
  <c r="K218" i="1"/>
  <c r="K218" i="6" s="1"/>
  <c r="K224" i="1"/>
  <c r="K224" i="6" s="1"/>
  <c r="K229" i="1"/>
  <c r="K229" i="6" s="1"/>
  <c r="K237" i="1"/>
  <c r="K237" i="6" s="1"/>
  <c r="K11" i="3" l="1"/>
  <c r="K165" i="6"/>
  <c r="K180" i="1"/>
  <c r="K5" i="1"/>
  <c r="K5" i="6" s="1"/>
  <c r="K116" i="1"/>
  <c r="K116" i="6" s="1"/>
  <c r="K66" i="1"/>
  <c r="K66" i="6" s="1"/>
  <c r="K10" i="3" l="1"/>
  <c r="K180" i="6"/>
  <c r="K4" i="1"/>
  <c r="K9" i="3"/>
  <c r="K8" i="3"/>
  <c r="K7" i="3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5" i="6"/>
  <c r="I26" i="6"/>
  <c r="I28" i="6"/>
  <c r="I29" i="6"/>
  <c r="I30" i="6"/>
  <c r="I31" i="6"/>
  <c r="I32" i="6"/>
  <c r="I33" i="6"/>
  <c r="I34" i="6"/>
  <c r="I36" i="6"/>
  <c r="I37" i="6"/>
  <c r="I38" i="6"/>
  <c r="I39" i="6"/>
  <c r="I41" i="6"/>
  <c r="I42" i="6"/>
  <c r="I43" i="6"/>
  <c r="I44" i="6"/>
  <c r="I45" i="6"/>
  <c r="I46" i="6"/>
  <c r="I47" i="6"/>
  <c r="I48" i="6"/>
  <c r="I49" i="6"/>
  <c r="I50" i="6"/>
  <c r="I51" i="6"/>
  <c r="I53" i="6"/>
  <c r="I54" i="6"/>
  <c r="I55" i="6"/>
  <c r="I56" i="6"/>
  <c r="I57" i="6"/>
  <c r="I58" i="6"/>
  <c r="I59" i="6"/>
  <c r="I60" i="6"/>
  <c r="I61" i="6"/>
  <c r="I63" i="6"/>
  <c r="I64" i="6"/>
  <c r="I65" i="6"/>
  <c r="I68" i="6"/>
  <c r="I69" i="6"/>
  <c r="I70" i="6"/>
  <c r="I71" i="6"/>
  <c r="I73" i="6"/>
  <c r="I75" i="6"/>
  <c r="I77" i="6"/>
  <c r="I78" i="6"/>
  <c r="I81" i="6"/>
  <c r="I82" i="6"/>
  <c r="I84" i="6"/>
  <c r="I86" i="6"/>
  <c r="I87" i="6"/>
  <c r="I88" i="6"/>
  <c r="I89" i="6"/>
  <c r="I91" i="6"/>
  <c r="I92" i="6"/>
  <c r="I93" i="6"/>
  <c r="I94" i="6"/>
  <c r="I95" i="6"/>
  <c r="I96" i="6"/>
  <c r="I97" i="6"/>
  <c r="I99" i="6"/>
  <c r="I100" i="6"/>
  <c r="I101" i="6"/>
  <c r="I103" i="6"/>
  <c r="I104" i="6"/>
  <c r="I105" i="6"/>
  <c r="I106" i="6"/>
  <c r="I107" i="6"/>
  <c r="I108" i="6"/>
  <c r="I109" i="6"/>
  <c r="I110" i="6"/>
  <c r="I111" i="6"/>
  <c r="I112" i="6"/>
  <c r="I114" i="6"/>
  <c r="I115" i="6"/>
  <c r="I118" i="6"/>
  <c r="I119" i="6"/>
  <c r="I120" i="6"/>
  <c r="I121" i="6"/>
  <c r="I122" i="6"/>
  <c r="I123" i="6"/>
  <c r="I124" i="6"/>
  <c r="I126" i="6"/>
  <c r="I127" i="6"/>
  <c r="I129" i="6"/>
  <c r="I131" i="6"/>
  <c r="I134" i="6"/>
  <c r="I137" i="6"/>
  <c r="I138" i="6"/>
  <c r="I139" i="6"/>
  <c r="I140" i="6"/>
  <c r="I141" i="6"/>
  <c r="I142" i="6"/>
  <c r="I145" i="6"/>
  <c r="I146" i="6"/>
  <c r="I148" i="6"/>
  <c r="I149" i="6"/>
  <c r="I150" i="6"/>
  <c r="I151" i="6"/>
  <c r="I152" i="6"/>
  <c r="I153" i="6"/>
  <c r="I155" i="6"/>
  <c r="I156" i="6"/>
  <c r="I157" i="6"/>
  <c r="I158" i="6"/>
  <c r="I159" i="6"/>
  <c r="I160" i="6"/>
  <c r="I161" i="6"/>
  <c r="I162" i="6"/>
  <c r="I163" i="6"/>
  <c r="I164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3" i="6"/>
  <c r="I184" i="6"/>
  <c r="I185" i="6"/>
  <c r="I186" i="6"/>
  <c r="I187" i="6"/>
  <c r="I188" i="6"/>
  <c r="I189" i="6"/>
  <c r="I190" i="6"/>
  <c r="I191" i="6"/>
  <c r="I193" i="6"/>
  <c r="I194" i="6"/>
  <c r="I195" i="6"/>
  <c r="I196" i="6"/>
  <c r="I197" i="6"/>
  <c r="I198" i="6"/>
  <c r="I199" i="6"/>
  <c r="I200" i="6"/>
  <c r="I202" i="6"/>
  <c r="I203" i="6"/>
  <c r="I204" i="6"/>
  <c r="I205" i="6"/>
  <c r="I207" i="6"/>
  <c r="I208" i="6"/>
  <c r="I209" i="6"/>
  <c r="I210" i="6"/>
  <c r="I211" i="6"/>
  <c r="I212" i="6"/>
  <c r="I213" i="6"/>
  <c r="I214" i="6"/>
  <c r="I215" i="6"/>
  <c r="I216" i="6"/>
  <c r="I217" i="6"/>
  <c r="I220" i="6"/>
  <c r="I221" i="6"/>
  <c r="I222" i="6"/>
  <c r="I223" i="6"/>
  <c r="I225" i="6"/>
  <c r="I226" i="6"/>
  <c r="I227" i="6"/>
  <c r="I228" i="6"/>
  <c r="I230" i="6"/>
  <c r="I231" i="6"/>
  <c r="I232" i="6"/>
  <c r="I233" i="6"/>
  <c r="I234" i="6"/>
  <c r="I235" i="6"/>
  <c r="I238" i="6"/>
  <c r="I239" i="6"/>
  <c r="J6" i="1"/>
  <c r="J6" i="6" s="1"/>
  <c r="J27" i="1"/>
  <c r="J27" i="6" s="1"/>
  <c r="J35" i="1"/>
  <c r="J52" i="1"/>
  <c r="J52" i="6" s="1"/>
  <c r="J62" i="1"/>
  <c r="J62" i="6" s="1"/>
  <c r="J67" i="1"/>
  <c r="J90" i="1"/>
  <c r="J90" i="6" s="1"/>
  <c r="J98" i="1"/>
  <c r="J98" i="6" s="1"/>
  <c r="J102" i="1"/>
  <c r="J102" i="6" s="1"/>
  <c r="J117" i="1"/>
  <c r="J117" i="6" s="1"/>
  <c r="J125" i="1"/>
  <c r="J125" i="6" s="1"/>
  <c r="J144" i="1"/>
  <c r="J144" i="6" s="1"/>
  <c r="J154" i="1"/>
  <c r="J165" i="1"/>
  <c r="J165" i="6" s="1"/>
  <c r="J181" i="1"/>
  <c r="J181" i="6" s="1"/>
  <c r="J201" i="1"/>
  <c r="J218" i="1"/>
  <c r="J218" i="6" s="1"/>
  <c r="J224" i="1"/>
  <c r="J229" i="1"/>
  <c r="J229" i="6" s="1"/>
  <c r="K6" i="3" l="1"/>
  <c r="K4" i="6"/>
  <c r="J224" i="6"/>
  <c r="J116" i="1"/>
  <c r="J154" i="6"/>
  <c r="J66" i="1"/>
  <c r="J67" i="6"/>
  <c r="J5" i="1"/>
  <c r="J35" i="6"/>
  <c r="J180" i="1"/>
  <c r="J201" i="6"/>
  <c r="J5" i="6" l="1"/>
  <c r="J116" i="6"/>
  <c r="J180" i="6"/>
  <c r="J66" i="6"/>
  <c r="J237" i="1"/>
  <c r="J4" i="1" s="1"/>
  <c r="J4" i="6" l="1"/>
  <c r="J237" i="6"/>
  <c r="I154" i="1"/>
  <c r="I154" i="6" s="1"/>
  <c r="D154" i="1"/>
  <c r="E154" i="1"/>
  <c r="F154" i="1"/>
  <c r="G154" i="1"/>
  <c r="H154" i="1"/>
  <c r="C154" i="1"/>
  <c r="C144" i="1"/>
  <c r="C125" i="1"/>
  <c r="C117" i="1"/>
  <c r="C6" i="1"/>
  <c r="C237" i="1"/>
  <c r="C229" i="1"/>
  <c r="C224" i="1"/>
  <c r="C218" i="1"/>
  <c r="C201" i="1"/>
  <c r="C181" i="1"/>
  <c r="C165" i="1"/>
  <c r="C102" i="1"/>
  <c r="C98" i="1"/>
  <c r="C67" i="1"/>
  <c r="C62" i="1"/>
  <c r="C52" i="1"/>
  <c r="C35" i="1"/>
  <c r="C27" i="1"/>
  <c r="H165" i="1"/>
  <c r="I165" i="1"/>
  <c r="I165" i="6" s="1"/>
  <c r="D6" i="1"/>
  <c r="E6" i="1"/>
  <c r="F6" i="1"/>
  <c r="G6" i="1"/>
  <c r="H6" i="1"/>
  <c r="I6" i="1"/>
  <c r="I6" i="6" s="1"/>
  <c r="C180" i="1" l="1"/>
  <c r="C5" i="1"/>
  <c r="C7" i="3" s="1"/>
  <c r="C116" i="1"/>
  <c r="I218" i="1"/>
  <c r="I218" i="6" s="1"/>
  <c r="I117" i="1"/>
  <c r="I117" i="6" s="1"/>
  <c r="I98" i="1"/>
  <c r="I98" i="6" s="1"/>
  <c r="I90" i="1"/>
  <c r="I90" i="6" s="1"/>
  <c r="I62" i="1"/>
  <c r="I62" i="6" s="1"/>
  <c r="D67" i="1"/>
  <c r="E67" i="1"/>
  <c r="F67" i="1"/>
  <c r="G67" i="1"/>
  <c r="H67" i="1"/>
  <c r="D237" i="1"/>
  <c r="E237" i="1"/>
  <c r="F237" i="1"/>
  <c r="G237" i="1"/>
  <c r="H237" i="1"/>
  <c r="I237" i="1"/>
  <c r="I237" i="6" s="1"/>
  <c r="D229" i="1"/>
  <c r="E229" i="1"/>
  <c r="F229" i="1"/>
  <c r="G229" i="1"/>
  <c r="H229" i="1"/>
  <c r="D224" i="1"/>
  <c r="E224" i="1"/>
  <c r="F224" i="1"/>
  <c r="G224" i="1"/>
  <c r="H224" i="1"/>
  <c r="D218" i="1"/>
  <c r="E218" i="1"/>
  <c r="F218" i="1"/>
  <c r="G218" i="1"/>
  <c r="H218" i="1"/>
  <c r="D201" i="1"/>
  <c r="E201" i="1"/>
  <c r="F201" i="1"/>
  <c r="G201" i="1"/>
  <c r="H201" i="1"/>
  <c r="D181" i="1"/>
  <c r="E181" i="1"/>
  <c r="F181" i="1"/>
  <c r="G181" i="1"/>
  <c r="H181" i="1"/>
  <c r="C11" i="3"/>
  <c r="D165" i="1"/>
  <c r="D11" i="3" s="1"/>
  <c r="E165" i="1"/>
  <c r="E11" i="3" s="1"/>
  <c r="F165" i="1"/>
  <c r="F11" i="3" s="1"/>
  <c r="G165" i="1"/>
  <c r="G11" i="3" s="1"/>
  <c r="H11" i="3"/>
  <c r="D144" i="1"/>
  <c r="E144" i="1"/>
  <c r="F144" i="1"/>
  <c r="G144" i="1"/>
  <c r="H144" i="1"/>
  <c r="D125" i="1"/>
  <c r="E125" i="1"/>
  <c r="F125" i="1"/>
  <c r="G125" i="1"/>
  <c r="H125" i="1"/>
  <c r="D117" i="1"/>
  <c r="E117" i="1"/>
  <c r="F117" i="1"/>
  <c r="G117" i="1"/>
  <c r="H117" i="1"/>
  <c r="D102" i="1"/>
  <c r="E102" i="1"/>
  <c r="F102" i="1"/>
  <c r="G102" i="1"/>
  <c r="H102" i="1"/>
  <c r="D98" i="1"/>
  <c r="E98" i="1"/>
  <c r="F98" i="1"/>
  <c r="G98" i="1"/>
  <c r="H98" i="1"/>
  <c r="C90" i="1"/>
  <c r="C66" i="1" s="1"/>
  <c r="D90" i="1"/>
  <c r="E90" i="1"/>
  <c r="F90" i="1"/>
  <c r="G90" i="1"/>
  <c r="H90" i="1"/>
  <c r="D62" i="1"/>
  <c r="E62" i="1"/>
  <c r="F62" i="1"/>
  <c r="G62" i="1"/>
  <c r="H62" i="1"/>
  <c r="D52" i="1"/>
  <c r="E52" i="1"/>
  <c r="F52" i="1"/>
  <c r="G52" i="1"/>
  <c r="H52" i="1"/>
  <c r="D35" i="1"/>
  <c r="E35" i="1"/>
  <c r="F35" i="1"/>
  <c r="G35" i="1"/>
  <c r="H35" i="1"/>
  <c r="D27" i="1"/>
  <c r="E27" i="1"/>
  <c r="F27" i="1"/>
  <c r="G27" i="1"/>
  <c r="H27" i="1"/>
  <c r="F5" i="1" l="1"/>
  <c r="F7" i="3" s="1"/>
  <c r="G66" i="1"/>
  <c r="G8" i="3" s="1"/>
  <c r="C8" i="3"/>
  <c r="E66" i="1"/>
  <c r="E8" i="3" s="1"/>
  <c r="G5" i="1"/>
  <c r="G7" i="3" s="1"/>
  <c r="D5" i="1"/>
  <c r="D7" i="3" s="1"/>
  <c r="E5" i="1"/>
  <c r="E7" i="3" s="1"/>
  <c r="F180" i="1"/>
  <c r="F10" i="3" s="1"/>
  <c r="H5" i="1"/>
  <c r="H7" i="3" s="1"/>
  <c r="E116" i="1"/>
  <c r="E9" i="3" s="1"/>
  <c r="F66" i="1"/>
  <c r="F8" i="3" s="1"/>
  <c r="F116" i="1"/>
  <c r="F9" i="3" s="1"/>
  <c r="G180" i="1"/>
  <c r="G10" i="3" s="1"/>
  <c r="E180" i="1"/>
  <c r="E10" i="3" s="1"/>
  <c r="I201" i="1"/>
  <c r="I201" i="6" s="1"/>
  <c r="I35" i="1"/>
  <c r="I35" i="6" s="1"/>
  <c r="I52" i="1"/>
  <c r="I52" i="6" s="1"/>
  <c r="I102" i="1"/>
  <c r="I102" i="6" s="1"/>
  <c r="I125" i="1"/>
  <c r="I125" i="6" s="1"/>
  <c r="I144" i="1"/>
  <c r="I144" i="6" s="1"/>
  <c r="I181" i="1"/>
  <c r="I181" i="6" s="1"/>
  <c r="I27" i="1"/>
  <c r="I27" i="6" s="1"/>
  <c r="I67" i="1"/>
  <c r="I67" i="6" s="1"/>
  <c r="I224" i="1"/>
  <c r="I224" i="6" s="1"/>
  <c r="I229" i="1"/>
  <c r="I229" i="6" s="1"/>
  <c r="H66" i="1"/>
  <c r="H8" i="3" s="1"/>
  <c r="D66" i="1"/>
  <c r="D8" i="3" s="1"/>
  <c r="H180" i="1"/>
  <c r="H10" i="3" s="1"/>
  <c r="D180" i="1"/>
  <c r="D10" i="3" s="1"/>
  <c r="C10" i="3"/>
  <c r="H116" i="1"/>
  <c r="H9" i="3" s="1"/>
  <c r="D116" i="1"/>
  <c r="D9" i="3" s="1"/>
  <c r="G116" i="1"/>
  <c r="G9" i="3" s="1"/>
  <c r="C9" i="3"/>
  <c r="I5" i="1" l="1"/>
  <c r="F4" i="1"/>
  <c r="F6" i="3" s="1"/>
  <c r="J11" i="3"/>
  <c r="I11" i="3"/>
  <c r="G4" i="1"/>
  <c r="G6" i="3" s="1"/>
  <c r="E4" i="1"/>
  <c r="E6" i="3" s="1"/>
  <c r="I116" i="1"/>
  <c r="I116" i="6" s="1"/>
  <c r="I66" i="1"/>
  <c r="I66" i="6" s="1"/>
  <c r="I180" i="1"/>
  <c r="C4" i="1"/>
  <c r="C6" i="3" s="1"/>
  <c r="D4" i="1"/>
  <c r="D6" i="3" s="1"/>
  <c r="H4" i="1"/>
  <c r="H6" i="3" s="1"/>
  <c r="I10" i="3" l="1"/>
  <c r="I180" i="6"/>
  <c r="I7" i="3"/>
  <c r="I5" i="6"/>
  <c r="J10" i="3"/>
  <c r="J9" i="3"/>
  <c r="I9" i="3"/>
  <c r="J8" i="3"/>
  <c r="I8" i="3"/>
  <c r="I4" i="1"/>
  <c r="I4" i="6" s="1"/>
  <c r="J7" i="3" l="1"/>
  <c r="I6" i="3"/>
  <c r="J6" i="3"/>
</calcChain>
</file>

<file path=xl/sharedStrings.xml><?xml version="1.0" encoding="utf-8"?>
<sst xmlns="http://schemas.openxmlformats.org/spreadsheetml/2006/main" count="759" uniqueCount="312">
  <si>
    <t>Country</t>
  </si>
  <si>
    <t>Change %</t>
  </si>
  <si>
    <t>Source : Information Centre, Information and Analytical Department, Ministry of Internal Affairs of Georgia</t>
  </si>
  <si>
    <t>2005-2006</t>
  </si>
  <si>
    <t>2006-2007</t>
  </si>
  <si>
    <t>2007-2008</t>
  </si>
  <si>
    <t>2008-2009</t>
  </si>
  <si>
    <t>2009-2010</t>
  </si>
  <si>
    <t>2010-2011</t>
  </si>
  <si>
    <t>2011-2012</t>
  </si>
  <si>
    <t>-</t>
  </si>
  <si>
    <t>2012-2013</t>
  </si>
  <si>
    <t>Armenia</t>
  </si>
  <si>
    <t>Azerbaijan</t>
  </si>
  <si>
    <t>Belarus</t>
  </si>
  <si>
    <t>Bulgaria</t>
  </si>
  <si>
    <t>Czech Republic</t>
  </si>
  <si>
    <t>Estonia</t>
  </si>
  <si>
    <t>Hungary</t>
  </si>
  <si>
    <t>Kazakhstan</t>
  </si>
  <si>
    <t>Kyrgyzstan</t>
  </si>
  <si>
    <t>Latvia</t>
  </si>
  <si>
    <t>Lithuania</t>
  </si>
  <si>
    <t>Moldova</t>
  </si>
  <si>
    <t>Poland</t>
  </si>
  <si>
    <t>Romania</t>
  </si>
  <si>
    <t>Russia</t>
  </si>
  <si>
    <t>Slovakia</t>
  </si>
  <si>
    <t>Tajikistan</t>
  </si>
  <si>
    <t>Turkmenistan</t>
  </si>
  <si>
    <t>Ukraine</t>
  </si>
  <si>
    <t>Uzbekistan</t>
  </si>
  <si>
    <t>Denmark</t>
  </si>
  <si>
    <t>Finland</t>
  </si>
  <si>
    <t>Iceland</t>
  </si>
  <si>
    <t>Ireland</t>
  </si>
  <si>
    <t>Norway</t>
  </si>
  <si>
    <t>Sweden</t>
  </si>
  <si>
    <t>United Kingdom</t>
  </si>
  <si>
    <t>Albania</t>
  </si>
  <si>
    <t>Andorra</t>
  </si>
  <si>
    <t>Bosnia and Herzegovina</t>
  </si>
  <si>
    <t>Croatia</t>
  </si>
  <si>
    <t>Gibraltar</t>
  </si>
  <si>
    <t>Greece</t>
  </si>
  <si>
    <t>Holy See</t>
  </si>
  <si>
    <t>Italy</t>
  </si>
  <si>
    <t>Macedonia</t>
  </si>
  <si>
    <t>Malta</t>
  </si>
  <si>
    <t>Montenegro</t>
  </si>
  <si>
    <t>Portugal</t>
  </si>
  <si>
    <t>San Marino</t>
  </si>
  <si>
    <t>Serbia</t>
  </si>
  <si>
    <t>Slovenia</t>
  </si>
  <si>
    <t>Spain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</si>
  <si>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</si>
  <si>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</si>
  <si>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</si>
  <si>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</si>
  <si>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</si>
  <si>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</si>
  <si>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</si>
  <si>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</si>
  <si>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</si>
  <si>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Cyprus</t>
  </si>
  <si>
    <t>Israel</t>
  </si>
  <si>
    <t>Turkey</t>
  </si>
  <si>
    <t>Anguilla</t>
  </si>
  <si>
    <t>Antigua and Barbuda</t>
  </si>
  <si>
    <t>Bahamas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</si>
  <si>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</si>
  <si>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</si>
  <si>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</si>
  <si>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</si>
  <si>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</si>
  <si>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</si>
  <si>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</si>
  <si>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Federation of Saint Kitts and Nevis</t>
  </si>
  <si>
    <t>Grenada</t>
  </si>
  <si>
    <t>Guadeloupe</t>
  </si>
  <si>
    <t>Haiti</t>
  </si>
  <si>
    <t>Jamaica</t>
  </si>
  <si>
    <t>Netherlands Antilles</t>
  </si>
  <si>
    <t>Puerto Rico</t>
  </si>
  <si>
    <t>Saint Lucia</t>
  </si>
  <si>
    <t>Saint Vincent and the Grenadines</t>
  </si>
  <si>
    <t>Trinidad and Tobago</t>
  </si>
  <si>
    <t>Turks and Caicos Islands</t>
  </si>
  <si>
    <t>US Virgin Islands</t>
  </si>
  <si>
    <t>Belize</t>
  </si>
  <si>
    <t>Costa-Rica</t>
  </si>
  <si>
    <t>El Salvador</t>
  </si>
  <si>
    <t>Guatemala</t>
  </si>
  <si>
    <t>Honduras</t>
  </si>
  <si>
    <t>Nicaragua</t>
  </si>
  <si>
    <t>Panama</t>
  </si>
  <si>
    <t>Canada</t>
  </si>
  <si>
    <t>Mexico</t>
  </si>
  <si>
    <t>United States of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</si>
  <si>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</si>
  <si>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</si>
  <si>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</si>
  <si>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</si>
  <si>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</si>
  <si>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</si>
  <si>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</si>
  <si>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</si>
  <si>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</si>
  <si>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</si>
  <si>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</si>
  <si>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</si>
  <si>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</si>
  <si>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China</t>
  </si>
  <si>
    <t>Hong Kong (China)</t>
  </si>
  <si>
    <t>Japan</t>
  </si>
  <si>
    <t>Mongolia</t>
  </si>
  <si>
    <t>North Korea</t>
  </si>
  <si>
    <t>Republic of Korea</t>
  </si>
  <si>
    <t>Taiwan (Province of China)</t>
  </si>
  <si>
    <t>American Samoa</t>
  </si>
  <si>
    <t>Australia</t>
  </si>
  <si>
    <t>Fiji</t>
  </si>
  <si>
    <t>French Polynesia</t>
  </si>
  <si>
    <t>Kiribati</t>
  </si>
  <si>
    <t>Marshall Islands</t>
  </si>
  <si>
    <t>Nauru</t>
  </si>
  <si>
    <t>New Caledonia</t>
  </si>
  <si>
    <t>New Zealand</t>
  </si>
  <si>
    <t>Northern Mariana Islands</t>
  </si>
  <si>
    <t>Palau</t>
  </si>
  <si>
    <t>Papua New Guinea</t>
  </si>
  <si>
    <t>Samoa</t>
  </si>
  <si>
    <t>Solomon Islands</t>
  </si>
  <si>
    <t>Tonga</t>
  </si>
  <si>
    <t>Tuvalu</t>
  </si>
  <si>
    <t>Vanuatu</t>
  </si>
  <si>
    <t>Wallis and Futuna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</si>
  <si>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</si>
  <si>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</si>
  <si>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</si>
  <si>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</si>
  <si>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</si>
  <si>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</si>
  <si>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</si>
  <si>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</si>
  <si>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</si>
  <si>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</si>
  <si>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</si>
  <si>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</si>
  <si>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Laos</t>
  </si>
  <si>
    <t>Malaysia</t>
  </si>
  <si>
    <t>Myanmar</t>
  </si>
  <si>
    <t>Philippines</t>
  </si>
  <si>
    <t>Singapore</t>
  </si>
  <si>
    <t>Thailand</t>
  </si>
  <si>
    <t>Vietnam</t>
  </si>
  <si>
    <t>Bahrain</t>
  </si>
  <si>
    <t>Egypt</t>
  </si>
  <si>
    <t>Iraq</t>
  </si>
  <si>
    <t>Jordan</t>
  </si>
  <si>
    <t>Kuwait</t>
  </si>
  <si>
    <t>Lebanon</t>
  </si>
  <si>
    <t>Libya</t>
  </si>
  <si>
    <t>Oman</t>
  </si>
  <si>
    <t>Palestine</t>
  </si>
  <si>
    <t>Qatar</t>
  </si>
  <si>
    <t>Saudi Arabia</t>
  </si>
  <si>
    <t>Syria</t>
  </si>
  <si>
    <t>United Arab Emirates</t>
  </si>
  <si>
    <t>Yemen</t>
  </si>
  <si>
    <t>Angola</t>
  </si>
  <si>
    <t>Cameroon</t>
  </si>
  <si>
    <t>Central African Republic</t>
  </si>
  <si>
    <t>Chad</t>
  </si>
  <si>
    <t>Congo</t>
  </si>
  <si>
    <t>Gabon</t>
  </si>
  <si>
    <t>Sao Tome and Principe</t>
  </si>
  <si>
    <t>Burundi</t>
  </si>
  <si>
    <t>Comoros Islands</t>
  </si>
  <si>
    <t>Djibouti</t>
  </si>
  <si>
    <t>Eritrea</t>
  </si>
  <si>
    <t>Ethiopia</t>
  </si>
  <si>
    <t>Kenya</t>
  </si>
  <si>
    <t>Madagascar</t>
  </si>
  <si>
    <t>Malawi</t>
  </si>
  <si>
    <t>Mauritius</t>
  </si>
  <si>
    <t>Mayotte</t>
  </si>
  <si>
    <t>Mozambique</t>
  </si>
  <si>
    <t>Reunion</t>
  </si>
  <si>
    <t>Rwanda</t>
  </si>
  <si>
    <t>Seychelles</t>
  </si>
  <si>
    <t>Somalia</t>
  </si>
  <si>
    <t>Tanzania</t>
  </si>
  <si>
    <t>Uganda</t>
  </si>
  <si>
    <t>Zambia</t>
  </si>
  <si>
    <t>Zimbabwe</t>
  </si>
  <si>
    <t>Benin</t>
  </si>
  <si>
    <t>Burkina Faso</t>
  </si>
  <si>
    <t>Cape Verde</t>
  </si>
  <si>
    <t>Cote d'lvoire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</si>
  <si>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</si>
  <si>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</si>
  <si>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</si>
  <si>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</si>
  <si>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</si>
  <si>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</si>
  <si>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</si>
  <si>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</si>
  <si>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</si>
  <si>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</si>
  <si>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</si>
  <si>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</si>
  <si>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Botswana</t>
  </si>
  <si>
    <t>Lesotho</t>
  </si>
  <si>
    <t>Namibia</t>
  </si>
  <si>
    <t>South Africa</t>
  </si>
  <si>
    <t>Swaziland</t>
  </si>
  <si>
    <t>Algeria</t>
  </si>
  <si>
    <t>Morocco</t>
  </si>
  <si>
    <t>Sudan</t>
  </si>
  <si>
    <t>Tunisia</t>
  </si>
  <si>
    <t>OTHER</t>
  </si>
  <si>
    <t>Others</t>
  </si>
  <si>
    <t>UN</t>
  </si>
  <si>
    <t>Central Africa</t>
  </si>
  <si>
    <t>North Africa</t>
  </si>
  <si>
    <t>West Africa</t>
  </si>
  <si>
    <t>AFRICA</t>
  </si>
  <si>
    <t>East Africa</t>
  </si>
  <si>
    <t>MIDDLE EAST</t>
  </si>
  <si>
    <t>South-East Asia</t>
  </si>
  <si>
    <t>South Asia</t>
  </si>
  <si>
    <t>Oceania</t>
  </si>
  <si>
    <t>EAST ASIA/PACIFIC</t>
  </si>
  <si>
    <t>North-East Asia</t>
  </si>
  <si>
    <t>South Amer.</t>
  </si>
  <si>
    <t>North Amer.</t>
  </si>
  <si>
    <t>Central Amer.</t>
  </si>
  <si>
    <t>AMERICAS</t>
  </si>
  <si>
    <t>Caribbean</t>
  </si>
  <si>
    <t>East/Med Europe</t>
  </si>
  <si>
    <t>Western Europe</t>
  </si>
  <si>
    <t>Southern Europe</t>
  </si>
  <si>
    <t>Northern Europe</t>
  </si>
  <si>
    <t xml:space="preserve">Total </t>
  </si>
  <si>
    <t xml:space="preserve">EUROPE </t>
  </si>
  <si>
    <t>Central and Eastern Europe</t>
  </si>
  <si>
    <t>USA</t>
  </si>
  <si>
    <t>Other</t>
  </si>
  <si>
    <t xml:space="preserve">Top 15  2013 </t>
  </si>
  <si>
    <t xml:space="preserve">Top 15  2007 </t>
  </si>
  <si>
    <t>Region</t>
  </si>
  <si>
    <t>Total</t>
  </si>
  <si>
    <t>Europe</t>
  </si>
  <si>
    <t>Arrivals by Regions</t>
  </si>
  <si>
    <t>Arrivals by  Border Type</t>
  </si>
  <si>
    <t>Type</t>
  </si>
  <si>
    <t>Air</t>
  </si>
  <si>
    <t>Land</t>
  </si>
  <si>
    <t>Railway</t>
  </si>
  <si>
    <t>Sea</t>
  </si>
  <si>
    <t>Top 15  2012</t>
  </si>
  <si>
    <t>2013-2014</t>
  </si>
  <si>
    <t>Top 15  2014</t>
  </si>
  <si>
    <t>Top 15  2011</t>
  </si>
  <si>
    <t>Top 15  2010</t>
  </si>
  <si>
    <t>Top 15  2009</t>
  </si>
  <si>
    <t>Top 15  2008</t>
  </si>
  <si>
    <t>Top 15  2006</t>
  </si>
  <si>
    <t>2014-2015</t>
  </si>
  <si>
    <t>Top 15  2015</t>
  </si>
  <si>
    <t xml:space="preserve"> Arrivals by Borders</t>
  </si>
  <si>
    <t>Border</t>
  </si>
  <si>
    <t>Sarpi</t>
  </si>
  <si>
    <t>Sadakhlo</t>
  </si>
  <si>
    <t>Tsiteli Khidi</t>
  </si>
  <si>
    <t>Kazbegi</t>
  </si>
  <si>
    <t>Airport Tbilisi</t>
  </si>
  <si>
    <t>Tsodna</t>
  </si>
  <si>
    <t>Ninotsminda</t>
  </si>
  <si>
    <t>Vale</t>
  </si>
  <si>
    <t>Airport Batumi</t>
  </si>
  <si>
    <t>Vakhtangisi</t>
  </si>
  <si>
    <t>Airport Kutaisi</t>
  </si>
  <si>
    <t>Railway Gardabani</t>
  </si>
  <si>
    <t>Guguti</t>
  </si>
  <si>
    <t>Railway Sadakhlo</t>
  </si>
  <si>
    <t>Port Batumi</t>
  </si>
  <si>
    <t>Kartsakhi</t>
  </si>
  <si>
    <t>Port Kulevi</t>
  </si>
  <si>
    <t>Akhkerpi</t>
  </si>
  <si>
    <t>Samtatskaro</t>
  </si>
  <si>
    <t xml:space="preserve">Rachis Ubani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</si>
  <si>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</si>
  <si>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</si>
  <si>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</si>
  <si>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</si>
  <si>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</si>
  <si>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</si>
  <si>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</si>
  <si>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</si>
  <si>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</si>
  <si>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</si>
  <si>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</si>
  <si>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Port Poti</t>
  </si>
  <si>
    <t>Airport Kolkhi (Senaki)</t>
  </si>
  <si>
    <t>U S A</t>
  </si>
  <si>
    <t>2015-2016</t>
  </si>
  <si>
    <t>2016</t>
  </si>
  <si>
    <t>Top 15  2016</t>
  </si>
  <si>
    <t>2016-2017</t>
  </si>
  <si>
    <t>Top 15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</si>
</sst>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</font>
    <font>
      <sz val="8"/>
      <color rgb="FF4D4D4D"/>
      <name val="Tahoma"/>
      <family val="2"/>
      <charset val="204"/>
    </font>
    <font>
      <b/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4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rgb="FF7F7F7F"/>
      </top>
      <bottom style="dashed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rgb="FF7F7F7F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4" borderId="19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45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9" fontId="3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" fontId="8" fillId="0" borderId="10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13" xfId="3" applyNumberFormat="1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9" fontId="8" fillId="0" borderId="1" xfId="3" applyFont="1" applyBorder="1" applyAlignment="1">
      <alignment horizontal="center" vertical="center"/>
    </xf>
    <xf numFmtId="9" fontId="16" fillId="0" borderId="1" xfId="3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7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 readingOrder="1"/>
      <protection locked="0"/>
    </xf>
    <xf numFmtId="0" fontId="12" fillId="0" borderId="18" xfId="2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12" fillId="0" borderId="4" xfId="2" applyNumberFormat="1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wrapText="1"/>
    </xf>
    <xf numFmtId="0" fontId="18" fillId="6" borderId="8" xfId="8" applyNumberFormat="1" applyBorder="1" applyAlignment="1">
      <alignment horizontal="center" vertical="center" wrapText="1"/>
    </xf>
    <xf numFmtId="3" fontId="17" fillId="4" borderId="19" xfId="6" applyNumberFormat="1" applyBorder="1" applyAlignment="1">
      <alignment horizontal="center" vertical="center"/>
    </xf>
    <xf numFmtId="3" fontId="18" fillId="5" borderId="19" xfId="7" applyNumberFormat="1" applyBorder="1" applyAlignment="1">
      <alignment horizontal="center" vertical="center" wrapText="1"/>
    </xf>
    <xf numFmtId="3" fontId="2" fillId="7" borderId="1" xfId="9" applyNumberFormat="1" applyBorder="1" applyAlignment="1">
      <alignment horizontal="center" vertical="center"/>
    </xf>
    <xf numFmtId="3" fontId="18" fillId="5" borderId="20" xfId="7" applyNumberFormat="1" applyBorder="1" applyAlignment="1">
      <alignment horizontal="center" vertical="center"/>
    </xf>
    <xf numFmtId="9" fontId="17" fillId="4" borderId="19" xfId="3" applyFont="1" applyFill="1" applyBorder="1" applyAlignment="1">
      <alignment horizontal="center" vertical="center"/>
    </xf>
    <xf numFmtId="9" fontId="18" fillId="5" borderId="19" xfId="3" applyFont="1" applyFill="1" applyBorder="1" applyAlignment="1">
      <alignment horizontal="center" vertical="center" wrapText="1"/>
    </xf>
    <xf numFmtId="9" fontId="2" fillId="7" borderId="1" xfId="3" applyFont="1" applyFill="1" applyBorder="1" applyAlignment="1">
      <alignment horizontal="center" vertical="center"/>
    </xf>
    <xf numFmtId="0" fontId="18" fillId="6" borderId="14" xfId="8" applyBorder="1" applyAlignment="1">
      <alignment horizontal="center" vertical="center" wrapText="1"/>
    </xf>
    <xf numFmtId="0" fontId="18" fillId="6" borderId="15" xfId="8" applyBorder="1" applyAlignment="1">
      <alignment horizontal="center" vertical="center" wrapText="1"/>
    </xf>
    <xf numFmtId="0" fontId="18" fillId="6" borderId="8" xfId="8" applyBorder="1" applyAlignment="1">
      <alignment horizontal="center" vertical="center" wrapText="1"/>
    </xf>
    <xf numFmtId="0" fontId="18" fillId="6" borderId="9" xfId="8" applyBorder="1" applyAlignment="1">
      <alignment horizontal="center" vertical="center" wrapText="1"/>
    </xf>
    <xf numFmtId="0" fontId="17" fillId="4" borderId="21" xfId="6" applyNumberFormat="1" applyBorder="1" applyAlignment="1">
      <alignment horizontal="center" vertical="center"/>
    </xf>
    <xf numFmtId="0" fontId="18" fillId="6" borderId="7" xfId="8" applyNumberFormat="1" applyBorder="1" applyAlignment="1">
      <alignment horizontal="center" vertical="center" wrapText="1"/>
    </xf>
    <xf numFmtId="0" fontId="1" fillId="7" borderId="2" xfId="9" applyNumberFormat="1" applyFont="1" applyBorder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9" fontId="12" fillId="0" borderId="5" xfId="3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6" xfId="3" applyFont="1" applyBorder="1" applyAlignment="1">
      <alignment horizontal="center" vertical="center"/>
    </xf>
    <xf numFmtId="3" fontId="17" fillId="4" borderId="21" xfId="6" applyNumberFormat="1" applyBorder="1" applyAlignment="1">
      <alignment horizontal="center" vertical="center"/>
    </xf>
    <xf numFmtId="3" fontId="18" fillId="5" borderId="21" xfId="7" applyNumberFormat="1" applyBorder="1" applyAlignment="1">
      <alignment horizontal="center" vertical="center" wrapText="1"/>
    </xf>
    <xf numFmtId="3" fontId="2" fillId="7" borderId="25" xfId="9" applyNumberForma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2" xfId="9" applyNumberFormat="1" applyBorder="1" applyAlignment="1">
      <alignment horizontal="center" vertical="center"/>
    </xf>
    <xf numFmtId="3" fontId="18" fillId="5" borderId="26" xfId="7" applyNumberFormat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8" fillId="6" borderId="27" xfId="8" applyNumberFormat="1" applyBorder="1" applyAlignment="1">
      <alignment horizontal="center" vertical="center" wrapText="1"/>
    </xf>
    <xf numFmtId="9" fontId="18" fillId="5" borderId="21" xfId="3" applyFont="1" applyFill="1" applyBorder="1" applyAlignment="1">
      <alignment horizontal="center" vertical="center" wrapText="1"/>
    </xf>
    <xf numFmtId="9" fontId="2" fillId="7" borderId="2" xfId="3" applyFont="1" applyFill="1" applyBorder="1" applyAlignment="1">
      <alignment horizontal="center" vertical="center"/>
    </xf>
    <xf numFmtId="9" fontId="2" fillId="7" borderId="25" xfId="3" applyFont="1" applyFill="1" applyBorder="1" applyAlignment="1">
      <alignment horizontal="center" vertical="center"/>
    </xf>
    <xf numFmtId="9" fontId="8" fillId="0" borderId="4" xfId="3" applyFont="1" applyBorder="1" applyAlignment="1">
      <alignment horizontal="center" vertical="center"/>
    </xf>
    <xf numFmtId="9" fontId="16" fillId="0" borderId="4" xfId="3" applyFont="1" applyBorder="1" applyAlignment="1">
      <alignment horizontal="center" vertical="center"/>
    </xf>
    <xf numFmtId="0" fontId="18" fillId="6" borderId="7" xfId="8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8" fillId="6" borderId="28" xfId="8" applyNumberFormat="1" applyBorder="1" applyAlignment="1">
      <alignment horizontal="center" vertical="center" wrapText="1"/>
    </xf>
    <xf numFmtId="3" fontId="17" fillId="4" borderId="29" xfId="6" applyNumberFormat="1" applyBorder="1" applyAlignment="1">
      <alignment horizontal="center" vertical="center"/>
    </xf>
    <xf numFmtId="3" fontId="18" fillId="5" borderId="29" xfId="7" applyNumberFormat="1" applyBorder="1" applyAlignment="1">
      <alignment horizontal="center" vertical="center" wrapText="1"/>
    </xf>
    <xf numFmtId="3" fontId="2" fillId="7" borderId="13" xfId="9" applyNumberFormat="1" applyBorder="1" applyAlignment="1">
      <alignment horizontal="center" vertical="center"/>
    </xf>
    <xf numFmtId="3" fontId="18" fillId="5" borderId="30" xfId="7" applyNumberFormat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1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2" xfId="8" applyNumberFormat="1" applyBorder="1" applyAlignment="1">
      <alignment horizontal="center" vertical="center" wrapText="1"/>
    </xf>
    <xf numFmtId="3" fontId="17" fillId="4" borderId="33" xfId="6" applyNumberFormat="1" applyBorder="1" applyAlignment="1">
      <alignment horizontal="center" vertical="center"/>
    </xf>
    <xf numFmtId="3" fontId="18" fillId="5" borderId="33" xfId="7" applyNumberFormat="1" applyBorder="1" applyAlignment="1">
      <alignment horizontal="center" vertical="center" wrapText="1"/>
    </xf>
    <xf numFmtId="3" fontId="2" fillId="7" borderId="34" xfId="9" applyNumberFormat="1" applyBorder="1" applyAlignment="1">
      <alignment horizontal="center" vertical="center"/>
    </xf>
    <xf numFmtId="3" fontId="8" fillId="3" borderId="34" xfId="0" applyNumberFormat="1" applyFont="1" applyFill="1" applyBorder="1" applyAlignment="1" applyProtection="1">
      <alignment horizontal="center" vertical="center" wrapText="1"/>
      <protection locked="0"/>
    </xf>
    <xf numFmtId="3" fontId="18" fillId="5" borderId="35" xfId="7" applyNumberFormat="1" applyBorder="1" applyAlignment="1">
      <alignment horizontal="center" vertical="center"/>
    </xf>
    <xf numFmtId="1" fontId="8" fillId="0" borderId="34" xfId="3" applyNumberFormat="1" applyFont="1" applyFill="1" applyBorder="1" applyAlignment="1">
      <alignment horizontal="center" vertical="center"/>
    </xf>
    <xf numFmtId="3" fontId="8" fillId="3" borderId="36" xfId="0" applyNumberFormat="1" applyFont="1" applyFill="1" applyBorder="1" applyAlignment="1" applyProtection="1">
      <alignment horizontal="center" vertical="center" wrapText="1"/>
      <protection locked="0"/>
    </xf>
    <xf numFmtId="9" fontId="17" fillId="4" borderId="33" xfId="3" applyFont="1" applyFill="1" applyBorder="1" applyAlignment="1">
      <alignment horizontal="center" vertical="center"/>
    </xf>
    <xf numFmtId="9" fontId="18" fillId="5" borderId="33" xfId="3" applyFont="1" applyFill="1" applyBorder="1" applyAlignment="1">
      <alignment horizontal="center" vertical="center" wrapText="1"/>
    </xf>
    <xf numFmtId="9" fontId="2" fillId="7" borderId="34" xfId="3" applyFont="1" applyFill="1" applyBorder="1" applyAlignment="1">
      <alignment horizontal="center" vertical="center"/>
    </xf>
    <xf numFmtId="9" fontId="8" fillId="0" borderId="34" xfId="3" applyFont="1" applyBorder="1" applyAlignment="1">
      <alignment horizontal="center" vertical="center"/>
    </xf>
    <xf numFmtId="9" fontId="8" fillId="0" borderId="36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0" fillId="2" borderId="37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0" fontId="18" fillId="6" borderId="38" xfId="8" applyNumberFormat="1" applyBorder="1" applyAlignment="1">
      <alignment horizontal="center" vertical="center" wrapText="1"/>
    </xf>
    <xf numFmtId="0" fontId="18" fillId="6" borderId="39" xfId="8" applyNumberFormat="1" applyBorder="1" applyAlignment="1">
      <alignment horizontal="center" vertical="center" wrapText="1"/>
    </xf>
    <xf numFmtId="0" fontId="18" fillId="6" borderId="40" xfId="8" applyNumberFormat="1" applyBorder="1" applyAlignment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8" fillId="6" borderId="9" xfId="8" applyNumberFormat="1" applyBorder="1" applyAlignment="1">
      <alignment horizontal="center" vertical="center" wrapText="1"/>
    </xf>
    <xf numFmtId="3" fontId="17" fillId="4" borderId="41" xfId="6" applyNumberFormat="1" applyBorder="1" applyAlignment="1">
      <alignment horizontal="center" vertical="center"/>
    </xf>
    <xf numFmtId="3" fontId="18" fillId="5" borderId="41" xfId="7" applyNumberFormat="1" applyBorder="1" applyAlignment="1">
      <alignment horizontal="center" vertical="center" wrapText="1"/>
    </xf>
    <xf numFmtId="3" fontId="2" fillId="7" borderId="5" xfId="9" applyNumberFormat="1" applyBorder="1" applyAlignment="1">
      <alignment horizontal="center" vertical="center"/>
    </xf>
    <xf numFmtId="3" fontId="18" fillId="5" borderId="42" xfId="7" applyNumberFormat="1" applyBorder="1" applyAlignment="1">
      <alignment horizontal="center" vertical="center"/>
    </xf>
    <xf numFmtId="9" fontId="17" fillId="4" borderId="41" xfId="3" applyFont="1" applyFill="1" applyBorder="1" applyAlignment="1">
      <alignment horizontal="center" vertical="center"/>
    </xf>
    <xf numFmtId="9" fontId="18" fillId="5" borderId="41" xfId="3" applyFont="1" applyFill="1" applyBorder="1" applyAlignment="1">
      <alignment horizontal="center" vertical="center" wrapText="1"/>
    </xf>
    <xf numFmtId="9" fontId="2" fillId="7" borderId="5" xfId="3" applyFont="1" applyFill="1" applyBorder="1" applyAlignment="1">
      <alignment horizontal="center" vertical="center"/>
    </xf>
    <xf numFmtId="9" fontId="8" fillId="0" borderId="5" xfId="3" applyFont="1" applyBorder="1" applyAlignment="1">
      <alignment horizontal="center" vertical="center"/>
    </xf>
    <xf numFmtId="9" fontId="8" fillId="0" borderId="6" xfId="3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12" fillId="0" borderId="0" xfId="2" applyNumberFormat="1" applyFont="1" applyBorder="1" applyAlignment="1">
      <alignment horizontal="center" vertical="center"/>
    </xf>
    <xf numFmtId="9" fontId="12" fillId="0" borderId="0" xfId="3" applyFont="1" applyBorder="1" applyAlignment="1">
      <alignment horizontal="center" vertical="center"/>
    </xf>
    <xf numFmtId="3" fontId="1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0" xfId="0" applyNumberFormat="1" applyFont="1" applyFill="1" applyAlignment="1"/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22" fillId="0" borderId="0" xfId="0" applyNumberFormat="1" applyFont="1" applyFill="1" applyAlignment="1">
      <alignment horizontal="left" vertical="center"/>
    </xf>
    <xf numFmtId="0" fontId="0" fillId="0" borderId="0" xfId="0">
      <alignment vertical="center"/>
    </xf>
    <xf numFmtId="0" fontId="9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3" fontId="12" fillId="0" borderId="5" xfId="2" applyNumberFormat="1" applyFont="1" applyBorder="1" applyAlignment="1">
      <alignment horizontal="center" vertical="center"/>
    </xf>
    <xf numFmtId="3" fontId="12" fillId="0" borderId="6" xfId="2" applyNumberFormat="1" applyFont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</cellXfs>
  <cellStyles count="10">
    <cellStyle name="20% - Accent6" xfId="9" builtinId="50"/>
    <cellStyle name="Accent3" xfId="7" builtinId="37"/>
    <cellStyle name="Accent6" xfId="8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9"/>
  <sheetViews>
    <sheetView tabSelected="1" zoomScaleNormal="100" workbookViewId="0">
      <pane xSplit="2" topLeftCell="G1" activePane="topRight" state="frozen"/>
      <selection pane="topRight" activeCell="B3" sqref="B3"/>
    </sheetView>
  </sheetViews>
  <sheetFormatPr defaultRowHeight="15" customHeight="1" x14ac:dyDescent="0.2"/>
  <cols>
    <col min="1" max="1" width="9.140625" style="107"/>
    <col min="2" max="2" width="36.5703125" style="6" customWidth="1"/>
    <col min="3" max="3" width="13.7109375" style="6" customWidth="1"/>
    <col min="4" max="4" width="12.5703125" style="6" customWidth="1"/>
    <col min="5" max="5" width="12.140625" style="6" customWidth="1"/>
    <col min="6" max="6" width="12.7109375" style="6" customWidth="1"/>
    <col min="7" max="7" width="13" style="6" customWidth="1"/>
    <col min="8" max="8" width="13.5703125" style="6" customWidth="1"/>
    <col min="9" max="9" width="12.42578125" style="6" customWidth="1"/>
    <col min="10" max="10" width="12.5703125" style="6" customWidth="1"/>
    <col min="11" max="11" width="12.7109375" style="6" customWidth="1"/>
    <col min="12" max="13" width="13.42578125" style="6" customWidth="1"/>
    <col min="14" max="14" width="13.85546875" style="6" customWidth="1"/>
    <col min="15" max="15" width="15.7109375" style="6" customWidth="1"/>
    <col min="16" max="16384" width="9.140625" style="6"/>
  </cols>
  <sheetData>
    <row r="1" spans="1:15" ht="12.75" customHeight="1" x14ac:dyDescent="0.2">
      <c r="B1" s="130"/>
      <c r="C1" s="130"/>
      <c r="D1" s="130"/>
      <c r="E1" s="130"/>
    </row>
    <row r="2" spans="1:15" ht="15" customHeight="1" thickBot="1" x14ac:dyDescent="0.25"/>
    <row r="3" spans="1:15" ht="35.25" customHeight="1" x14ac:dyDescent="0.2">
      <c r="B3" s="49" t="s">
        <v>0</v>
      </c>
      <c r="C3" s="36">
        <v>2005</v>
      </c>
      <c r="D3" s="36">
        <v>2006</v>
      </c>
      <c r="E3" s="36">
        <v>2007</v>
      </c>
      <c r="F3" s="36">
        <v>2008</v>
      </c>
      <c r="G3" s="36">
        <v>2009</v>
      </c>
      <c r="H3" s="36">
        <v>2010</v>
      </c>
      <c r="I3" s="36">
        <v>2011</v>
      </c>
      <c r="J3" s="76">
        <v>2012</v>
      </c>
      <c r="K3" s="76">
        <v>2013</v>
      </c>
      <c r="L3" s="86">
        <v>2014</v>
      </c>
      <c r="M3" s="76">
        <v>2015</v>
      </c>
      <c r="N3" s="76">
        <v>2016</v>
      </c>
      <c r="O3" s="108">
        <v>2017</v>
      </c>
    </row>
    <row r="4" spans="1:15" ht="15" customHeight="1" x14ac:dyDescent="0.2">
      <c r="B4" s="55" t="s">
        <v>244</v>
      </c>
      <c r="C4" s="37">
        <f t="shared" ref="C4:L4" si="0">(C5+C66+C116+C165+C180+C237)</f>
        <v>559753</v>
      </c>
      <c r="D4" s="37">
        <f t="shared" si="0"/>
        <v>763231</v>
      </c>
      <c r="E4" s="37">
        <f t="shared" si="0"/>
        <v>1051749</v>
      </c>
      <c r="F4" s="37">
        <f t="shared" si="0"/>
        <v>1290108</v>
      </c>
      <c r="G4" s="37">
        <f t="shared" si="0"/>
        <v>1500049</v>
      </c>
      <c r="H4" s="37">
        <f t="shared" si="0"/>
        <v>2031717</v>
      </c>
      <c r="I4" s="37">
        <f t="shared" si="0"/>
        <v>2822363</v>
      </c>
      <c r="J4" s="77">
        <f t="shared" si="0"/>
        <v>4428221</v>
      </c>
      <c r="K4" s="37">
        <f t="shared" si="0"/>
        <v>5392303</v>
      </c>
      <c r="L4" s="87">
        <f t="shared" si="0"/>
        <v>5515559</v>
      </c>
      <c r="M4" s="37">
        <f t="shared" ref="M4" si="1">(M5+M66+M116+M165+M180+M237)</f>
        <v>5901094</v>
      </c>
      <c r="N4" s="37">
        <f>(N5+N66+N116+N165+N180+N237)</f>
        <v>6360503</v>
      </c>
      <c r="O4" s="109">
        <v>7554936</v>
      </c>
    </row>
    <row r="5" spans="1:15" ht="15" customHeight="1" x14ac:dyDescent="0.2">
      <c r="B5" s="56" t="s">
        <v>245</v>
      </c>
      <c r="C5" s="38">
        <f>C6+C27+C35+C52+C62</f>
        <v>532876</v>
      </c>
      <c r="D5" s="38">
        <f t="shared" ref="D5:H5" si="2">D6+D27+D35+D52+D62</f>
        <v>726909</v>
      </c>
      <c r="E5" s="38">
        <f t="shared" si="2"/>
        <v>1009254</v>
      </c>
      <c r="F5" s="38">
        <f t="shared" si="2"/>
        <v>1243408</v>
      </c>
      <c r="G5" s="38">
        <f t="shared" si="2"/>
        <v>1447517</v>
      </c>
      <c r="H5" s="38">
        <f t="shared" si="2"/>
        <v>1956552</v>
      </c>
      <c r="I5" s="38">
        <f t="shared" ref="I5:N5" si="3">I6+I27+I35+I52+I62</f>
        <v>2695235</v>
      </c>
      <c r="J5" s="78">
        <f t="shared" si="3"/>
        <v>4225635</v>
      </c>
      <c r="K5" s="38">
        <f t="shared" si="3"/>
        <v>5168046</v>
      </c>
      <c r="L5" s="88">
        <f t="shared" si="3"/>
        <v>5354633</v>
      </c>
      <c r="M5" s="38">
        <f t="shared" si="3"/>
        <v>5723434</v>
      </c>
      <c r="N5" s="38">
        <f t="shared" si="3"/>
        <v>5976284</v>
      </c>
      <c r="O5" s="110">
        <v>6857709</v>
      </c>
    </row>
    <row r="6" spans="1:15" x14ac:dyDescent="0.2">
      <c r="B6" s="57" t="s">
        <v>246</v>
      </c>
      <c r="C6" s="39">
        <f>SUM(C7:C26)</f>
        <v>374821</v>
      </c>
      <c r="D6" s="39">
        <f t="shared" ref="D6:G6" si="4">SUM(D7:D26)</f>
        <v>517406</v>
      </c>
      <c r="E6" s="39">
        <f t="shared" si="4"/>
        <v>681301</v>
      </c>
      <c r="F6" s="39">
        <f t="shared" si="4"/>
        <v>811766</v>
      </c>
      <c r="G6" s="39">
        <f t="shared" si="4"/>
        <v>974871</v>
      </c>
      <c r="H6" s="39">
        <f t="shared" ref="H6:M6" si="5">SUM(H7:H26)</f>
        <v>1317444</v>
      </c>
      <c r="I6" s="39">
        <f t="shared" si="5"/>
        <v>1830148</v>
      </c>
      <c r="J6" s="79">
        <f t="shared" si="5"/>
        <v>2541032</v>
      </c>
      <c r="K6" s="39">
        <f t="shared" si="5"/>
        <v>3390455</v>
      </c>
      <c r="L6" s="89">
        <f t="shared" si="5"/>
        <v>3722359</v>
      </c>
      <c r="M6" s="39">
        <f t="shared" si="5"/>
        <v>4115224</v>
      </c>
      <c r="N6" s="39">
        <f t="shared" ref="N6" si="6">SUM(N7:N26)</f>
        <v>4460651</v>
      </c>
      <c r="O6" s="111">
        <v>5272585</v>
      </c>
    </row>
    <row r="7" spans="1:15" s="17" customFormat="1" ht="12" x14ac:dyDescent="0.2">
      <c r="A7" s="107"/>
      <c r="B7" s="58" t="s">
        <v>12</v>
      </c>
      <c r="C7" s="25">
        <v>100508</v>
      </c>
      <c r="D7" s="25">
        <v>180550</v>
      </c>
      <c r="E7" s="25">
        <v>243133</v>
      </c>
      <c r="F7" s="25">
        <v>281463</v>
      </c>
      <c r="G7" s="25">
        <v>351049</v>
      </c>
      <c r="H7" s="25">
        <v>547510</v>
      </c>
      <c r="I7" s="25">
        <v>699382</v>
      </c>
      <c r="J7" s="25">
        <v>921929</v>
      </c>
      <c r="K7" s="25">
        <v>1291838</v>
      </c>
      <c r="L7" s="90">
        <v>1325635</v>
      </c>
      <c r="M7" s="25">
        <v>1468888</v>
      </c>
      <c r="N7" s="25">
        <v>1496437</v>
      </c>
      <c r="O7" s="84">
        <v>1718016</v>
      </c>
    </row>
    <row r="8" spans="1:15" s="17" customFormat="1" ht="12" x14ac:dyDescent="0.2">
      <c r="A8" s="107"/>
      <c r="B8" s="58" t="s">
        <v>13</v>
      </c>
      <c r="C8" s="25">
        <v>153467</v>
      </c>
      <c r="D8" s="25">
        <v>198062</v>
      </c>
      <c r="E8" s="25">
        <v>281629</v>
      </c>
      <c r="F8" s="25">
        <v>344936</v>
      </c>
      <c r="G8" s="25">
        <v>418992</v>
      </c>
      <c r="H8" s="25">
        <v>497969</v>
      </c>
      <c r="I8" s="25">
        <v>714418</v>
      </c>
      <c r="J8" s="25">
        <v>931933</v>
      </c>
      <c r="K8" s="25">
        <v>1075857</v>
      </c>
      <c r="L8" s="90">
        <v>1283214</v>
      </c>
      <c r="M8" s="25">
        <v>1393257</v>
      </c>
      <c r="N8" s="25">
        <v>1523703</v>
      </c>
      <c r="O8" s="84">
        <v>1694998</v>
      </c>
    </row>
    <row r="9" spans="1:15" s="17" customFormat="1" ht="12.75" customHeight="1" x14ac:dyDescent="0.2">
      <c r="A9" s="107"/>
      <c r="B9" s="58" t="s">
        <v>14</v>
      </c>
      <c r="C9" s="25">
        <v>1236</v>
      </c>
      <c r="D9" s="25">
        <v>1278</v>
      </c>
      <c r="E9" s="25">
        <v>1601</v>
      </c>
      <c r="F9" s="25">
        <v>1981</v>
      </c>
      <c r="G9" s="25">
        <v>2503</v>
      </c>
      <c r="H9" s="25">
        <v>5016</v>
      </c>
      <c r="I9" s="25">
        <v>5344</v>
      </c>
      <c r="J9" s="25">
        <v>7972</v>
      </c>
      <c r="K9" s="25">
        <v>12915</v>
      </c>
      <c r="L9" s="90">
        <v>19148</v>
      </c>
      <c r="M9" s="25">
        <v>28959</v>
      </c>
      <c r="N9" s="25">
        <v>37110</v>
      </c>
      <c r="O9" s="84">
        <v>47984</v>
      </c>
    </row>
    <row r="10" spans="1:15" ht="15" customHeight="1" x14ac:dyDescent="0.2">
      <c r="B10" s="59" t="s">
        <v>15</v>
      </c>
      <c r="C10" s="25">
        <v>2653</v>
      </c>
      <c r="D10" s="25">
        <v>8304</v>
      </c>
      <c r="E10" s="25">
        <v>9104</v>
      </c>
      <c r="F10" s="25">
        <v>8547</v>
      </c>
      <c r="G10" s="25">
        <v>7123</v>
      </c>
      <c r="H10" s="25">
        <v>8738</v>
      </c>
      <c r="I10" s="25">
        <v>10309</v>
      </c>
      <c r="J10" s="25">
        <v>10668</v>
      </c>
      <c r="K10" s="25">
        <v>10878</v>
      </c>
      <c r="L10" s="90">
        <v>11027</v>
      </c>
      <c r="M10" s="25">
        <v>10639</v>
      </c>
      <c r="N10" s="25">
        <v>12815</v>
      </c>
      <c r="O10" s="84">
        <v>11570</v>
      </c>
    </row>
    <row r="11" spans="1:15" ht="15" customHeight="1" x14ac:dyDescent="0.2">
      <c r="B11" s="59" t="s">
        <v>16</v>
      </c>
      <c r="C11" s="25">
        <v>1108</v>
      </c>
      <c r="D11" s="25">
        <v>1254</v>
      </c>
      <c r="E11" s="25">
        <v>1648</v>
      </c>
      <c r="F11" s="25">
        <v>1947</v>
      </c>
      <c r="G11" s="25">
        <v>2290</v>
      </c>
      <c r="H11" s="25">
        <v>3060</v>
      </c>
      <c r="I11" s="25">
        <v>3897</v>
      </c>
      <c r="J11" s="25">
        <v>4984</v>
      </c>
      <c r="K11" s="25">
        <v>6562</v>
      </c>
      <c r="L11" s="90">
        <v>6259</v>
      </c>
      <c r="M11" s="25">
        <v>7425</v>
      </c>
      <c r="N11" s="25">
        <v>8578</v>
      </c>
      <c r="O11" s="84">
        <v>10159</v>
      </c>
    </row>
    <row r="12" spans="1:15" ht="15" customHeight="1" x14ac:dyDescent="0.2">
      <c r="B12" s="59" t="s">
        <v>17</v>
      </c>
      <c r="C12" s="25">
        <v>552</v>
      </c>
      <c r="D12" s="25">
        <v>1104</v>
      </c>
      <c r="E12" s="25">
        <v>2102</v>
      </c>
      <c r="F12" s="25">
        <v>2482</v>
      </c>
      <c r="G12" s="25">
        <v>1754</v>
      </c>
      <c r="H12" s="25">
        <v>2207</v>
      </c>
      <c r="I12" s="25">
        <v>2749</v>
      </c>
      <c r="J12" s="25">
        <v>4366</v>
      </c>
      <c r="K12" s="25">
        <v>3721</v>
      </c>
      <c r="L12" s="90">
        <v>3450</v>
      </c>
      <c r="M12" s="25">
        <v>3859</v>
      </c>
      <c r="N12" s="25">
        <v>4474</v>
      </c>
      <c r="O12" s="84">
        <v>6325</v>
      </c>
    </row>
    <row r="13" spans="1:15" ht="15" customHeight="1" x14ac:dyDescent="0.2">
      <c r="B13" s="59" t="s">
        <v>18</v>
      </c>
      <c r="C13" s="25">
        <v>363</v>
      </c>
      <c r="D13" s="25">
        <v>573</v>
      </c>
      <c r="E13" s="25">
        <v>693</v>
      </c>
      <c r="F13" s="25">
        <v>826</v>
      </c>
      <c r="G13" s="25">
        <v>808</v>
      </c>
      <c r="H13" s="25">
        <v>836</v>
      </c>
      <c r="I13" s="25">
        <v>1130</v>
      </c>
      <c r="J13" s="25">
        <v>1337</v>
      </c>
      <c r="K13" s="25">
        <v>1880</v>
      </c>
      <c r="L13" s="90">
        <v>2667</v>
      </c>
      <c r="M13" s="25">
        <v>4705</v>
      </c>
      <c r="N13" s="25">
        <v>5721</v>
      </c>
      <c r="O13" s="84">
        <v>6134</v>
      </c>
    </row>
    <row r="14" spans="1:15" s="17" customFormat="1" ht="15" customHeight="1" x14ac:dyDescent="0.2">
      <c r="A14" s="107"/>
      <c r="B14" s="58" t="s">
        <v>19</v>
      </c>
      <c r="C14" s="25">
        <v>2814</v>
      </c>
      <c r="D14" s="25">
        <v>3393</v>
      </c>
      <c r="E14" s="25">
        <v>5098</v>
      </c>
      <c r="F14" s="25">
        <v>4523</v>
      </c>
      <c r="G14" s="25">
        <v>5531</v>
      </c>
      <c r="H14" s="25">
        <v>8411</v>
      </c>
      <c r="I14" s="25">
        <v>18565</v>
      </c>
      <c r="J14" s="25">
        <v>15115</v>
      </c>
      <c r="K14" s="25">
        <v>21148</v>
      </c>
      <c r="L14" s="90">
        <v>28394</v>
      </c>
      <c r="M14" s="25">
        <v>36777</v>
      </c>
      <c r="N14" s="25">
        <v>48849</v>
      </c>
      <c r="O14" s="84">
        <v>56765</v>
      </c>
    </row>
    <row r="15" spans="1:15" s="17" customFormat="1" ht="15" customHeight="1" x14ac:dyDescent="0.2">
      <c r="A15" s="107"/>
      <c r="B15" s="58" t="s">
        <v>20</v>
      </c>
      <c r="C15" s="25">
        <v>1546</v>
      </c>
      <c r="D15" s="25">
        <v>1328</v>
      </c>
      <c r="E15" s="25">
        <v>736</v>
      </c>
      <c r="F15" s="25">
        <v>787</v>
      </c>
      <c r="G15" s="25">
        <v>1107</v>
      </c>
      <c r="H15" s="25">
        <v>2222</v>
      </c>
      <c r="I15" s="25">
        <v>3183</v>
      </c>
      <c r="J15" s="25">
        <v>2626</v>
      </c>
      <c r="K15" s="25">
        <v>2672</v>
      </c>
      <c r="L15" s="90">
        <v>2489</v>
      </c>
      <c r="M15" s="25">
        <v>3107</v>
      </c>
      <c r="N15" s="25">
        <v>4627</v>
      </c>
      <c r="O15" s="84">
        <v>5444</v>
      </c>
    </row>
    <row r="16" spans="1:15" ht="15" customHeight="1" x14ac:dyDescent="0.2">
      <c r="B16" s="59" t="s">
        <v>21</v>
      </c>
      <c r="C16" s="25">
        <v>753</v>
      </c>
      <c r="D16" s="25">
        <v>1693</v>
      </c>
      <c r="E16" s="25">
        <v>3454</v>
      </c>
      <c r="F16" s="25">
        <v>3643</v>
      </c>
      <c r="G16" s="25">
        <v>2588</v>
      </c>
      <c r="H16" s="25">
        <v>3525</v>
      </c>
      <c r="I16" s="25">
        <v>4802</v>
      </c>
      <c r="J16" s="25">
        <v>5693</v>
      </c>
      <c r="K16" s="25">
        <v>6336</v>
      </c>
      <c r="L16" s="90">
        <v>7908</v>
      </c>
      <c r="M16" s="25">
        <v>8901</v>
      </c>
      <c r="N16" s="25">
        <v>11055</v>
      </c>
      <c r="O16" s="84">
        <v>13272</v>
      </c>
    </row>
    <row r="17" spans="1:15" ht="15" customHeight="1" x14ac:dyDescent="0.2">
      <c r="B17" s="59" t="s">
        <v>22</v>
      </c>
      <c r="C17" s="25">
        <v>925</v>
      </c>
      <c r="D17" s="25">
        <v>1187</v>
      </c>
      <c r="E17" s="25">
        <v>2183</v>
      </c>
      <c r="F17" s="25">
        <v>3029</v>
      </c>
      <c r="G17" s="25">
        <v>2448</v>
      </c>
      <c r="H17" s="25">
        <v>2916</v>
      </c>
      <c r="I17" s="25">
        <v>4081</v>
      </c>
      <c r="J17" s="25">
        <v>5319</v>
      </c>
      <c r="K17" s="25">
        <v>5647</v>
      </c>
      <c r="L17" s="90">
        <v>10917</v>
      </c>
      <c r="M17" s="25">
        <v>12360</v>
      </c>
      <c r="N17" s="25">
        <v>14413</v>
      </c>
      <c r="O17" s="84">
        <v>16317</v>
      </c>
    </row>
    <row r="18" spans="1:15" s="17" customFormat="1" ht="15" customHeight="1" x14ac:dyDescent="0.2">
      <c r="A18" s="107"/>
      <c r="B18" s="58" t="s">
        <v>23</v>
      </c>
      <c r="C18" s="25">
        <v>1589</v>
      </c>
      <c r="D18" s="25">
        <v>1190</v>
      </c>
      <c r="E18" s="25">
        <v>1185</v>
      </c>
      <c r="F18" s="25">
        <v>1261</v>
      </c>
      <c r="G18" s="25">
        <v>1880</v>
      </c>
      <c r="H18" s="25">
        <v>2390</v>
      </c>
      <c r="I18" s="25">
        <v>2737</v>
      </c>
      <c r="J18" s="25">
        <v>4001</v>
      </c>
      <c r="K18" s="25">
        <v>5442</v>
      </c>
      <c r="L18" s="90">
        <v>6236</v>
      </c>
      <c r="M18" s="25">
        <v>8185</v>
      </c>
      <c r="N18" s="25">
        <v>9272</v>
      </c>
      <c r="O18" s="84">
        <v>10806</v>
      </c>
    </row>
    <row r="19" spans="1:15" ht="15" customHeight="1" x14ac:dyDescent="0.2">
      <c r="B19" s="59" t="s">
        <v>24</v>
      </c>
      <c r="C19" s="25">
        <v>1561</v>
      </c>
      <c r="D19" s="25">
        <v>2893</v>
      </c>
      <c r="E19" s="25">
        <v>4491</v>
      </c>
      <c r="F19" s="25">
        <v>4479</v>
      </c>
      <c r="G19" s="25">
        <v>4634</v>
      </c>
      <c r="H19" s="25">
        <v>7105</v>
      </c>
      <c r="I19" s="25">
        <v>12082</v>
      </c>
      <c r="J19" s="25">
        <v>20563</v>
      </c>
      <c r="K19" s="25">
        <v>36946</v>
      </c>
      <c r="L19" s="90">
        <v>46314</v>
      </c>
      <c r="M19" s="25">
        <v>41425</v>
      </c>
      <c r="N19" s="25">
        <v>44436</v>
      </c>
      <c r="O19" s="84">
        <v>52284</v>
      </c>
    </row>
    <row r="20" spans="1:15" ht="15" customHeight="1" x14ac:dyDescent="0.2">
      <c r="B20" s="59" t="s">
        <v>25</v>
      </c>
      <c r="C20" s="25">
        <v>786</v>
      </c>
      <c r="D20" s="25">
        <v>1128</v>
      </c>
      <c r="E20" s="25">
        <v>1340</v>
      </c>
      <c r="F20" s="25">
        <v>1782</v>
      </c>
      <c r="G20" s="25">
        <v>1614</v>
      </c>
      <c r="H20" s="25">
        <v>1933</v>
      </c>
      <c r="I20" s="25">
        <v>2347</v>
      </c>
      <c r="J20" s="25">
        <v>3597</v>
      </c>
      <c r="K20" s="25">
        <v>3524</v>
      </c>
      <c r="L20" s="90">
        <v>4135</v>
      </c>
      <c r="M20" s="25">
        <v>4261</v>
      </c>
      <c r="N20" s="25">
        <v>4403</v>
      </c>
      <c r="O20" s="84">
        <v>4995</v>
      </c>
    </row>
    <row r="21" spans="1:15" s="17" customFormat="1" ht="15" customHeight="1" x14ac:dyDescent="0.2">
      <c r="A21" s="107"/>
      <c r="B21" s="58" t="s">
        <v>26</v>
      </c>
      <c r="C21" s="25">
        <v>90176</v>
      </c>
      <c r="D21" s="25">
        <v>88538</v>
      </c>
      <c r="E21" s="25">
        <v>91361</v>
      </c>
      <c r="F21" s="25">
        <v>114459</v>
      </c>
      <c r="G21" s="25">
        <v>127937</v>
      </c>
      <c r="H21" s="25">
        <v>170584</v>
      </c>
      <c r="I21" s="25">
        <v>278458</v>
      </c>
      <c r="J21" s="25">
        <v>513930</v>
      </c>
      <c r="K21" s="25">
        <v>767396</v>
      </c>
      <c r="L21" s="90">
        <v>811621</v>
      </c>
      <c r="M21" s="25">
        <v>926144</v>
      </c>
      <c r="N21" s="25">
        <v>1038750</v>
      </c>
      <c r="O21" s="84">
        <v>1392610</v>
      </c>
    </row>
    <row r="22" spans="1:15" ht="15" customHeight="1" x14ac:dyDescent="0.2">
      <c r="B22" s="59" t="s">
        <v>27</v>
      </c>
      <c r="C22" s="25">
        <v>321</v>
      </c>
      <c r="D22" s="25">
        <v>475</v>
      </c>
      <c r="E22" s="25">
        <v>544</v>
      </c>
      <c r="F22" s="25">
        <v>520</v>
      </c>
      <c r="G22" s="25">
        <v>861</v>
      </c>
      <c r="H22" s="25">
        <v>976</v>
      </c>
      <c r="I22" s="25">
        <v>1085</v>
      </c>
      <c r="J22" s="25">
        <v>1300</v>
      </c>
      <c r="K22" s="25">
        <v>1836</v>
      </c>
      <c r="L22" s="90">
        <v>2002</v>
      </c>
      <c r="M22" s="25">
        <v>2959</v>
      </c>
      <c r="N22" s="25">
        <v>3545</v>
      </c>
      <c r="O22" s="84">
        <v>3936</v>
      </c>
    </row>
    <row r="23" spans="1:15" s="17" customFormat="1" ht="15" customHeight="1" x14ac:dyDescent="0.2">
      <c r="A23" s="107"/>
      <c r="B23" s="58" t="s">
        <v>28</v>
      </c>
      <c r="C23" s="25">
        <v>267</v>
      </c>
      <c r="D23" s="25">
        <v>222</v>
      </c>
      <c r="E23" s="25">
        <v>150</v>
      </c>
      <c r="F23" s="25">
        <v>194</v>
      </c>
      <c r="G23" s="25">
        <v>237</v>
      </c>
      <c r="H23" s="25">
        <v>333</v>
      </c>
      <c r="I23" s="25">
        <v>540</v>
      </c>
      <c r="J23" s="25">
        <v>687</v>
      </c>
      <c r="K23" s="25">
        <v>816</v>
      </c>
      <c r="L23" s="90">
        <v>859</v>
      </c>
      <c r="M23" s="25">
        <v>1182</v>
      </c>
      <c r="N23" s="25">
        <v>2001</v>
      </c>
      <c r="O23" s="84">
        <v>2455</v>
      </c>
    </row>
    <row r="24" spans="1:15" s="17" customFormat="1" ht="15" customHeight="1" x14ac:dyDescent="0.2">
      <c r="A24" s="107"/>
      <c r="B24" s="60" t="s">
        <v>29</v>
      </c>
      <c r="C24" s="25">
        <v>729</v>
      </c>
      <c r="D24" s="25">
        <v>774</v>
      </c>
      <c r="E24" s="25">
        <v>451</v>
      </c>
      <c r="F24" s="25">
        <v>468</v>
      </c>
      <c r="G24" s="25">
        <v>375</v>
      </c>
      <c r="H24" s="25">
        <v>1287</v>
      </c>
      <c r="I24" s="25">
        <v>1126</v>
      </c>
      <c r="J24" s="25">
        <v>2550</v>
      </c>
      <c r="K24" s="25">
        <v>2506</v>
      </c>
      <c r="L24" s="90">
        <v>2916</v>
      </c>
      <c r="M24" s="25">
        <v>3399</v>
      </c>
      <c r="N24" s="25">
        <v>5767</v>
      </c>
      <c r="O24" s="84">
        <v>11001</v>
      </c>
    </row>
    <row r="25" spans="1:15" s="17" customFormat="1" ht="15" customHeight="1" x14ac:dyDescent="0.2">
      <c r="A25" s="107"/>
      <c r="B25" s="60" t="s">
        <v>30</v>
      </c>
      <c r="C25" s="25">
        <v>12288</v>
      </c>
      <c r="D25" s="25">
        <v>22436</v>
      </c>
      <c r="E25" s="25">
        <v>28932</v>
      </c>
      <c r="F25" s="25">
        <v>32988</v>
      </c>
      <c r="G25" s="25">
        <v>39339</v>
      </c>
      <c r="H25" s="25">
        <v>47596</v>
      </c>
      <c r="I25" s="25">
        <v>58966</v>
      </c>
      <c r="J25" s="25">
        <v>76610</v>
      </c>
      <c r="K25" s="25">
        <v>126797</v>
      </c>
      <c r="L25" s="90">
        <v>143521</v>
      </c>
      <c r="M25" s="25">
        <v>141734</v>
      </c>
      <c r="N25" s="25">
        <v>174858</v>
      </c>
      <c r="O25" s="84">
        <v>193002</v>
      </c>
    </row>
    <row r="26" spans="1:15" s="17" customFormat="1" ht="15" customHeight="1" x14ac:dyDescent="0.2">
      <c r="A26" s="107"/>
      <c r="B26" s="60" t="s">
        <v>31</v>
      </c>
      <c r="C26" s="25">
        <v>1179</v>
      </c>
      <c r="D26" s="25">
        <v>1024</v>
      </c>
      <c r="E26" s="25">
        <v>1466</v>
      </c>
      <c r="F26" s="25">
        <v>1451</v>
      </c>
      <c r="G26" s="25">
        <v>1801</v>
      </c>
      <c r="H26" s="25">
        <v>2830</v>
      </c>
      <c r="I26" s="25">
        <v>4947</v>
      </c>
      <c r="J26" s="25">
        <v>5852</v>
      </c>
      <c r="K26" s="25">
        <v>5738</v>
      </c>
      <c r="L26" s="90">
        <v>3647</v>
      </c>
      <c r="M26" s="25">
        <v>7058</v>
      </c>
      <c r="N26" s="25">
        <v>9837</v>
      </c>
      <c r="O26" s="84">
        <v>14512</v>
      </c>
    </row>
    <row r="27" spans="1:15" ht="15" customHeight="1" x14ac:dyDescent="0.2">
      <c r="B27" s="61" t="s">
        <v>243</v>
      </c>
      <c r="C27" s="39">
        <f>SUM(C28:C34)</f>
        <v>9792</v>
      </c>
      <c r="D27" s="39">
        <f t="shared" ref="D27:H27" si="7">SUM(D28:D34)</f>
        <v>12689</v>
      </c>
      <c r="E27" s="39">
        <f t="shared" si="7"/>
        <v>14538</v>
      </c>
      <c r="F27" s="39">
        <f t="shared" si="7"/>
        <v>13947</v>
      </c>
      <c r="G27" s="39">
        <f t="shared" si="7"/>
        <v>16523</v>
      </c>
      <c r="H27" s="39">
        <f t="shared" si="7"/>
        <v>18168</v>
      </c>
      <c r="I27" s="39">
        <f t="shared" ref="I27:N27" si="8">SUM(I28:I34)</f>
        <v>21130</v>
      </c>
      <c r="J27" s="79">
        <f t="shared" si="8"/>
        <v>26211</v>
      </c>
      <c r="K27" s="39">
        <f t="shared" si="8"/>
        <v>30167</v>
      </c>
      <c r="L27" s="89">
        <f t="shared" si="8"/>
        <v>31113</v>
      </c>
      <c r="M27" s="39">
        <f t="shared" si="8"/>
        <v>33872</v>
      </c>
      <c r="N27" s="39">
        <f t="shared" si="8"/>
        <v>35694</v>
      </c>
      <c r="O27" s="111">
        <v>49152</v>
      </c>
    </row>
    <row r="28" spans="1:15" ht="15" customHeight="1" x14ac:dyDescent="0.2">
      <c r="B28" s="58" t="s">
        <v>32</v>
      </c>
      <c r="C28" s="25">
        <v>713</v>
      </c>
      <c r="D28" s="25">
        <v>761</v>
      </c>
      <c r="E28" s="25">
        <v>937</v>
      </c>
      <c r="F28" s="25">
        <v>859</v>
      </c>
      <c r="G28" s="25">
        <v>1036</v>
      </c>
      <c r="H28" s="25">
        <v>1370</v>
      </c>
      <c r="I28" s="25">
        <v>1452</v>
      </c>
      <c r="J28" s="25">
        <v>2130</v>
      </c>
      <c r="K28" s="25">
        <v>2501</v>
      </c>
      <c r="L28" s="90">
        <v>2358</v>
      </c>
      <c r="M28" s="25">
        <v>2772</v>
      </c>
      <c r="N28" s="25">
        <v>3228</v>
      </c>
      <c r="O28" s="84">
        <v>3711</v>
      </c>
    </row>
    <row r="29" spans="1:15" ht="15" customHeight="1" x14ac:dyDescent="0.2">
      <c r="B29" s="59" t="s">
        <v>33</v>
      </c>
      <c r="C29" s="25">
        <v>353</v>
      </c>
      <c r="D29" s="25">
        <v>450</v>
      </c>
      <c r="E29" s="25">
        <v>680</v>
      </c>
      <c r="F29" s="25">
        <v>774</v>
      </c>
      <c r="G29" s="25">
        <v>944</v>
      </c>
      <c r="H29" s="25">
        <v>1227</v>
      </c>
      <c r="I29" s="25">
        <v>1460</v>
      </c>
      <c r="J29" s="25">
        <v>2236</v>
      </c>
      <c r="K29" s="25">
        <v>3331</v>
      </c>
      <c r="L29" s="90">
        <v>1887</v>
      </c>
      <c r="M29" s="25">
        <v>2437</v>
      </c>
      <c r="N29" s="25">
        <v>2826</v>
      </c>
      <c r="O29" s="84">
        <v>3731</v>
      </c>
    </row>
    <row r="30" spans="1:15" ht="15" customHeight="1" x14ac:dyDescent="0.2">
      <c r="B30" s="59" t="s">
        <v>34</v>
      </c>
      <c r="C30" s="25">
        <v>18</v>
      </c>
      <c r="D30" s="25">
        <v>59</v>
      </c>
      <c r="E30" s="25">
        <v>57</v>
      </c>
      <c r="F30" s="25">
        <v>37</v>
      </c>
      <c r="G30" s="25">
        <v>45</v>
      </c>
      <c r="H30" s="25">
        <v>47</v>
      </c>
      <c r="I30" s="25">
        <v>161</v>
      </c>
      <c r="J30" s="25">
        <v>102</v>
      </c>
      <c r="K30" s="25">
        <v>92</v>
      </c>
      <c r="L30" s="90">
        <v>150</v>
      </c>
      <c r="M30" s="25">
        <v>180</v>
      </c>
      <c r="N30" s="25">
        <v>228</v>
      </c>
      <c r="O30" s="84">
        <v>412</v>
      </c>
    </row>
    <row r="31" spans="1:15" ht="15" customHeight="1" x14ac:dyDescent="0.2">
      <c r="B31" s="59" t="s">
        <v>35</v>
      </c>
      <c r="C31" s="25">
        <v>592</v>
      </c>
      <c r="D31" s="25">
        <v>724</v>
      </c>
      <c r="E31" s="25">
        <v>759</v>
      </c>
      <c r="F31" s="25">
        <v>663</v>
      </c>
      <c r="G31" s="25">
        <v>804</v>
      </c>
      <c r="H31" s="25">
        <v>884</v>
      </c>
      <c r="I31" s="25">
        <v>970</v>
      </c>
      <c r="J31" s="25">
        <v>1330</v>
      </c>
      <c r="K31" s="25">
        <v>1381</v>
      </c>
      <c r="L31" s="90">
        <v>1804</v>
      </c>
      <c r="M31" s="25">
        <v>1743</v>
      </c>
      <c r="N31" s="25">
        <v>1905</v>
      </c>
      <c r="O31" s="84">
        <v>3711</v>
      </c>
    </row>
    <row r="32" spans="1:15" ht="15" customHeight="1" x14ac:dyDescent="0.2">
      <c r="B32" s="59" t="s">
        <v>36</v>
      </c>
      <c r="C32" s="25">
        <v>496</v>
      </c>
      <c r="D32" s="25">
        <v>663</v>
      </c>
      <c r="E32" s="25">
        <v>888</v>
      </c>
      <c r="F32" s="25">
        <v>942</v>
      </c>
      <c r="G32" s="25">
        <v>894</v>
      </c>
      <c r="H32" s="25">
        <v>1184</v>
      </c>
      <c r="I32" s="25">
        <v>1483</v>
      </c>
      <c r="J32" s="25">
        <v>1894</v>
      </c>
      <c r="K32" s="25">
        <v>2008</v>
      </c>
      <c r="L32" s="90">
        <v>1915</v>
      </c>
      <c r="M32" s="25">
        <v>2765</v>
      </c>
      <c r="N32" s="25">
        <v>3019</v>
      </c>
      <c r="O32" s="84">
        <v>3942</v>
      </c>
    </row>
    <row r="33" spans="1:15" ht="15" customHeight="1" x14ac:dyDescent="0.2">
      <c r="B33" s="59" t="s">
        <v>37</v>
      </c>
      <c r="C33" s="25">
        <v>943</v>
      </c>
      <c r="D33" s="25">
        <v>1131</v>
      </c>
      <c r="E33" s="25">
        <v>1442</v>
      </c>
      <c r="F33" s="25">
        <v>1721</v>
      </c>
      <c r="G33" s="25">
        <v>2167</v>
      </c>
      <c r="H33" s="25">
        <v>2471</v>
      </c>
      <c r="I33" s="25">
        <v>2991</v>
      </c>
      <c r="J33" s="25">
        <v>3714</v>
      </c>
      <c r="K33" s="25">
        <v>4182</v>
      </c>
      <c r="L33" s="90">
        <v>4413</v>
      </c>
      <c r="M33" s="25">
        <v>4742</v>
      </c>
      <c r="N33" s="25">
        <v>5290</v>
      </c>
      <c r="O33" s="84">
        <v>6793</v>
      </c>
    </row>
    <row r="34" spans="1:15" ht="15" customHeight="1" x14ac:dyDescent="0.2">
      <c r="B34" s="58" t="s">
        <v>38</v>
      </c>
      <c r="C34" s="25">
        <v>6677</v>
      </c>
      <c r="D34" s="25">
        <v>8901</v>
      </c>
      <c r="E34" s="25">
        <v>9775</v>
      </c>
      <c r="F34" s="25">
        <v>8951</v>
      </c>
      <c r="G34" s="25">
        <v>10633</v>
      </c>
      <c r="H34" s="25">
        <v>10985</v>
      </c>
      <c r="I34" s="25">
        <v>12613</v>
      </c>
      <c r="J34" s="25">
        <v>14805</v>
      </c>
      <c r="K34" s="25">
        <v>16672</v>
      </c>
      <c r="L34" s="90">
        <v>18586</v>
      </c>
      <c r="M34" s="25">
        <v>19233</v>
      </c>
      <c r="N34" s="25">
        <v>19198</v>
      </c>
      <c r="O34" s="84">
        <v>26852</v>
      </c>
    </row>
    <row r="35" spans="1:15" ht="15" customHeight="1" x14ac:dyDescent="0.2">
      <c r="B35" s="61" t="s">
        <v>242</v>
      </c>
      <c r="C35" s="39">
        <f>SUM(C36:C51)</f>
        <v>11631</v>
      </c>
      <c r="D35" s="39">
        <f t="shared" ref="D35:H35" si="9">SUM(D36:D51)</f>
        <v>17339</v>
      </c>
      <c r="E35" s="39">
        <f t="shared" si="9"/>
        <v>19085</v>
      </c>
      <c r="F35" s="39">
        <f t="shared" si="9"/>
        <v>19544</v>
      </c>
      <c r="G35" s="39">
        <f t="shared" si="9"/>
        <v>23191</v>
      </c>
      <c r="H35" s="39">
        <f t="shared" si="9"/>
        <v>27710</v>
      </c>
      <c r="I35" s="39">
        <f t="shared" ref="I35:N35" si="10">SUM(I36:I51)</f>
        <v>32188</v>
      </c>
      <c r="J35" s="79">
        <f t="shared" si="10"/>
        <v>37286</v>
      </c>
      <c r="K35" s="39">
        <f t="shared" si="10"/>
        <v>42853</v>
      </c>
      <c r="L35" s="89">
        <f t="shared" si="10"/>
        <v>44206</v>
      </c>
      <c r="M35" s="39">
        <f t="shared" si="10"/>
        <v>46784</v>
      </c>
      <c r="N35" s="39">
        <f t="shared" si="10"/>
        <v>48541</v>
      </c>
      <c r="O35" s="111">
        <v>57608</v>
      </c>
    </row>
    <row r="36" spans="1:15" ht="15" customHeight="1" x14ac:dyDescent="0.2">
      <c r="B36" s="59" t="s">
        <v>39</v>
      </c>
      <c r="C36" s="25">
        <v>54</v>
      </c>
      <c r="D36" s="25">
        <v>103</v>
      </c>
      <c r="E36" s="25">
        <v>142</v>
      </c>
      <c r="F36" s="25">
        <v>113</v>
      </c>
      <c r="G36" s="25">
        <v>161</v>
      </c>
      <c r="H36" s="25">
        <v>329</v>
      </c>
      <c r="I36" s="25">
        <v>258</v>
      </c>
      <c r="J36" s="25">
        <v>403</v>
      </c>
      <c r="K36" s="25">
        <v>315</v>
      </c>
      <c r="L36" s="90">
        <v>371</v>
      </c>
      <c r="M36" s="25">
        <v>422</v>
      </c>
      <c r="N36" s="25">
        <v>483</v>
      </c>
      <c r="O36" s="84">
        <v>485</v>
      </c>
    </row>
    <row r="37" spans="1:15" ht="15" customHeight="1" x14ac:dyDescent="0.2">
      <c r="B37" s="59" t="s">
        <v>40</v>
      </c>
      <c r="C37" s="25">
        <v>2</v>
      </c>
      <c r="D37" s="25">
        <v>4</v>
      </c>
      <c r="E37" s="25">
        <v>2</v>
      </c>
      <c r="F37" s="25">
        <v>2</v>
      </c>
      <c r="G37" s="25">
        <v>2</v>
      </c>
      <c r="H37" s="25">
        <v>6</v>
      </c>
      <c r="I37" s="25">
        <v>9</v>
      </c>
      <c r="J37" s="25">
        <v>13</v>
      </c>
      <c r="K37" s="25">
        <v>6</v>
      </c>
      <c r="L37" s="90">
        <v>34</v>
      </c>
      <c r="M37" s="25">
        <v>23</v>
      </c>
      <c r="N37" s="25">
        <v>35</v>
      </c>
      <c r="O37" s="84">
        <v>5</v>
      </c>
    </row>
    <row r="38" spans="1:15" ht="12" x14ac:dyDescent="0.2">
      <c r="B38" s="59" t="s">
        <v>41</v>
      </c>
      <c r="C38" s="25">
        <v>92</v>
      </c>
      <c r="D38" s="25">
        <v>94</v>
      </c>
      <c r="E38" s="25">
        <v>128</v>
      </c>
      <c r="F38" s="25">
        <v>151</v>
      </c>
      <c r="G38" s="25">
        <v>203</v>
      </c>
      <c r="H38" s="25">
        <v>206</v>
      </c>
      <c r="I38" s="25">
        <v>340</v>
      </c>
      <c r="J38" s="25">
        <v>503</v>
      </c>
      <c r="K38" s="25">
        <v>473</v>
      </c>
      <c r="L38" s="90">
        <v>637</v>
      </c>
      <c r="M38" s="25">
        <v>712</v>
      </c>
      <c r="N38" s="25">
        <v>645</v>
      </c>
      <c r="O38" s="84">
        <v>847</v>
      </c>
    </row>
    <row r="39" spans="1:15" ht="15" customHeight="1" x14ac:dyDescent="0.2">
      <c r="B39" s="58" t="s">
        <v>42</v>
      </c>
      <c r="C39" s="25">
        <v>225</v>
      </c>
      <c r="D39" s="25">
        <v>446</v>
      </c>
      <c r="E39" s="25">
        <v>418</v>
      </c>
      <c r="F39" s="25">
        <v>408</v>
      </c>
      <c r="G39" s="25">
        <v>533</v>
      </c>
      <c r="H39" s="25">
        <v>623</v>
      </c>
      <c r="I39" s="25">
        <v>1307</v>
      </c>
      <c r="J39" s="25">
        <v>839</v>
      </c>
      <c r="K39" s="25">
        <v>1329</v>
      </c>
      <c r="L39" s="90">
        <v>1082</v>
      </c>
      <c r="M39" s="25">
        <v>1244</v>
      </c>
      <c r="N39" s="25">
        <v>1121</v>
      </c>
      <c r="O39" s="84">
        <v>1581</v>
      </c>
    </row>
    <row r="40" spans="1:15" s="18" customFormat="1" ht="15" customHeight="1" x14ac:dyDescent="0.2">
      <c r="A40" s="107"/>
      <c r="B40" s="58" t="s">
        <v>43</v>
      </c>
      <c r="C40" s="25">
        <v>0</v>
      </c>
      <c r="D40" s="25">
        <v>0</v>
      </c>
      <c r="E40" s="25">
        <v>1</v>
      </c>
      <c r="F40" s="25">
        <v>0</v>
      </c>
      <c r="G40" s="25">
        <v>1</v>
      </c>
      <c r="H40" s="25">
        <v>0</v>
      </c>
      <c r="I40" s="25">
        <v>0</v>
      </c>
      <c r="J40" s="25">
        <v>0</v>
      </c>
      <c r="K40" s="25">
        <v>0</v>
      </c>
      <c r="L40" s="90">
        <v>0</v>
      </c>
      <c r="M40" s="25">
        <v>0</v>
      </c>
      <c r="N40" s="25">
        <v>0</v>
      </c>
      <c r="O40" s="84">
        <v>0</v>
      </c>
    </row>
    <row r="41" spans="1:15" ht="15" customHeight="1" x14ac:dyDescent="0.2">
      <c r="B41" s="58" t="s">
        <v>44</v>
      </c>
      <c r="C41" s="25">
        <v>7098</v>
      </c>
      <c r="D41" s="25">
        <v>10344</v>
      </c>
      <c r="E41" s="25">
        <v>12380</v>
      </c>
      <c r="F41" s="25">
        <v>12914</v>
      </c>
      <c r="G41" s="25">
        <v>14300</v>
      </c>
      <c r="H41" s="25">
        <v>16424</v>
      </c>
      <c r="I41" s="25">
        <v>17664</v>
      </c>
      <c r="J41" s="25">
        <v>19777</v>
      </c>
      <c r="K41" s="25">
        <v>22024</v>
      </c>
      <c r="L41" s="90">
        <v>21464</v>
      </c>
      <c r="M41" s="25">
        <v>19221</v>
      </c>
      <c r="N41" s="25">
        <v>20340</v>
      </c>
      <c r="O41" s="84">
        <v>22638</v>
      </c>
    </row>
    <row r="42" spans="1:15" s="75" customFormat="1" ht="15" customHeight="1" x14ac:dyDescent="0.2">
      <c r="B42" s="58" t="s">
        <v>45</v>
      </c>
      <c r="C42" s="25">
        <v>42</v>
      </c>
      <c r="D42" s="25">
        <v>38</v>
      </c>
      <c r="E42" s="25">
        <v>40</v>
      </c>
      <c r="F42" s="25">
        <v>36</v>
      </c>
      <c r="G42" s="25">
        <v>35</v>
      </c>
      <c r="H42" s="25">
        <v>36</v>
      </c>
      <c r="I42" s="25">
        <v>35</v>
      </c>
      <c r="J42" s="25">
        <v>38</v>
      </c>
      <c r="K42" s="25">
        <v>23</v>
      </c>
      <c r="L42" s="90">
        <v>17</v>
      </c>
      <c r="M42" s="25">
        <v>15</v>
      </c>
      <c r="N42" s="25">
        <v>50</v>
      </c>
      <c r="O42" s="84">
        <v>15</v>
      </c>
    </row>
    <row r="43" spans="1:15" ht="15" customHeight="1" x14ac:dyDescent="0.2">
      <c r="B43" s="58" t="s">
        <v>46</v>
      </c>
      <c r="C43" s="25">
        <v>2732</v>
      </c>
      <c r="D43" s="25">
        <v>4021</v>
      </c>
      <c r="E43" s="25">
        <v>4113</v>
      </c>
      <c r="F43" s="25">
        <v>3920</v>
      </c>
      <c r="G43" s="25">
        <v>4994</v>
      </c>
      <c r="H43" s="25">
        <v>5886</v>
      </c>
      <c r="I43" s="25">
        <v>6873</v>
      </c>
      <c r="J43" s="25">
        <v>8438</v>
      </c>
      <c r="K43" s="25">
        <v>9677</v>
      </c>
      <c r="L43" s="90">
        <v>10421</v>
      </c>
      <c r="M43" s="25">
        <v>11955</v>
      </c>
      <c r="N43" s="25">
        <v>12748</v>
      </c>
      <c r="O43" s="84">
        <v>14907</v>
      </c>
    </row>
    <row r="44" spans="1:15" ht="15" customHeight="1" x14ac:dyDescent="0.2">
      <c r="B44" s="58" t="s">
        <v>47</v>
      </c>
      <c r="C44" s="25">
        <v>127</v>
      </c>
      <c r="D44" s="25">
        <v>155</v>
      </c>
      <c r="E44" s="25">
        <v>130</v>
      </c>
      <c r="F44" s="25">
        <v>65</v>
      </c>
      <c r="G44" s="25">
        <v>165</v>
      </c>
      <c r="H44" s="25">
        <v>177</v>
      </c>
      <c r="I44" s="25">
        <v>241</v>
      </c>
      <c r="J44" s="25">
        <v>375</v>
      </c>
      <c r="K44" s="25">
        <v>474</v>
      </c>
      <c r="L44" s="90">
        <v>359</v>
      </c>
      <c r="M44" s="25">
        <v>272</v>
      </c>
      <c r="N44" s="25">
        <v>343</v>
      </c>
      <c r="O44" s="84">
        <v>399</v>
      </c>
    </row>
    <row r="45" spans="1:15" ht="12" x14ac:dyDescent="0.2">
      <c r="B45" s="58" t="s">
        <v>48</v>
      </c>
      <c r="C45" s="25">
        <v>46</v>
      </c>
      <c r="D45" s="25">
        <v>85</v>
      </c>
      <c r="E45" s="25">
        <v>53</v>
      </c>
      <c r="F45" s="25">
        <v>61</v>
      </c>
      <c r="G45" s="25">
        <v>86</v>
      </c>
      <c r="H45" s="25">
        <v>167</v>
      </c>
      <c r="I45" s="25">
        <v>91</v>
      </c>
      <c r="J45" s="25">
        <v>102</v>
      </c>
      <c r="K45" s="25">
        <v>88</v>
      </c>
      <c r="L45" s="90">
        <v>145</v>
      </c>
      <c r="M45" s="25">
        <v>228</v>
      </c>
      <c r="N45" s="25">
        <v>224</v>
      </c>
      <c r="O45" s="84">
        <v>265</v>
      </c>
    </row>
    <row r="46" spans="1:15" ht="12" x14ac:dyDescent="0.2">
      <c r="B46" s="58" t="s">
        <v>49</v>
      </c>
      <c r="C46" s="25">
        <v>193</v>
      </c>
      <c r="D46" s="25">
        <v>45</v>
      </c>
      <c r="E46" s="25">
        <v>58</v>
      </c>
      <c r="F46" s="25">
        <v>53</v>
      </c>
      <c r="G46" s="25">
        <v>406</v>
      </c>
      <c r="H46" s="25">
        <v>574</v>
      </c>
      <c r="I46" s="25">
        <v>194</v>
      </c>
      <c r="J46" s="25">
        <v>136</v>
      </c>
      <c r="K46" s="25">
        <v>124</v>
      </c>
      <c r="L46" s="90">
        <v>192</v>
      </c>
      <c r="M46" s="25">
        <v>183</v>
      </c>
      <c r="N46" s="25">
        <v>231</v>
      </c>
      <c r="O46" s="84">
        <v>214</v>
      </c>
    </row>
    <row r="47" spans="1:15" ht="12" x14ac:dyDescent="0.2">
      <c r="B47" s="58" t="s">
        <v>50</v>
      </c>
      <c r="C47" s="25">
        <v>161</v>
      </c>
      <c r="D47" s="25">
        <v>184</v>
      </c>
      <c r="E47" s="25">
        <v>199</v>
      </c>
      <c r="F47" s="25">
        <v>210</v>
      </c>
      <c r="G47" s="25">
        <v>283</v>
      </c>
      <c r="H47" s="25">
        <v>448</v>
      </c>
      <c r="I47" s="25">
        <v>559</v>
      </c>
      <c r="J47" s="25">
        <v>863</v>
      </c>
      <c r="K47" s="25">
        <v>1098</v>
      </c>
      <c r="L47" s="90">
        <v>1436</v>
      </c>
      <c r="M47" s="25">
        <v>1910</v>
      </c>
      <c r="N47" s="25">
        <v>2105</v>
      </c>
      <c r="O47" s="84">
        <v>2754</v>
      </c>
    </row>
    <row r="48" spans="1:15" ht="12" x14ac:dyDescent="0.2">
      <c r="B48" s="58" t="s">
        <v>51</v>
      </c>
      <c r="C48" s="25">
        <v>5</v>
      </c>
      <c r="D48" s="25">
        <v>5</v>
      </c>
      <c r="E48" s="25">
        <v>10</v>
      </c>
      <c r="F48" s="25">
        <v>5</v>
      </c>
      <c r="G48" s="25">
        <v>15</v>
      </c>
      <c r="H48" s="25">
        <v>74</v>
      </c>
      <c r="I48" s="25">
        <v>35</v>
      </c>
      <c r="J48" s="25">
        <v>41</v>
      </c>
      <c r="K48" s="25">
        <v>77</v>
      </c>
      <c r="L48" s="90">
        <v>33</v>
      </c>
      <c r="M48" s="25">
        <v>41</v>
      </c>
      <c r="N48" s="25">
        <v>59</v>
      </c>
      <c r="O48" s="84">
        <v>42</v>
      </c>
    </row>
    <row r="49" spans="2:15" ht="15" customHeight="1" x14ac:dyDescent="0.2">
      <c r="B49" s="58" t="s">
        <v>52</v>
      </c>
      <c r="C49" s="25">
        <v>0</v>
      </c>
      <c r="D49" s="25">
        <v>1</v>
      </c>
      <c r="E49" s="25">
        <v>0</v>
      </c>
      <c r="F49" s="25">
        <v>0</v>
      </c>
      <c r="G49" s="25">
        <v>12</v>
      </c>
      <c r="H49" s="25">
        <v>3</v>
      </c>
      <c r="I49" s="25">
        <v>593</v>
      </c>
      <c r="J49" s="25">
        <v>1223</v>
      </c>
      <c r="K49" s="25">
        <v>1485</v>
      </c>
      <c r="L49" s="90">
        <v>1578</v>
      </c>
      <c r="M49" s="25">
        <v>2325</v>
      </c>
      <c r="N49" s="25">
        <v>2072</v>
      </c>
      <c r="O49" s="84">
        <v>2865</v>
      </c>
    </row>
    <row r="50" spans="2:15" ht="15" customHeight="1" x14ac:dyDescent="0.2">
      <c r="B50" s="58" t="s">
        <v>53</v>
      </c>
      <c r="C50" s="25">
        <v>260</v>
      </c>
      <c r="D50" s="25">
        <v>979</v>
      </c>
      <c r="E50" s="25">
        <v>244</v>
      </c>
      <c r="F50" s="25">
        <v>284</v>
      </c>
      <c r="G50" s="25">
        <v>410</v>
      </c>
      <c r="H50" s="25">
        <v>528</v>
      </c>
      <c r="I50" s="25">
        <v>833</v>
      </c>
      <c r="J50" s="25">
        <v>777</v>
      </c>
      <c r="K50" s="25">
        <v>937</v>
      </c>
      <c r="L50" s="90">
        <v>1018</v>
      </c>
      <c r="M50" s="25">
        <v>1493</v>
      </c>
      <c r="N50" s="25">
        <v>1590</v>
      </c>
      <c r="O50" s="84">
        <v>2156</v>
      </c>
    </row>
    <row r="51" spans="2:15" ht="15" customHeight="1" x14ac:dyDescent="0.2">
      <c r="B51" s="58" t="s">
        <v>54</v>
      </c>
      <c r="C51" s="25">
        <v>594</v>
      </c>
      <c r="D51" s="25">
        <v>835</v>
      </c>
      <c r="E51" s="25">
        <v>1167</v>
      </c>
      <c r="F51" s="25">
        <v>1322</v>
      </c>
      <c r="G51" s="25">
        <v>1585</v>
      </c>
      <c r="H51" s="25">
        <v>2229</v>
      </c>
      <c r="I51" s="25">
        <v>3156</v>
      </c>
      <c r="J51" s="25">
        <v>3758</v>
      </c>
      <c r="K51" s="25">
        <v>4723</v>
      </c>
      <c r="L51" s="90">
        <v>5419</v>
      </c>
      <c r="M51" s="25">
        <v>6740</v>
      </c>
      <c r="N51" s="25">
        <v>6495</v>
      </c>
      <c r="O51" s="84">
        <v>8435</v>
      </c>
    </row>
    <row r="52" spans="2:15" ht="15" customHeight="1" x14ac:dyDescent="0.2">
      <c r="B52" s="50" t="s">
        <v>241</v>
      </c>
      <c r="C52" s="39">
        <f>SUM(C53:C61)</f>
        <v>20418</v>
      </c>
      <c r="D52" s="39">
        <f t="shared" ref="D52:G52" si="11">SUM(D53:D61)</f>
        <v>24391</v>
      </c>
      <c r="E52" s="39">
        <f t="shared" si="11"/>
        <v>29630</v>
      </c>
      <c r="F52" s="39">
        <f t="shared" si="11"/>
        <v>29061</v>
      </c>
      <c r="G52" s="39">
        <f t="shared" si="11"/>
        <v>31491</v>
      </c>
      <c r="H52" s="39">
        <f t="shared" ref="H52:M52" si="12">SUM(H53:H61)</f>
        <v>37878</v>
      </c>
      <c r="I52" s="39">
        <f t="shared" si="12"/>
        <v>47839</v>
      </c>
      <c r="J52" s="79">
        <f t="shared" si="12"/>
        <v>56617</v>
      </c>
      <c r="K52" s="39">
        <f t="shared" si="12"/>
        <v>66661</v>
      </c>
      <c r="L52" s="89">
        <f t="shared" si="12"/>
        <v>71092</v>
      </c>
      <c r="M52" s="39">
        <f t="shared" si="12"/>
        <v>75540</v>
      </c>
      <c r="N52" s="39">
        <f t="shared" ref="N52" si="13">SUM(N53:N61)</f>
        <v>81813</v>
      </c>
      <c r="O52" s="111">
        <v>104571</v>
      </c>
    </row>
    <row r="53" spans="2:15" ht="15" customHeight="1" x14ac:dyDescent="0.2">
      <c r="B53" s="59" t="s">
        <v>55</v>
      </c>
      <c r="C53" s="25">
        <v>2259</v>
      </c>
      <c r="D53" s="25">
        <v>1592</v>
      </c>
      <c r="E53" s="25">
        <v>2376</v>
      </c>
      <c r="F53" s="25">
        <v>2614</v>
      </c>
      <c r="G53" s="25">
        <v>1794</v>
      </c>
      <c r="H53" s="25">
        <v>2488</v>
      </c>
      <c r="I53" s="25">
        <v>3144</v>
      </c>
      <c r="J53" s="25">
        <v>4737</v>
      </c>
      <c r="K53" s="25">
        <v>5758</v>
      </c>
      <c r="L53" s="90">
        <v>6109</v>
      </c>
      <c r="M53" s="25">
        <v>5523</v>
      </c>
      <c r="N53" s="25">
        <v>5750</v>
      </c>
      <c r="O53" s="84">
        <v>7729</v>
      </c>
    </row>
    <row r="54" spans="2:15" ht="15" customHeight="1" x14ac:dyDescent="0.2">
      <c r="B54" s="59" t="s">
        <v>56</v>
      </c>
      <c r="C54" s="25">
        <v>978</v>
      </c>
      <c r="D54" s="25">
        <v>1043</v>
      </c>
      <c r="E54" s="25">
        <v>1287</v>
      </c>
      <c r="F54" s="25">
        <v>1309</v>
      </c>
      <c r="G54" s="25">
        <v>1622</v>
      </c>
      <c r="H54" s="25">
        <v>1991</v>
      </c>
      <c r="I54" s="25">
        <v>2391</v>
      </c>
      <c r="J54" s="25">
        <v>2795</v>
      </c>
      <c r="K54" s="25">
        <v>3763</v>
      </c>
      <c r="L54" s="90">
        <v>4358</v>
      </c>
      <c r="M54" s="25">
        <v>4874</v>
      </c>
      <c r="N54" s="25">
        <v>5061</v>
      </c>
      <c r="O54" s="84">
        <v>6000</v>
      </c>
    </row>
    <row r="55" spans="2:15" ht="15" customHeight="1" x14ac:dyDescent="0.2">
      <c r="B55" s="58" t="s">
        <v>57</v>
      </c>
      <c r="C55" s="25">
        <v>3996</v>
      </c>
      <c r="D55" s="25">
        <v>5097</v>
      </c>
      <c r="E55" s="25">
        <v>5958</v>
      </c>
      <c r="F55" s="25">
        <v>6186</v>
      </c>
      <c r="G55" s="25">
        <v>6941</v>
      </c>
      <c r="H55" s="25">
        <v>8486</v>
      </c>
      <c r="I55" s="25">
        <v>10695</v>
      </c>
      <c r="J55" s="25">
        <v>12004</v>
      </c>
      <c r="K55" s="25">
        <v>14239</v>
      </c>
      <c r="L55" s="90">
        <v>14090</v>
      </c>
      <c r="M55" s="25">
        <v>14087</v>
      </c>
      <c r="N55" s="25">
        <v>15044</v>
      </c>
      <c r="O55" s="84">
        <v>19502</v>
      </c>
    </row>
    <row r="56" spans="2:15" ht="12" x14ac:dyDescent="0.2">
      <c r="B56" s="58" t="s">
        <v>58</v>
      </c>
      <c r="C56" s="25">
        <v>8840</v>
      </c>
      <c r="D56" s="25">
        <v>11076</v>
      </c>
      <c r="E56" s="25">
        <v>14081</v>
      </c>
      <c r="F56" s="25">
        <v>13267</v>
      </c>
      <c r="G56" s="25">
        <v>15351</v>
      </c>
      <c r="H56" s="25">
        <v>17619</v>
      </c>
      <c r="I56" s="25">
        <v>22204</v>
      </c>
      <c r="J56" s="25">
        <v>26448</v>
      </c>
      <c r="K56" s="25">
        <v>30815</v>
      </c>
      <c r="L56" s="90">
        <v>33446</v>
      </c>
      <c r="M56" s="25">
        <v>36826</v>
      </c>
      <c r="N56" s="25">
        <v>40915</v>
      </c>
      <c r="O56" s="84">
        <v>51445</v>
      </c>
    </row>
    <row r="57" spans="2:15" ht="12" x14ac:dyDescent="0.2">
      <c r="B57" s="58" t="s">
        <v>59</v>
      </c>
      <c r="C57" s="25">
        <v>7</v>
      </c>
      <c r="D57" s="25">
        <v>11</v>
      </c>
      <c r="E57" s="25">
        <v>11</v>
      </c>
      <c r="F57" s="25">
        <v>19</v>
      </c>
      <c r="G57" s="25">
        <v>9</v>
      </c>
      <c r="H57" s="25">
        <v>7</v>
      </c>
      <c r="I57" s="25">
        <v>11</v>
      </c>
      <c r="J57" s="25">
        <v>21</v>
      </c>
      <c r="K57" s="25">
        <v>31</v>
      </c>
      <c r="L57" s="90">
        <v>61</v>
      </c>
      <c r="M57" s="25">
        <v>33</v>
      </c>
      <c r="N57" s="25">
        <v>21</v>
      </c>
      <c r="O57" s="84">
        <v>35</v>
      </c>
    </row>
    <row r="58" spans="2:15" ht="12" x14ac:dyDescent="0.2">
      <c r="B58" s="58" t="s">
        <v>60</v>
      </c>
      <c r="C58" s="25">
        <v>53</v>
      </c>
      <c r="D58" s="25">
        <v>57</v>
      </c>
      <c r="E58" s="25">
        <v>26</v>
      </c>
      <c r="F58" s="25">
        <v>72</v>
      </c>
      <c r="G58" s="25">
        <v>65</v>
      </c>
      <c r="H58" s="25">
        <v>111</v>
      </c>
      <c r="I58" s="25">
        <v>126</v>
      </c>
      <c r="J58" s="25">
        <v>165</v>
      </c>
      <c r="K58" s="25">
        <v>175</v>
      </c>
      <c r="L58" s="90">
        <v>217</v>
      </c>
      <c r="M58" s="25">
        <v>169</v>
      </c>
      <c r="N58" s="25">
        <v>233</v>
      </c>
      <c r="O58" s="84">
        <v>242</v>
      </c>
    </row>
    <row r="59" spans="2:15" ht="12" customHeight="1" x14ac:dyDescent="0.2">
      <c r="B59" s="58" t="s">
        <v>61</v>
      </c>
      <c r="C59" s="25">
        <v>0</v>
      </c>
      <c r="D59" s="25">
        <v>2</v>
      </c>
      <c r="E59" s="25">
        <v>1</v>
      </c>
      <c r="F59" s="25">
        <v>5</v>
      </c>
      <c r="G59" s="25">
        <v>6</v>
      </c>
      <c r="H59" s="25">
        <v>2</v>
      </c>
      <c r="I59" s="25">
        <v>7</v>
      </c>
      <c r="J59" s="25">
        <v>1</v>
      </c>
      <c r="K59" s="25">
        <v>4</v>
      </c>
      <c r="L59" s="90">
        <v>6</v>
      </c>
      <c r="M59" s="25">
        <v>10</v>
      </c>
      <c r="N59" s="25">
        <v>6</v>
      </c>
      <c r="O59" s="84">
        <v>8</v>
      </c>
    </row>
    <row r="60" spans="2:15" ht="15" customHeight="1" x14ac:dyDescent="0.2">
      <c r="B60" s="58" t="s">
        <v>62</v>
      </c>
      <c r="C60" s="25">
        <v>3095</v>
      </c>
      <c r="D60" s="25">
        <v>4063</v>
      </c>
      <c r="E60" s="25">
        <v>4143</v>
      </c>
      <c r="F60" s="25">
        <v>4054</v>
      </c>
      <c r="G60" s="25">
        <v>4145</v>
      </c>
      <c r="H60" s="25">
        <v>5198</v>
      </c>
      <c r="I60" s="25">
        <v>6883</v>
      </c>
      <c r="J60" s="25">
        <v>7437</v>
      </c>
      <c r="K60" s="25">
        <v>8181</v>
      </c>
      <c r="L60" s="90">
        <v>8843</v>
      </c>
      <c r="M60" s="25">
        <v>9635</v>
      </c>
      <c r="N60" s="25">
        <v>10081</v>
      </c>
      <c r="O60" s="84">
        <v>13215</v>
      </c>
    </row>
    <row r="61" spans="2:15" ht="12" x14ac:dyDescent="0.2">
      <c r="B61" s="58" t="s">
        <v>63</v>
      </c>
      <c r="C61" s="25">
        <v>1190</v>
      </c>
      <c r="D61" s="25">
        <v>1450</v>
      </c>
      <c r="E61" s="25">
        <v>1747</v>
      </c>
      <c r="F61" s="25">
        <v>1535</v>
      </c>
      <c r="G61" s="25">
        <v>1558</v>
      </c>
      <c r="H61" s="25">
        <v>1976</v>
      </c>
      <c r="I61" s="25">
        <v>2378</v>
      </c>
      <c r="J61" s="25">
        <v>3009</v>
      </c>
      <c r="K61" s="25">
        <v>3695</v>
      </c>
      <c r="L61" s="90">
        <v>3962</v>
      </c>
      <c r="M61" s="25">
        <v>4383</v>
      </c>
      <c r="N61" s="25">
        <v>4702</v>
      </c>
      <c r="O61" s="84">
        <v>6395</v>
      </c>
    </row>
    <row r="62" spans="2:15" ht="15" customHeight="1" x14ac:dyDescent="0.2">
      <c r="B62" s="61" t="s">
        <v>240</v>
      </c>
      <c r="C62" s="39">
        <f>SUM(C63:C65)</f>
        <v>116214</v>
      </c>
      <c r="D62" s="39">
        <f t="shared" ref="D62:H62" si="14">SUM(D63:D65)</f>
        <v>155084</v>
      </c>
      <c r="E62" s="39">
        <f t="shared" si="14"/>
        <v>264700</v>
      </c>
      <c r="F62" s="39">
        <f t="shared" si="14"/>
        <v>369090</v>
      </c>
      <c r="G62" s="39">
        <f t="shared" si="14"/>
        <v>401441</v>
      </c>
      <c r="H62" s="39">
        <f t="shared" si="14"/>
        <v>555352</v>
      </c>
      <c r="I62" s="39">
        <f t="shared" ref="I62:N62" si="15">SUM(I63:I65)</f>
        <v>763930</v>
      </c>
      <c r="J62" s="79">
        <f t="shared" si="15"/>
        <v>1564489</v>
      </c>
      <c r="K62" s="39">
        <f t="shared" si="15"/>
        <v>1637910</v>
      </c>
      <c r="L62" s="89">
        <f t="shared" si="15"/>
        <v>1485863</v>
      </c>
      <c r="M62" s="39">
        <f t="shared" si="15"/>
        <v>1452014</v>
      </c>
      <c r="N62" s="39">
        <f t="shared" si="15"/>
        <v>1349585</v>
      </c>
      <c r="O62" s="111">
        <v>1373793</v>
      </c>
    </row>
    <row r="63" spans="2:15" ht="15" customHeight="1" x14ac:dyDescent="0.2">
      <c r="B63" s="58" t="s">
        <v>64</v>
      </c>
      <c r="C63" s="25">
        <v>102</v>
      </c>
      <c r="D63" s="25">
        <v>159</v>
      </c>
      <c r="E63" s="25">
        <v>222</v>
      </c>
      <c r="F63" s="25">
        <v>267</v>
      </c>
      <c r="G63" s="25">
        <v>202</v>
      </c>
      <c r="H63" s="25">
        <v>312</v>
      </c>
      <c r="I63" s="25">
        <v>407</v>
      </c>
      <c r="J63" s="25">
        <v>402</v>
      </c>
      <c r="K63" s="25">
        <v>550</v>
      </c>
      <c r="L63" s="90">
        <v>783</v>
      </c>
      <c r="M63" s="25">
        <v>806</v>
      </c>
      <c r="N63" s="25">
        <v>809</v>
      </c>
      <c r="O63" s="84">
        <v>1729</v>
      </c>
    </row>
    <row r="64" spans="2:15" ht="15" customHeight="1" x14ac:dyDescent="0.2">
      <c r="B64" s="58" t="s">
        <v>65</v>
      </c>
      <c r="C64" s="25">
        <v>6316</v>
      </c>
      <c r="D64" s="25">
        <v>8229</v>
      </c>
      <c r="E64" s="25">
        <v>16450</v>
      </c>
      <c r="F64" s="25">
        <v>17413</v>
      </c>
      <c r="G64" s="25">
        <v>16757</v>
      </c>
      <c r="H64" s="25">
        <v>19447</v>
      </c>
      <c r="I64" s="25">
        <v>25438</v>
      </c>
      <c r="J64" s="25">
        <v>30851</v>
      </c>
      <c r="K64" s="25">
        <v>39922</v>
      </c>
      <c r="L64" s="90">
        <v>42385</v>
      </c>
      <c r="M64" s="25">
        <v>59487</v>
      </c>
      <c r="N64" s="25">
        <v>92215</v>
      </c>
      <c r="O64" s="84">
        <v>125319</v>
      </c>
    </row>
    <row r="65" spans="1:15" ht="15" customHeight="1" x14ac:dyDescent="0.2">
      <c r="B65" s="58" t="s">
        <v>66</v>
      </c>
      <c r="C65" s="25">
        <v>109796</v>
      </c>
      <c r="D65" s="25">
        <v>146696</v>
      </c>
      <c r="E65" s="25">
        <v>248028</v>
      </c>
      <c r="F65" s="25">
        <v>351410</v>
      </c>
      <c r="G65" s="25">
        <v>384482</v>
      </c>
      <c r="H65" s="25">
        <v>535593</v>
      </c>
      <c r="I65" s="25">
        <v>738085</v>
      </c>
      <c r="J65" s="25">
        <v>1533236</v>
      </c>
      <c r="K65" s="25">
        <v>1597438</v>
      </c>
      <c r="L65" s="90">
        <v>1442695</v>
      </c>
      <c r="M65" s="25">
        <v>1391721</v>
      </c>
      <c r="N65" s="25">
        <v>1256561</v>
      </c>
      <c r="O65" s="84">
        <v>1246745</v>
      </c>
    </row>
    <row r="66" spans="1:15" ht="15" customHeight="1" x14ac:dyDescent="0.2">
      <c r="B66" s="62" t="s">
        <v>238</v>
      </c>
      <c r="C66" s="40">
        <f>C67+C90+C98+C102</f>
        <v>14838</v>
      </c>
      <c r="D66" s="40">
        <f t="shared" ref="D66:H66" si="16">D67+D90+D98+D102</f>
        <v>14766</v>
      </c>
      <c r="E66" s="40">
        <f t="shared" si="16"/>
        <v>16884</v>
      </c>
      <c r="F66" s="40">
        <f t="shared" si="16"/>
        <v>17552</v>
      </c>
      <c r="G66" s="40">
        <f t="shared" si="16"/>
        <v>19659</v>
      </c>
      <c r="H66" s="40">
        <f t="shared" si="16"/>
        <v>24656</v>
      </c>
      <c r="I66" s="40">
        <f t="shared" ref="I66:N66" si="17">I67+I90+I98+I102</f>
        <v>29286</v>
      </c>
      <c r="J66" s="80">
        <f t="shared" si="17"/>
        <v>33898</v>
      </c>
      <c r="K66" s="40">
        <f t="shared" si="17"/>
        <v>32583</v>
      </c>
      <c r="L66" s="91">
        <f t="shared" si="17"/>
        <v>34631</v>
      </c>
      <c r="M66" s="40">
        <f t="shared" si="17"/>
        <v>38698</v>
      </c>
      <c r="N66" s="40">
        <f t="shared" si="17"/>
        <v>42924</v>
      </c>
      <c r="O66" s="112">
        <v>53553</v>
      </c>
    </row>
    <row r="67" spans="1:15" x14ac:dyDescent="0.2">
      <c r="B67" s="61" t="s">
        <v>239</v>
      </c>
      <c r="C67" s="39">
        <f>SUM(C68:C89)</f>
        <v>48</v>
      </c>
      <c r="D67" s="39">
        <f t="shared" ref="D67:J67" si="18">SUM(D68:D89)</f>
        <v>77</v>
      </c>
      <c r="E67" s="39">
        <f t="shared" si="18"/>
        <v>87</v>
      </c>
      <c r="F67" s="39">
        <f t="shared" si="18"/>
        <v>141</v>
      </c>
      <c r="G67" s="39">
        <f t="shared" si="18"/>
        <v>177</v>
      </c>
      <c r="H67" s="39">
        <f t="shared" si="18"/>
        <v>1291</v>
      </c>
      <c r="I67" s="39">
        <f t="shared" si="18"/>
        <v>1028</v>
      </c>
      <c r="J67" s="79">
        <f t="shared" si="18"/>
        <v>497</v>
      </c>
      <c r="K67" s="79">
        <f>SUM(K68:K89)</f>
        <v>558</v>
      </c>
      <c r="L67" s="89">
        <f>SUM(L68:L89)</f>
        <v>685</v>
      </c>
      <c r="M67" s="79">
        <f>SUM(M68:M89)</f>
        <v>1216</v>
      </c>
      <c r="N67" s="79">
        <f>SUM(N68:N89)</f>
        <v>1209</v>
      </c>
      <c r="O67" s="111">
        <v>877</v>
      </c>
    </row>
    <row r="68" spans="1:15" ht="15" customHeight="1" x14ac:dyDescent="0.2">
      <c r="B68" s="63" t="s">
        <v>67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1</v>
      </c>
      <c r="J68" s="25">
        <v>1</v>
      </c>
      <c r="K68" s="25">
        <v>0</v>
      </c>
      <c r="L68" s="90">
        <v>1</v>
      </c>
      <c r="M68" s="25">
        <v>0</v>
      </c>
      <c r="N68" s="25">
        <v>0</v>
      </c>
      <c r="O68" s="84">
        <v>4</v>
      </c>
    </row>
    <row r="69" spans="1:15" ht="15" customHeight="1" x14ac:dyDescent="0.2">
      <c r="B69" s="64" t="s">
        <v>68</v>
      </c>
      <c r="C69" s="25">
        <v>0</v>
      </c>
      <c r="D69" s="25">
        <v>0</v>
      </c>
      <c r="E69" s="25">
        <v>15</v>
      </c>
      <c r="F69" s="25">
        <v>63</v>
      </c>
      <c r="G69" s="25">
        <v>67</v>
      </c>
      <c r="H69" s="25">
        <v>1046</v>
      </c>
      <c r="I69" s="25">
        <v>682</v>
      </c>
      <c r="J69" s="25">
        <v>173</v>
      </c>
      <c r="K69" s="25">
        <v>159</v>
      </c>
      <c r="L69" s="90">
        <v>15</v>
      </c>
      <c r="M69" s="25">
        <v>5</v>
      </c>
      <c r="N69" s="25">
        <v>13</v>
      </c>
      <c r="O69" s="84">
        <v>22</v>
      </c>
    </row>
    <row r="70" spans="1:15" ht="12" x14ac:dyDescent="0.2">
      <c r="B70" s="64" t="s">
        <v>69</v>
      </c>
      <c r="C70" s="25">
        <v>0</v>
      </c>
      <c r="D70" s="25">
        <v>0</v>
      </c>
      <c r="E70" s="25">
        <v>1</v>
      </c>
      <c r="F70" s="25">
        <v>0</v>
      </c>
      <c r="G70" s="25">
        <v>31</v>
      </c>
      <c r="H70" s="25">
        <v>44</v>
      </c>
      <c r="I70" s="25">
        <v>147</v>
      </c>
      <c r="J70" s="25">
        <v>24</v>
      </c>
      <c r="K70" s="25">
        <v>40</v>
      </c>
      <c r="L70" s="90">
        <v>4</v>
      </c>
      <c r="M70" s="25">
        <v>0</v>
      </c>
      <c r="N70" s="25">
        <v>4</v>
      </c>
      <c r="O70" s="84">
        <v>9</v>
      </c>
    </row>
    <row r="71" spans="1:15" ht="14.25" customHeight="1" x14ac:dyDescent="0.2">
      <c r="B71" s="64" t="s">
        <v>70</v>
      </c>
      <c r="C71" s="25">
        <v>2</v>
      </c>
      <c r="D71" s="25">
        <v>0</v>
      </c>
      <c r="E71" s="25">
        <v>0</v>
      </c>
      <c r="F71" s="25">
        <v>2</v>
      </c>
      <c r="G71" s="25">
        <v>2</v>
      </c>
      <c r="H71" s="25">
        <v>1</v>
      </c>
      <c r="I71" s="25">
        <v>1</v>
      </c>
      <c r="J71" s="25">
        <v>4</v>
      </c>
      <c r="K71" s="25">
        <v>0</v>
      </c>
      <c r="L71" s="90">
        <v>3</v>
      </c>
      <c r="M71" s="25">
        <v>4</v>
      </c>
      <c r="N71" s="25">
        <v>4</v>
      </c>
      <c r="O71" s="84">
        <v>10</v>
      </c>
    </row>
    <row r="72" spans="1:15" s="18" customFormat="1" ht="16.5" customHeight="1" x14ac:dyDescent="0.2">
      <c r="A72" s="107"/>
      <c r="B72" s="64" t="s">
        <v>71</v>
      </c>
      <c r="C72" s="25">
        <v>0</v>
      </c>
      <c r="D72" s="25">
        <v>0</v>
      </c>
      <c r="E72" s="25">
        <v>0</v>
      </c>
      <c r="F72" s="25">
        <v>0</v>
      </c>
      <c r="G72" s="25">
        <v>1</v>
      </c>
      <c r="H72" s="25">
        <v>0</v>
      </c>
      <c r="I72" s="25">
        <v>0</v>
      </c>
      <c r="J72" s="25">
        <v>0</v>
      </c>
      <c r="K72" s="25">
        <v>0</v>
      </c>
      <c r="L72" s="90">
        <v>0</v>
      </c>
      <c r="M72" s="25">
        <v>0</v>
      </c>
      <c r="N72" s="25">
        <v>0</v>
      </c>
      <c r="O72" s="84">
        <v>0</v>
      </c>
    </row>
    <row r="73" spans="1:15" ht="18" customHeight="1" x14ac:dyDescent="0.2">
      <c r="B73" s="64" t="s">
        <v>72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22</v>
      </c>
      <c r="I73" s="25">
        <v>26</v>
      </c>
      <c r="J73" s="25">
        <v>26</v>
      </c>
      <c r="K73" s="25">
        <v>20</v>
      </c>
      <c r="L73" s="90">
        <v>8</v>
      </c>
      <c r="M73" s="25">
        <v>1</v>
      </c>
      <c r="N73" s="25">
        <v>3</v>
      </c>
      <c r="O73" s="84">
        <v>4</v>
      </c>
    </row>
    <row r="74" spans="1:15" s="18" customFormat="1" ht="12" x14ac:dyDescent="0.2">
      <c r="A74" s="107"/>
      <c r="B74" s="64" t="s">
        <v>73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90">
        <v>0</v>
      </c>
      <c r="M74" s="25">
        <v>0</v>
      </c>
      <c r="N74" s="25">
        <v>0</v>
      </c>
      <c r="O74" s="84">
        <v>0</v>
      </c>
    </row>
    <row r="75" spans="1:15" ht="15" customHeight="1" x14ac:dyDescent="0.2">
      <c r="B75" s="64" t="s">
        <v>74</v>
      </c>
      <c r="C75" s="25">
        <v>11</v>
      </c>
      <c r="D75" s="25">
        <v>13</v>
      </c>
      <c r="E75" s="25">
        <v>9</v>
      </c>
      <c r="F75" s="25">
        <v>26</v>
      </c>
      <c r="G75" s="25">
        <v>15</v>
      </c>
      <c r="H75" s="25">
        <v>30</v>
      </c>
      <c r="I75" s="25">
        <v>37</v>
      </c>
      <c r="J75" s="25">
        <v>57</v>
      </c>
      <c r="K75" s="25">
        <v>51</v>
      </c>
      <c r="L75" s="90">
        <v>69</v>
      </c>
      <c r="M75" s="25">
        <v>38</v>
      </c>
      <c r="N75" s="25">
        <v>52</v>
      </c>
      <c r="O75" s="84">
        <v>64</v>
      </c>
    </row>
    <row r="76" spans="1:15" ht="15" customHeight="1" x14ac:dyDescent="0.2">
      <c r="B76" s="63" t="s">
        <v>75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2</v>
      </c>
      <c r="I76" s="25">
        <v>0</v>
      </c>
      <c r="J76" s="25">
        <v>6</v>
      </c>
      <c r="K76" s="25">
        <v>12</v>
      </c>
      <c r="L76" s="90">
        <v>7</v>
      </c>
      <c r="M76" s="25">
        <v>5</v>
      </c>
      <c r="N76" s="25">
        <v>37</v>
      </c>
      <c r="O76" s="84">
        <v>113</v>
      </c>
    </row>
    <row r="77" spans="1:15" ht="15.75" customHeight="1" x14ac:dyDescent="0.2">
      <c r="B77" s="64" t="s">
        <v>76</v>
      </c>
      <c r="C77" s="25">
        <v>1</v>
      </c>
      <c r="D77" s="25">
        <v>4</v>
      </c>
      <c r="E77" s="25">
        <v>5</v>
      </c>
      <c r="F77" s="25">
        <v>1</v>
      </c>
      <c r="G77" s="25">
        <v>9</v>
      </c>
      <c r="H77" s="25">
        <v>1</v>
      </c>
      <c r="I77" s="25">
        <v>11</v>
      </c>
      <c r="J77" s="25">
        <v>15</v>
      </c>
      <c r="K77" s="25">
        <v>26</v>
      </c>
      <c r="L77" s="90">
        <v>43</v>
      </c>
      <c r="M77" s="25">
        <v>54</v>
      </c>
      <c r="N77" s="25">
        <v>52</v>
      </c>
      <c r="O77" s="84">
        <v>55</v>
      </c>
    </row>
    <row r="78" spans="1:15" ht="12.75" customHeight="1" x14ac:dyDescent="0.2">
      <c r="B78" s="64" t="s">
        <v>77</v>
      </c>
      <c r="C78" s="25">
        <v>2</v>
      </c>
      <c r="D78" s="25">
        <v>0</v>
      </c>
      <c r="E78" s="25">
        <v>0</v>
      </c>
      <c r="F78" s="25">
        <v>0</v>
      </c>
      <c r="G78" s="25">
        <v>1</v>
      </c>
      <c r="H78" s="25">
        <v>2</v>
      </c>
      <c r="I78" s="25">
        <v>6</v>
      </c>
      <c r="J78" s="25">
        <v>52</v>
      </c>
      <c r="K78" s="25">
        <v>103</v>
      </c>
      <c r="L78" s="90">
        <v>47</v>
      </c>
      <c r="M78" s="25">
        <v>58</v>
      </c>
      <c r="N78" s="25">
        <v>110</v>
      </c>
      <c r="O78" s="84">
        <v>125</v>
      </c>
    </row>
    <row r="79" spans="1:15" s="14" customFormat="1" ht="12" customHeight="1" x14ac:dyDescent="0.2">
      <c r="A79" s="107"/>
      <c r="B79" s="64" t="s">
        <v>78</v>
      </c>
      <c r="C79" s="25">
        <v>0</v>
      </c>
      <c r="D79" s="25">
        <v>5</v>
      </c>
      <c r="E79" s="25">
        <v>4</v>
      </c>
      <c r="F79" s="25">
        <v>0</v>
      </c>
      <c r="G79" s="25">
        <v>1</v>
      </c>
      <c r="H79" s="25">
        <v>0</v>
      </c>
      <c r="I79" s="25">
        <v>0</v>
      </c>
      <c r="J79" s="25">
        <v>2</v>
      </c>
      <c r="K79" s="25">
        <v>0</v>
      </c>
      <c r="L79" s="90">
        <v>2</v>
      </c>
      <c r="M79" s="25">
        <v>3</v>
      </c>
      <c r="N79" s="25">
        <v>2</v>
      </c>
      <c r="O79" s="84">
        <v>14</v>
      </c>
    </row>
    <row r="80" spans="1:15" s="18" customFormat="1" ht="15" customHeight="1" x14ac:dyDescent="0.2">
      <c r="A80" s="107"/>
      <c r="B80" s="64" t="s">
        <v>79</v>
      </c>
      <c r="C80" s="25">
        <v>0</v>
      </c>
      <c r="D80" s="25">
        <v>0</v>
      </c>
      <c r="E80" s="25">
        <v>0</v>
      </c>
      <c r="F80" s="25">
        <v>0</v>
      </c>
      <c r="G80" s="25">
        <v>1</v>
      </c>
      <c r="H80" s="25">
        <v>1</v>
      </c>
      <c r="I80" s="25">
        <v>0</v>
      </c>
      <c r="J80" s="25">
        <v>0</v>
      </c>
      <c r="K80" s="25">
        <v>0</v>
      </c>
      <c r="L80" s="90">
        <v>0</v>
      </c>
      <c r="M80" s="25">
        <v>0</v>
      </c>
      <c r="N80" s="25">
        <v>0</v>
      </c>
      <c r="O80" s="84">
        <v>0</v>
      </c>
    </row>
    <row r="81" spans="1:15" ht="15" customHeight="1" x14ac:dyDescent="0.2">
      <c r="B81" s="64" t="s">
        <v>80</v>
      </c>
      <c r="C81" s="25">
        <v>0</v>
      </c>
      <c r="D81" s="25">
        <v>0</v>
      </c>
      <c r="E81" s="25">
        <v>0</v>
      </c>
      <c r="F81" s="25">
        <v>1</v>
      </c>
      <c r="G81" s="25">
        <v>1</v>
      </c>
      <c r="H81" s="25">
        <v>11</v>
      </c>
      <c r="I81" s="25">
        <v>3</v>
      </c>
      <c r="J81" s="25">
        <v>6</v>
      </c>
      <c r="K81" s="25">
        <v>1</v>
      </c>
      <c r="L81" s="90">
        <v>11</v>
      </c>
      <c r="M81" s="25">
        <v>3</v>
      </c>
      <c r="N81" s="25">
        <v>2</v>
      </c>
      <c r="O81" s="84">
        <v>11</v>
      </c>
    </row>
    <row r="82" spans="1:15" ht="14.25" customHeight="1" x14ac:dyDescent="0.2">
      <c r="B82" s="64" t="s">
        <v>81</v>
      </c>
      <c r="C82" s="25">
        <v>9</v>
      </c>
      <c r="D82" s="25">
        <v>15</v>
      </c>
      <c r="E82" s="25">
        <v>7</v>
      </c>
      <c r="F82" s="25">
        <v>7</v>
      </c>
      <c r="G82" s="25">
        <v>7</v>
      </c>
      <c r="H82" s="25">
        <v>26</v>
      </c>
      <c r="I82" s="25">
        <v>6</v>
      </c>
      <c r="J82" s="25">
        <v>30</v>
      </c>
      <c r="K82" s="25">
        <v>16</v>
      </c>
      <c r="L82" s="90">
        <v>37</v>
      </c>
      <c r="M82" s="25">
        <v>159</v>
      </c>
      <c r="N82" s="25">
        <v>117</v>
      </c>
      <c r="O82" s="84">
        <v>32</v>
      </c>
    </row>
    <row r="83" spans="1:15" ht="21.75" customHeight="1" x14ac:dyDescent="0.2">
      <c r="B83" s="64" t="s">
        <v>82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1</v>
      </c>
      <c r="K83" s="25">
        <v>1</v>
      </c>
      <c r="L83" s="90">
        <v>6</v>
      </c>
      <c r="M83" s="25">
        <v>1</v>
      </c>
      <c r="N83" s="25">
        <v>0</v>
      </c>
      <c r="O83" s="84">
        <v>0</v>
      </c>
    </row>
    <row r="84" spans="1:15" ht="13.5" customHeight="1" x14ac:dyDescent="0.2">
      <c r="B84" s="64" t="s">
        <v>83</v>
      </c>
      <c r="C84" s="25">
        <v>0</v>
      </c>
      <c r="D84" s="25">
        <v>0</v>
      </c>
      <c r="E84" s="25">
        <v>0</v>
      </c>
      <c r="F84" s="25">
        <v>0</v>
      </c>
      <c r="G84" s="25">
        <v>2</v>
      </c>
      <c r="H84" s="25">
        <v>2</v>
      </c>
      <c r="I84" s="25">
        <v>9</v>
      </c>
      <c r="J84" s="25">
        <v>1</v>
      </c>
      <c r="K84" s="25">
        <v>0</v>
      </c>
      <c r="L84" s="90">
        <v>0</v>
      </c>
      <c r="M84" s="25">
        <v>2</v>
      </c>
      <c r="N84" s="25">
        <v>2</v>
      </c>
      <c r="O84" s="84">
        <v>2</v>
      </c>
    </row>
    <row r="85" spans="1:15" s="14" customFormat="1" ht="14.25" customHeight="1" x14ac:dyDescent="0.2">
      <c r="A85" s="107"/>
      <c r="B85" s="64" t="s">
        <v>84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1</v>
      </c>
      <c r="I85" s="25">
        <v>0</v>
      </c>
      <c r="J85" s="25">
        <v>9</v>
      </c>
      <c r="K85" s="25">
        <v>1</v>
      </c>
      <c r="L85" s="90">
        <v>1</v>
      </c>
      <c r="M85" s="25">
        <v>2</v>
      </c>
      <c r="N85" s="25">
        <v>1</v>
      </c>
      <c r="O85" s="84">
        <v>3</v>
      </c>
    </row>
    <row r="86" spans="1:15" ht="15" customHeight="1" x14ac:dyDescent="0.2">
      <c r="B86" s="64" t="s">
        <v>85</v>
      </c>
      <c r="C86" s="25">
        <v>0</v>
      </c>
      <c r="D86" s="25">
        <v>0</v>
      </c>
      <c r="E86" s="25">
        <v>0</v>
      </c>
      <c r="F86" s="25">
        <v>1</v>
      </c>
      <c r="G86" s="25">
        <v>0</v>
      </c>
      <c r="H86" s="25">
        <v>9</v>
      </c>
      <c r="I86" s="25">
        <v>12</v>
      </c>
      <c r="J86" s="25">
        <v>11</v>
      </c>
      <c r="K86" s="25">
        <v>63</v>
      </c>
      <c r="L86" s="90">
        <v>8</v>
      </c>
      <c r="M86" s="25">
        <v>13</v>
      </c>
      <c r="N86" s="25">
        <v>1</v>
      </c>
      <c r="O86" s="84">
        <v>0</v>
      </c>
    </row>
    <row r="87" spans="1:15" ht="15" customHeight="1" x14ac:dyDescent="0.2">
      <c r="B87" s="64" t="s">
        <v>86</v>
      </c>
      <c r="C87" s="25">
        <v>23</v>
      </c>
      <c r="D87" s="25">
        <v>40</v>
      </c>
      <c r="E87" s="25">
        <v>46</v>
      </c>
      <c r="F87" s="25">
        <v>40</v>
      </c>
      <c r="G87" s="25">
        <v>39</v>
      </c>
      <c r="H87" s="25">
        <v>56</v>
      </c>
      <c r="I87" s="25">
        <v>58</v>
      </c>
      <c r="J87" s="25">
        <v>44</v>
      </c>
      <c r="K87" s="25">
        <v>43</v>
      </c>
      <c r="L87" s="90">
        <v>52</v>
      </c>
      <c r="M87" s="25">
        <v>40</v>
      </c>
      <c r="N87" s="25">
        <v>43</v>
      </c>
      <c r="O87" s="84">
        <v>47</v>
      </c>
    </row>
    <row r="88" spans="1:15" ht="15" customHeight="1" x14ac:dyDescent="0.2">
      <c r="B88" s="64" t="s">
        <v>87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18</v>
      </c>
      <c r="I88" s="25">
        <v>15</v>
      </c>
      <c r="J88" s="25">
        <v>21</v>
      </c>
      <c r="K88" s="25">
        <v>20</v>
      </c>
      <c r="L88" s="90">
        <v>359</v>
      </c>
      <c r="M88" s="25">
        <v>827</v>
      </c>
      <c r="N88" s="25">
        <v>766</v>
      </c>
      <c r="O88" s="84">
        <v>345</v>
      </c>
    </row>
    <row r="89" spans="1:15" ht="15" customHeight="1" x14ac:dyDescent="0.2">
      <c r="B89" s="64" t="s">
        <v>88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19</v>
      </c>
      <c r="I89" s="25">
        <v>14</v>
      </c>
      <c r="J89" s="25">
        <v>14</v>
      </c>
      <c r="K89" s="25">
        <v>2</v>
      </c>
      <c r="L89" s="90">
        <v>12</v>
      </c>
      <c r="M89" s="25">
        <v>1</v>
      </c>
      <c r="N89" s="25">
        <v>0</v>
      </c>
      <c r="O89" s="84">
        <v>17</v>
      </c>
    </row>
    <row r="90" spans="1:15" ht="15" customHeight="1" x14ac:dyDescent="0.2">
      <c r="B90" s="61" t="s">
        <v>237</v>
      </c>
      <c r="C90" s="39">
        <f t="shared" ref="C90:J90" si="19">SUM(C91:C97)</f>
        <v>53</v>
      </c>
      <c r="D90" s="39">
        <f t="shared" si="19"/>
        <v>99</v>
      </c>
      <c r="E90" s="39">
        <f t="shared" si="19"/>
        <v>104</v>
      </c>
      <c r="F90" s="39">
        <f t="shared" si="19"/>
        <v>121</v>
      </c>
      <c r="G90" s="39">
        <f t="shared" si="19"/>
        <v>48</v>
      </c>
      <c r="H90" s="39">
        <f t="shared" si="19"/>
        <v>284</v>
      </c>
      <c r="I90" s="39">
        <f t="shared" si="19"/>
        <v>321</v>
      </c>
      <c r="J90" s="79">
        <f t="shared" si="19"/>
        <v>314</v>
      </c>
      <c r="K90" s="79">
        <f>SUM(K91:K97)</f>
        <v>193</v>
      </c>
      <c r="L90" s="89">
        <f>SUM(L91:L97)</f>
        <v>310</v>
      </c>
      <c r="M90" s="79">
        <f>SUM(M91:M97)</f>
        <v>189</v>
      </c>
      <c r="N90" s="79">
        <f>SUM(N91:N97)</f>
        <v>244</v>
      </c>
      <c r="O90" s="111">
        <v>291</v>
      </c>
    </row>
    <row r="91" spans="1:15" ht="15" customHeight="1" x14ac:dyDescent="0.2">
      <c r="B91" s="64" t="s">
        <v>89</v>
      </c>
      <c r="C91" s="25">
        <v>1</v>
      </c>
      <c r="D91" s="25">
        <v>1</v>
      </c>
      <c r="E91" s="25">
        <v>2</v>
      </c>
      <c r="F91" s="25">
        <v>0</v>
      </c>
      <c r="G91" s="25">
        <v>2</v>
      </c>
      <c r="H91" s="25">
        <v>5</v>
      </c>
      <c r="I91" s="25">
        <v>4</v>
      </c>
      <c r="J91" s="25">
        <v>4</v>
      </c>
      <c r="K91" s="25">
        <v>1</v>
      </c>
      <c r="L91" s="90">
        <v>9</v>
      </c>
      <c r="M91" s="25">
        <v>3</v>
      </c>
      <c r="N91" s="25">
        <v>23</v>
      </c>
      <c r="O91" s="84">
        <v>40</v>
      </c>
    </row>
    <row r="92" spans="1:15" ht="15" customHeight="1" x14ac:dyDescent="0.2">
      <c r="B92" s="64" t="s">
        <v>90</v>
      </c>
      <c r="C92" s="25">
        <v>20</v>
      </c>
      <c r="D92" s="25">
        <v>43</v>
      </c>
      <c r="E92" s="25">
        <v>18</v>
      </c>
      <c r="F92" s="25">
        <v>11</v>
      </c>
      <c r="G92" s="25">
        <v>5</v>
      </c>
      <c r="H92" s="25">
        <v>8</v>
      </c>
      <c r="I92" s="25">
        <v>21</v>
      </c>
      <c r="J92" s="25">
        <v>58</v>
      </c>
      <c r="K92" s="25">
        <v>42</v>
      </c>
      <c r="L92" s="90">
        <v>64</v>
      </c>
      <c r="M92" s="25">
        <v>79</v>
      </c>
      <c r="N92" s="25">
        <v>75</v>
      </c>
      <c r="O92" s="84">
        <v>113</v>
      </c>
    </row>
    <row r="93" spans="1:15" ht="12" x14ac:dyDescent="0.2">
      <c r="B93" s="64" t="s">
        <v>91</v>
      </c>
      <c r="C93" s="25">
        <v>13</v>
      </c>
      <c r="D93" s="25">
        <v>24</v>
      </c>
      <c r="E93" s="25">
        <v>56</v>
      </c>
      <c r="F93" s="25">
        <v>48</v>
      </c>
      <c r="G93" s="25">
        <v>7</v>
      </c>
      <c r="H93" s="25">
        <v>26</v>
      </c>
      <c r="I93" s="25">
        <v>9</v>
      </c>
      <c r="J93" s="25">
        <v>36</v>
      </c>
      <c r="K93" s="25">
        <v>46</v>
      </c>
      <c r="L93" s="90">
        <v>28</v>
      </c>
      <c r="M93" s="25">
        <v>34</v>
      </c>
      <c r="N93" s="25">
        <v>44</v>
      </c>
      <c r="O93" s="84">
        <v>37</v>
      </c>
    </row>
    <row r="94" spans="1:15" ht="15" customHeight="1" x14ac:dyDescent="0.2">
      <c r="B94" s="64" t="s">
        <v>92</v>
      </c>
      <c r="C94" s="25">
        <v>6</v>
      </c>
      <c r="D94" s="25">
        <v>9</v>
      </c>
      <c r="E94" s="25">
        <v>9</v>
      </c>
      <c r="F94" s="25">
        <v>3</v>
      </c>
      <c r="G94" s="25">
        <v>6</v>
      </c>
      <c r="H94" s="25">
        <v>2</v>
      </c>
      <c r="I94" s="25">
        <v>22</v>
      </c>
      <c r="J94" s="25">
        <v>30</v>
      </c>
      <c r="K94" s="25">
        <v>11</v>
      </c>
      <c r="L94" s="90">
        <v>9</v>
      </c>
      <c r="M94" s="25">
        <v>13</v>
      </c>
      <c r="N94" s="25">
        <v>9</v>
      </c>
      <c r="O94" s="84">
        <v>24</v>
      </c>
    </row>
    <row r="95" spans="1:15" ht="12" x14ac:dyDescent="0.2">
      <c r="B95" s="64" t="s">
        <v>93</v>
      </c>
      <c r="C95" s="25">
        <v>5</v>
      </c>
      <c r="D95" s="25">
        <v>8</v>
      </c>
      <c r="E95" s="25">
        <v>11</v>
      </c>
      <c r="F95" s="25">
        <v>21</v>
      </c>
      <c r="G95" s="25">
        <v>15</v>
      </c>
      <c r="H95" s="25">
        <v>34</v>
      </c>
      <c r="I95" s="25">
        <v>27</v>
      </c>
      <c r="J95" s="25">
        <v>37</v>
      </c>
      <c r="K95" s="25">
        <v>21</v>
      </c>
      <c r="L95" s="90">
        <v>30</v>
      </c>
      <c r="M95" s="25">
        <v>21</v>
      </c>
      <c r="N95" s="25">
        <v>25</v>
      </c>
      <c r="O95" s="84">
        <v>24</v>
      </c>
    </row>
    <row r="96" spans="1:15" ht="15" customHeight="1" x14ac:dyDescent="0.2">
      <c r="B96" s="64" t="s">
        <v>94</v>
      </c>
      <c r="C96" s="25">
        <v>2</v>
      </c>
      <c r="D96" s="25">
        <v>2</v>
      </c>
      <c r="E96" s="25">
        <v>4</v>
      </c>
      <c r="F96" s="25">
        <v>1</v>
      </c>
      <c r="G96" s="25">
        <v>1</v>
      </c>
      <c r="H96" s="25">
        <v>2</v>
      </c>
      <c r="I96" s="25">
        <v>3</v>
      </c>
      <c r="J96" s="25">
        <v>5</v>
      </c>
      <c r="K96" s="25">
        <v>3</v>
      </c>
      <c r="L96" s="90">
        <v>2</v>
      </c>
      <c r="M96" s="25">
        <v>3</v>
      </c>
      <c r="N96" s="25">
        <v>5</v>
      </c>
      <c r="O96" s="84">
        <v>14</v>
      </c>
    </row>
    <row r="97" spans="2:15" ht="15" customHeight="1" x14ac:dyDescent="0.2">
      <c r="B97" s="64" t="s">
        <v>95</v>
      </c>
      <c r="C97" s="25">
        <v>6</v>
      </c>
      <c r="D97" s="25">
        <v>12</v>
      </c>
      <c r="E97" s="25">
        <v>4</v>
      </c>
      <c r="F97" s="25">
        <v>37</v>
      </c>
      <c r="G97" s="25">
        <v>12</v>
      </c>
      <c r="H97" s="25">
        <v>207</v>
      </c>
      <c r="I97" s="25">
        <v>235</v>
      </c>
      <c r="J97" s="25">
        <v>144</v>
      </c>
      <c r="K97" s="25">
        <v>69</v>
      </c>
      <c r="L97" s="90">
        <v>168</v>
      </c>
      <c r="M97" s="25">
        <v>36</v>
      </c>
      <c r="N97" s="25">
        <v>63</v>
      </c>
      <c r="O97" s="84">
        <v>39</v>
      </c>
    </row>
    <row r="98" spans="2:15" ht="15" customHeight="1" x14ac:dyDescent="0.2">
      <c r="B98" s="61" t="s">
        <v>236</v>
      </c>
      <c r="C98" s="39">
        <f>SUM(C99:C101)</f>
        <v>14092</v>
      </c>
      <c r="D98" s="39">
        <f t="shared" ref="D98:H98" si="20">SUM(D99:D101)</f>
        <v>14026</v>
      </c>
      <c r="E98" s="39">
        <f t="shared" si="20"/>
        <v>16294</v>
      </c>
      <c r="F98" s="39">
        <f t="shared" si="20"/>
        <v>16982</v>
      </c>
      <c r="G98" s="39">
        <f t="shared" si="20"/>
        <v>18924</v>
      </c>
      <c r="H98" s="39">
        <f t="shared" si="20"/>
        <v>22232</v>
      </c>
      <c r="I98" s="39">
        <f t="shared" ref="I98:N98" si="21">SUM(I99:I101)</f>
        <v>26716</v>
      </c>
      <c r="J98" s="79">
        <f t="shared" si="21"/>
        <v>31697</v>
      </c>
      <c r="K98" s="79">
        <f t="shared" si="21"/>
        <v>30214</v>
      </c>
      <c r="L98" s="89">
        <f t="shared" si="21"/>
        <v>32037</v>
      </c>
      <c r="M98" s="79">
        <f t="shared" si="21"/>
        <v>35099</v>
      </c>
      <c r="N98" s="79">
        <f t="shared" si="21"/>
        <v>38836</v>
      </c>
      <c r="O98" s="111">
        <v>48839</v>
      </c>
    </row>
    <row r="99" spans="2:15" ht="15" customHeight="1" x14ac:dyDescent="0.2">
      <c r="B99" s="58" t="s">
        <v>96</v>
      </c>
      <c r="C99" s="25">
        <v>1104</v>
      </c>
      <c r="D99" s="25">
        <v>1147</v>
      </c>
      <c r="E99" s="25">
        <v>1376</v>
      </c>
      <c r="F99" s="25">
        <v>1276</v>
      </c>
      <c r="G99" s="25">
        <v>1913</v>
      </c>
      <c r="H99" s="25">
        <v>2052</v>
      </c>
      <c r="I99" s="25">
        <v>2345</v>
      </c>
      <c r="J99" s="25">
        <v>2951</v>
      </c>
      <c r="K99" s="25">
        <v>3290</v>
      </c>
      <c r="L99" s="90">
        <v>3419</v>
      </c>
      <c r="M99" s="25">
        <v>3600</v>
      </c>
      <c r="N99" s="25">
        <v>4136</v>
      </c>
      <c r="O99" s="84">
        <v>5584</v>
      </c>
    </row>
    <row r="100" spans="2:15" ht="15" customHeight="1" x14ac:dyDescent="0.2">
      <c r="B100" s="58" t="s">
        <v>97</v>
      </c>
      <c r="C100" s="25">
        <v>66</v>
      </c>
      <c r="D100" s="25">
        <v>78</v>
      </c>
      <c r="E100" s="25">
        <v>100</v>
      </c>
      <c r="F100" s="25">
        <v>54</v>
      </c>
      <c r="G100" s="25">
        <v>77</v>
      </c>
      <c r="H100" s="25">
        <v>99</v>
      </c>
      <c r="I100" s="25">
        <v>135</v>
      </c>
      <c r="J100" s="25">
        <v>233</v>
      </c>
      <c r="K100" s="25">
        <v>211</v>
      </c>
      <c r="L100" s="90">
        <v>346</v>
      </c>
      <c r="M100" s="25">
        <v>352</v>
      </c>
      <c r="N100" s="25">
        <v>450</v>
      </c>
      <c r="O100" s="84">
        <v>610</v>
      </c>
    </row>
    <row r="101" spans="2:15" ht="15" customHeight="1" x14ac:dyDescent="0.2">
      <c r="B101" s="58" t="s">
        <v>98</v>
      </c>
      <c r="C101" s="25">
        <v>12922</v>
      </c>
      <c r="D101" s="25">
        <v>12801</v>
      </c>
      <c r="E101" s="25">
        <v>14818</v>
      </c>
      <c r="F101" s="25">
        <v>15652</v>
      </c>
      <c r="G101" s="25">
        <v>16934</v>
      </c>
      <c r="H101" s="25">
        <v>20081</v>
      </c>
      <c r="I101" s="25">
        <v>24236</v>
      </c>
      <c r="J101" s="25">
        <v>28513</v>
      </c>
      <c r="K101" s="25">
        <v>26713</v>
      </c>
      <c r="L101" s="90">
        <v>28272</v>
      </c>
      <c r="M101" s="25">
        <v>31147</v>
      </c>
      <c r="N101" s="25">
        <v>34250</v>
      </c>
      <c r="O101" s="84">
        <v>42645</v>
      </c>
    </row>
    <row r="102" spans="2:15" ht="15" customHeight="1" x14ac:dyDescent="0.2">
      <c r="B102" s="61" t="s">
        <v>235</v>
      </c>
      <c r="C102" s="39">
        <f>SUM(C103:C115)</f>
        <v>645</v>
      </c>
      <c r="D102" s="39">
        <f t="shared" ref="D102:H102" si="22">SUM(D103:D115)</f>
        <v>564</v>
      </c>
      <c r="E102" s="39">
        <f t="shared" si="22"/>
        <v>399</v>
      </c>
      <c r="F102" s="39">
        <f t="shared" si="22"/>
        <v>308</v>
      </c>
      <c r="G102" s="39">
        <f t="shared" si="22"/>
        <v>510</v>
      </c>
      <c r="H102" s="39">
        <f t="shared" si="22"/>
        <v>849</v>
      </c>
      <c r="I102" s="39">
        <f t="shared" ref="I102:N102" si="23">SUM(I103:I115)</f>
        <v>1221</v>
      </c>
      <c r="J102" s="79">
        <f t="shared" si="23"/>
        <v>1390</v>
      </c>
      <c r="K102" s="79">
        <f t="shared" si="23"/>
        <v>1618</v>
      </c>
      <c r="L102" s="89">
        <f t="shared" si="23"/>
        <v>1599</v>
      </c>
      <c r="M102" s="79">
        <f t="shared" si="23"/>
        <v>2194</v>
      </c>
      <c r="N102" s="79">
        <f t="shared" si="23"/>
        <v>2635</v>
      </c>
      <c r="O102" s="111">
        <v>3546</v>
      </c>
    </row>
    <row r="103" spans="2:15" ht="15" customHeight="1" x14ac:dyDescent="0.2">
      <c r="B103" s="59" t="s">
        <v>99</v>
      </c>
      <c r="C103" s="25">
        <v>68</v>
      </c>
      <c r="D103" s="25">
        <v>115</v>
      </c>
      <c r="E103" s="25">
        <v>65</v>
      </c>
      <c r="F103" s="25">
        <v>79</v>
      </c>
      <c r="G103" s="25">
        <v>158</v>
      </c>
      <c r="H103" s="25">
        <v>97</v>
      </c>
      <c r="I103" s="25">
        <v>164</v>
      </c>
      <c r="J103" s="25">
        <v>203</v>
      </c>
      <c r="K103" s="25">
        <v>278</v>
      </c>
      <c r="L103" s="90">
        <v>343</v>
      </c>
      <c r="M103" s="25">
        <v>456</v>
      </c>
      <c r="N103" s="25">
        <v>448</v>
      </c>
      <c r="O103" s="84">
        <v>667</v>
      </c>
    </row>
    <row r="104" spans="2:15" ht="15" customHeight="1" x14ac:dyDescent="0.2">
      <c r="B104" s="59" t="s">
        <v>100</v>
      </c>
      <c r="C104" s="25">
        <v>16</v>
      </c>
      <c r="D104" s="25">
        <v>26</v>
      </c>
      <c r="E104" s="25">
        <v>32</v>
      </c>
      <c r="F104" s="25">
        <v>11</v>
      </c>
      <c r="G104" s="25">
        <v>9</v>
      </c>
      <c r="H104" s="25">
        <v>15</v>
      </c>
      <c r="I104" s="25">
        <v>10</v>
      </c>
      <c r="J104" s="25">
        <v>35</v>
      </c>
      <c r="K104" s="25">
        <v>36</v>
      </c>
      <c r="L104" s="90">
        <v>32</v>
      </c>
      <c r="M104" s="25">
        <v>35</v>
      </c>
      <c r="N104" s="25">
        <v>19</v>
      </c>
      <c r="O104" s="84">
        <v>50</v>
      </c>
    </row>
    <row r="105" spans="2:15" ht="15" customHeight="1" x14ac:dyDescent="0.2">
      <c r="B105" s="59" t="s">
        <v>101</v>
      </c>
      <c r="C105" s="25">
        <v>105</v>
      </c>
      <c r="D105" s="25">
        <v>101</v>
      </c>
      <c r="E105" s="25">
        <v>114</v>
      </c>
      <c r="F105" s="25">
        <v>102</v>
      </c>
      <c r="G105" s="25">
        <v>169</v>
      </c>
      <c r="H105" s="25">
        <v>257</v>
      </c>
      <c r="I105" s="25">
        <v>311</v>
      </c>
      <c r="J105" s="25">
        <v>428</v>
      </c>
      <c r="K105" s="25">
        <v>604</v>
      </c>
      <c r="L105" s="90">
        <v>642</v>
      </c>
      <c r="M105" s="25">
        <v>1036</v>
      </c>
      <c r="N105" s="25">
        <v>1265</v>
      </c>
      <c r="O105" s="84">
        <v>1586</v>
      </c>
    </row>
    <row r="106" spans="2:15" ht="15" customHeight="1" x14ac:dyDescent="0.2">
      <c r="B106" s="59" t="s">
        <v>102</v>
      </c>
      <c r="C106" s="25">
        <v>37</v>
      </c>
      <c r="D106" s="25">
        <v>19</v>
      </c>
      <c r="E106" s="25">
        <v>24</v>
      </c>
      <c r="F106" s="25">
        <v>10</v>
      </c>
      <c r="G106" s="25">
        <v>13</v>
      </c>
      <c r="H106" s="25">
        <v>31</v>
      </c>
      <c r="I106" s="25">
        <v>48</v>
      </c>
      <c r="J106" s="25">
        <v>70</v>
      </c>
      <c r="K106" s="25">
        <v>71</v>
      </c>
      <c r="L106" s="90">
        <v>82</v>
      </c>
      <c r="M106" s="25">
        <v>77</v>
      </c>
      <c r="N106" s="25">
        <v>92</v>
      </c>
      <c r="O106" s="84">
        <v>239</v>
      </c>
    </row>
    <row r="107" spans="2:15" ht="12" x14ac:dyDescent="0.2">
      <c r="B107" s="59" t="s">
        <v>103</v>
      </c>
      <c r="C107" s="25">
        <v>300</v>
      </c>
      <c r="D107" s="25">
        <v>166</v>
      </c>
      <c r="E107" s="25">
        <v>62</v>
      </c>
      <c r="F107" s="25">
        <v>21</v>
      </c>
      <c r="G107" s="25">
        <v>37</v>
      </c>
      <c r="H107" s="25">
        <v>72</v>
      </c>
      <c r="I107" s="25">
        <v>70</v>
      </c>
      <c r="J107" s="25">
        <v>103</v>
      </c>
      <c r="K107" s="25">
        <v>163</v>
      </c>
      <c r="L107" s="90">
        <v>210</v>
      </c>
      <c r="M107" s="25">
        <v>308</v>
      </c>
      <c r="N107" s="25">
        <v>425</v>
      </c>
      <c r="O107" s="84">
        <v>496</v>
      </c>
    </row>
    <row r="108" spans="2:15" ht="15" customHeight="1" x14ac:dyDescent="0.2">
      <c r="B108" s="59" t="s">
        <v>104</v>
      </c>
      <c r="C108" s="25">
        <v>3</v>
      </c>
      <c r="D108" s="25">
        <v>13</v>
      </c>
      <c r="E108" s="25">
        <v>9</v>
      </c>
      <c r="F108" s="25">
        <v>20</v>
      </c>
      <c r="G108" s="25">
        <v>50</v>
      </c>
      <c r="H108" s="25">
        <v>33</v>
      </c>
      <c r="I108" s="25">
        <v>135</v>
      </c>
      <c r="J108" s="25">
        <v>62</v>
      </c>
      <c r="K108" s="25">
        <v>78</v>
      </c>
      <c r="L108" s="90">
        <v>82</v>
      </c>
      <c r="M108" s="25">
        <v>102</v>
      </c>
      <c r="N108" s="25">
        <v>137</v>
      </c>
      <c r="O108" s="84">
        <v>151</v>
      </c>
    </row>
    <row r="109" spans="2:15" ht="15" customHeight="1" x14ac:dyDescent="0.2">
      <c r="B109" s="64" t="s">
        <v>105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155</v>
      </c>
      <c r="I109" s="25">
        <v>332</v>
      </c>
      <c r="J109" s="25">
        <v>305</v>
      </c>
      <c r="K109" s="25">
        <v>182</v>
      </c>
      <c r="L109" s="90">
        <v>47</v>
      </c>
      <c r="M109" s="25">
        <v>3</v>
      </c>
      <c r="N109" s="25">
        <v>2</v>
      </c>
      <c r="O109" s="84">
        <v>2</v>
      </c>
    </row>
    <row r="110" spans="2:15" ht="15" customHeight="1" x14ac:dyDescent="0.2">
      <c r="B110" s="59" t="s">
        <v>106</v>
      </c>
      <c r="C110" s="25">
        <v>2</v>
      </c>
      <c r="D110" s="25">
        <v>0</v>
      </c>
      <c r="E110" s="25">
        <v>3</v>
      </c>
      <c r="F110" s="25">
        <v>2</v>
      </c>
      <c r="G110" s="25">
        <v>2</v>
      </c>
      <c r="H110" s="25">
        <v>0</v>
      </c>
      <c r="I110" s="25">
        <v>3</v>
      </c>
      <c r="J110" s="25">
        <v>2</v>
      </c>
      <c r="K110" s="25">
        <v>5</v>
      </c>
      <c r="L110" s="90">
        <v>2</v>
      </c>
      <c r="M110" s="25">
        <v>2</v>
      </c>
      <c r="N110" s="25">
        <v>5</v>
      </c>
      <c r="O110" s="84">
        <v>4</v>
      </c>
    </row>
    <row r="111" spans="2:15" ht="15" customHeight="1" x14ac:dyDescent="0.2">
      <c r="B111" s="59" t="s">
        <v>107</v>
      </c>
      <c r="C111" s="25">
        <v>0</v>
      </c>
      <c r="D111" s="25">
        <v>0</v>
      </c>
      <c r="E111" s="25">
        <v>0</v>
      </c>
      <c r="F111" s="25">
        <v>0</v>
      </c>
      <c r="G111" s="25">
        <v>1</v>
      </c>
      <c r="H111" s="25">
        <v>13</v>
      </c>
      <c r="I111" s="25">
        <v>12</v>
      </c>
      <c r="J111" s="25">
        <v>14</v>
      </c>
      <c r="K111" s="25">
        <v>10</v>
      </c>
      <c r="L111" s="90">
        <v>6</v>
      </c>
      <c r="M111" s="25">
        <v>10</v>
      </c>
      <c r="N111" s="25">
        <v>14</v>
      </c>
      <c r="O111" s="84">
        <v>12</v>
      </c>
    </row>
    <row r="112" spans="2:15" ht="15" customHeight="1" x14ac:dyDescent="0.2">
      <c r="B112" s="59" t="s">
        <v>108</v>
      </c>
      <c r="C112" s="25">
        <v>73</v>
      </c>
      <c r="D112" s="25">
        <v>71</v>
      </c>
      <c r="E112" s="25">
        <v>39</v>
      </c>
      <c r="F112" s="25">
        <v>20</v>
      </c>
      <c r="G112" s="25">
        <v>29</v>
      </c>
      <c r="H112" s="25">
        <v>72</v>
      </c>
      <c r="I112" s="25">
        <v>65</v>
      </c>
      <c r="J112" s="25">
        <v>71</v>
      </c>
      <c r="K112" s="25">
        <v>66</v>
      </c>
      <c r="L112" s="90">
        <v>87</v>
      </c>
      <c r="M112" s="25">
        <v>83</v>
      </c>
      <c r="N112" s="25">
        <v>119</v>
      </c>
      <c r="O112" s="84">
        <v>136</v>
      </c>
    </row>
    <row r="113" spans="2:15" ht="16.5" customHeight="1" x14ac:dyDescent="0.2">
      <c r="B113" s="63" t="s">
        <v>109</v>
      </c>
      <c r="C113" s="25">
        <v>0</v>
      </c>
      <c r="D113" s="25">
        <v>1</v>
      </c>
      <c r="E113" s="25">
        <v>1</v>
      </c>
      <c r="F113" s="25">
        <v>0</v>
      </c>
      <c r="G113" s="25">
        <v>0</v>
      </c>
      <c r="H113" s="25">
        <v>2</v>
      </c>
      <c r="I113" s="25">
        <v>0</v>
      </c>
      <c r="J113" s="25">
        <v>13</v>
      </c>
      <c r="K113" s="25">
        <v>12</v>
      </c>
      <c r="L113" s="90">
        <v>4</v>
      </c>
      <c r="M113" s="25">
        <v>5</v>
      </c>
      <c r="N113" s="25">
        <v>10</v>
      </c>
      <c r="O113" s="84">
        <v>22</v>
      </c>
    </row>
    <row r="114" spans="2:15" ht="17.25" customHeight="1" x14ac:dyDescent="0.2">
      <c r="B114" s="59" t="s">
        <v>110</v>
      </c>
      <c r="C114" s="25">
        <v>13</v>
      </c>
      <c r="D114" s="25">
        <v>33</v>
      </c>
      <c r="E114" s="25">
        <v>26</v>
      </c>
      <c r="F114" s="25">
        <v>34</v>
      </c>
      <c r="G114" s="25">
        <v>7</v>
      </c>
      <c r="H114" s="25">
        <v>9</v>
      </c>
      <c r="I114" s="25">
        <v>40</v>
      </c>
      <c r="J114" s="25">
        <v>18</v>
      </c>
      <c r="K114" s="25">
        <v>46</v>
      </c>
      <c r="L114" s="90">
        <v>30</v>
      </c>
      <c r="M114" s="25">
        <v>36</v>
      </c>
      <c r="N114" s="25">
        <v>37</v>
      </c>
      <c r="O114" s="84">
        <v>56</v>
      </c>
    </row>
    <row r="115" spans="2:15" ht="12" x14ac:dyDescent="0.2">
      <c r="B115" s="59" t="s">
        <v>111</v>
      </c>
      <c r="C115" s="25">
        <v>28</v>
      </c>
      <c r="D115" s="25">
        <v>19</v>
      </c>
      <c r="E115" s="25">
        <v>24</v>
      </c>
      <c r="F115" s="25">
        <v>9</v>
      </c>
      <c r="G115" s="25">
        <v>35</v>
      </c>
      <c r="H115" s="25">
        <v>93</v>
      </c>
      <c r="I115" s="25">
        <v>31</v>
      </c>
      <c r="J115" s="25">
        <v>66</v>
      </c>
      <c r="K115" s="25">
        <v>67</v>
      </c>
      <c r="L115" s="90">
        <v>32</v>
      </c>
      <c r="M115" s="25">
        <v>41</v>
      </c>
      <c r="N115" s="25">
        <v>62</v>
      </c>
      <c r="O115" s="84">
        <v>125</v>
      </c>
    </row>
    <row r="116" spans="2:15" ht="23.25" customHeight="1" x14ac:dyDescent="0.2">
      <c r="B116" s="62" t="s">
        <v>233</v>
      </c>
      <c r="C116" s="40">
        <f t="shared" ref="C116:J116" si="24">C117+C125+C144+C154</f>
        <v>10062</v>
      </c>
      <c r="D116" s="40">
        <f t="shared" si="24"/>
        <v>18532</v>
      </c>
      <c r="E116" s="40">
        <f t="shared" si="24"/>
        <v>20554</v>
      </c>
      <c r="F116" s="40">
        <f t="shared" si="24"/>
        <v>23204</v>
      </c>
      <c r="G116" s="40">
        <f t="shared" si="24"/>
        <v>25945</v>
      </c>
      <c r="H116" s="40">
        <f t="shared" si="24"/>
        <v>42302</v>
      </c>
      <c r="I116" s="40">
        <f t="shared" si="24"/>
        <v>85686</v>
      </c>
      <c r="J116" s="80">
        <f t="shared" si="24"/>
        <v>123987</v>
      </c>
      <c r="K116" s="80">
        <f>K117+K125+K144+K154</f>
        <v>121654</v>
      </c>
      <c r="L116" s="91">
        <f>L117+L125+L144+L154</f>
        <v>81301</v>
      </c>
      <c r="M116" s="80">
        <f>M117+M125+M144+M154</f>
        <v>73548</v>
      </c>
      <c r="N116" s="80">
        <f>N117+N125+N144+N154</f>
        <v>239970</v>
      </c>
      <c r="O116" s="112">
        <v>464605</v>
      </c>
    </row>
    <row r="117" spans="2:15" ht="21.75" customHeight="1" x14ac:dyDescent="0.2">
      <c r="B117" s="61" t="s">
        <v>234</v>
      </c>
      <c r="C117" s="39">
        <f>SUM(C118:C124)</f>
        <v>2077</v>
      </c>
      <c r="D117" s="39">
        <f t="shared" ref="D117:H117" si="25">SUM(D118:D124)</f>
        <v>3379</v>
      </c>
      <c r="E117" s="39">
        <f t="shared" si="25"/>
        <v>3856</v>
      </c>
      <c r="F117" s="39">
        <f t="shared" si="25"/>
        <v>3620</v>
      </c>
      <c r="G117" s="39">
        <f t="shared" si="25"/>
        <v>4152</v>
      </c>
      <c r="H117" s="39">
        <f t="shared" si="25"/>
        <v>5807</v>
      </c>
      <c r="I117" s="39">
        <f t="shared" ref="I117:N117" si="26">SUM(I118:I124)</f>
        <v>10862</v>
      </c>
      <c r="J117" s="79">
        <f t="shared" si="26"/>
        <v>15929</v>
      </c>
      <c r="K117" s="79">
        <f t="shared" si="26"/>
        <v>16632</v>
      </c>
      <c r="L117" s="89">
        <f t="shared" si="26"/>
        <v>16455</v>
      </c>
      <c r="M117" s="79">
        <f t="shared" si="26"/>
        <v>19026</v>
      </c>
      <c r="N117" s="79">
        <f t="shared" si="26"/>
        <v>24033</v>
      </c>
      <c r="O117" s="111">
        <v>35417</v>
      </c>
    </row>
    <row r="118" spans="2:15" ht="12" x14ac:dyDescent="0.2">
      <c r="B118" s="65" t="s">
        <v>112</v>
      </c>
      <c r="C118" s="25">
        <v>747</v>
      </c>
      <c r="D118" s="25">
        <v>1512</v>
      </c>
      <c r="E118" s="25">
        <v>1693</v>
      </c>
      <c r="F118" s="25">
        <v>1771</v>
      </c>
      <c r="G118" s="25">
        <v>2013</v>
      </c>
      <c r="H118" s="25">
        <v>2725</v>
      </c>
      <c r="I118" s="25">
        <v>6522</v>
      </c>
      <c r="J118" s="25">
        <v>9995</v>
      </c>
      <c r="K118" s="25">
        <v>8830</v>
      </c>
      <c r="L118" s="90">
        <v>8632</v>
      </c>
      <c r="M118" s="25">
        <v>9555</v>
      </c>
      <c r="N118" s="25">
        <v>14075</v>
      </c>
      <c r="O118" s="84">
        <v>21672</v>
      </c>
    </row>
    <row r="119" spans="2:15" ht="15" customHeight="1" x14ac:dyDescent="0.2">
      <c r="B119" s="65" t="s">
        <v>113</v>
      </c>
      <c r="C119" s="25">
        <v>8</v>
      </c>
      <c r="D119" s="25">
        <v>6</v>
      </c>
      <c r="E119" s="25">
        <v>0</v>
      </c>
      <c r="F119" s="25">
        <v>3</v>
      </c>
      <c r="G119" s="25">
        <v>5</v>
      </c>
      <c r="H119" s="25">
        <v>21</v>
      </c>
      <c r="I119" s="25">
        <v>14</v>
      </c>
      <c r="J119" s="25">
        <v>34</v>
      </c>
      <c r="K119" s="25">
        <v>19</v>
      </c>
      <c r="L119" s="90">
        <v>19</v>
      </c>
      <c r="M119" s="25">
        <v>71</v>
      </c>
      <c r="N119" s="25">
        <v>120</v>
      </c>
      <c r="O119" s="84">
        <v>66</v>
      </c>
    </row>
    <row r="120" spans="2:15" ht="12" x14ac:dyDescent="0.2">
      <c r="B120" s="65" t="s">
        <v>114</v>
      </c>
      <c r="C120" s="25">
        <v>1054</v>
      </c>
      <c r="D120" s="25">
        <v>1199</v>
      </c>
      <c r="E120" s="25">
        <v>1457</v>
      </c>
      <c r="F120" s="25">
        <v>1209</v>
      </c>
      <c r="G120" s="25">
        <v>919</v>
      </c>
      <c r="H120" s="25">
        <v>1798</v>
      </c>
      <c r="I120" s="25">
        <v>2419</v>
      </c>
      <c r="J120" s="25">
        <v>3447</v>
      </c>
      <c r="K120" s="25">
        <v>4513</v>
      </c>
      <c r="L120" s="90">
        <v>4216</v>
      </c>
      <c r="M120" s="25">
        <v>5545</v>
      </c>
      <c r="N120" s="25">
        <v>5565</v>
      </c>
      <c r="O120" s="84">
        <v>6296</v>
      </c>
    </row>
    <row r="121" spans="2:15" ht="15" customHeight="1" x14ac:dyDescent="0.2">
      <c r="B121" s="60" t="s">
        <v>115</v>
      </c>
      <c r="C121" s="25">
        <v>20</v>
      </c>
      <c r="D121" s="25">
        <v>130</v>
      </c>
      <c r="E121" s="25">
        <v>22</v>
      </c>
      <c r="F121" s="25">
        <v>46</v>
      </c>
      <c r="G121" s="25">
        <v>106</v>
      </c>
      <c r="H121" s="25">
        <v>86</v>
      </c>
      <c r="I121" s="25">
        <v>128</v>
      </c>
      <c r="J121" s="25">
        <v>167</v>
      </c>
      <c r="K121" s="25">
        <v>154</v>
      </c>
      <c r="L121" s="90">
        <v>79</v>
      </c>
      <c r="M121" s="25">
        <v>108</v>
      </c>
      <c r="N121" s="25">
        <v>147</v>
      </c>
      <c r="O121" s="84">
        <v>159</v>
      </c>
    </row>
    <row r="122" spans="2:15" ht="12" x14ac:dyDescent="0.2">
      <c r="B122" s="60" t="s">
        <v>116</v>
      </c>
      <c r="C122" s="25">
        <v>5</v>
      </c>
      <c r="D122" s="25">
        <v>21</v>
      </c>
      <c r="E122" s="25">
        <v>0</v>
      </c>
      <c r="F122" s="25">
        <v>0</v>
      </c>
      <c r="G122" s="25">
        <v>0</v>
      </c>
      <c r="H122" s="25">
        <v>8</v>
      </c>
      <c r="I122" s="25">
        <v>1</v>
      </c>
      <c r="J122" s="25">
        <v>3</v>
      </c>
      <c r="K122" s="25">
        <v>9</v>
      </c>
      <c r="L122" s="90">
        <v>15</v>
      </c>
      <c r="M122" s="25">
        <v>8</v>
      </c>
      <c r="N122" s="25">
        <v>20</v>
      </c>
      <c r="O122" s="84">
        <v>6</v>
      </c>
    </row>
    <row r="123" spans="2:15" ht="15" customHeight="1" x14ac:dyDescent="0.2">
      <c r="B123" s="60" t="s">
        <v>117</v>
      </c>
      <c r="C123" s="25">
        <v>238</v>
      </c>
      <c r="D123" s="25">
        <v>432</v>
      </c>
      <c r="E123" s="25">
        <v>651</v>
      </c>
      <c r="F123" s="25">
        <v>536</v>
      </c>
      <c r="G123" s="25">
        <v>662</v>
      </c>
      <c r="H123" s="25">
        <v>935</v>
      </c>
      <c r="I123" s="25">
        <v>1419</v>
      </c>
      <c r="J123" s="25">
        <v>1763</v>
      </c>
      <c r="K123" s="25">
        <v>2433</v>
      </c>
      <c r="L123" s="90">
        <v>2959</v>
      </c>
      <c r="M123" s="25">
        <v>3340</v>
      </c>
      <c r="N123" s="25">
        <v>3782</v>
      </c>
      <c r="O123" s="84">
        <v>7066</v>
      </c>
    </row>
    <row r="124" spans="2:15" ht="15" customHeight="1" x14ac:dyDescent="0.2">
      <c r="B124" s="60" t="s">
        <v>118</v>
      </c>
      <c r="C124" s="25">
        <v>5</v>
      </c>
      <c r="D124" s="25">
        <v>79</v>
      </c>
      <c r="E124" s="25">
        <v>33</v>
      </c>
      <c r="F124" s="25">
        <v>55</v>
      </c>
      <c r="G124" s="25">
        <v>447</v>
      </c>
      <c r="H124" s="25">
        <v>234</v>
      </c>
      <c r="I124" s="25">
        <v>359</v>
      </c>
      <c r="J124" s="25">
        <v>520</v>
      </c>
      <c r="K124" s="25">
        <v>674</v>
      </c>
      <c r="L124" s="90">
        <v>535</v>
      </c>
      <c r="M124" s="25">
        <v>399</v>
      </c>
      <c r="N124" s="25">
        <v>324</v>
      </c>
      <c r="O124" s="84">
        <v>152</v>
      </c>
    </row>
    <row r="125" spans="2:15" ht="15" customHeight="1" x14ac:dyDescent="0.2">
      <c r="B125" s="61" t="s">
        <v>232</v>
      </c>
      <c r="C125" s="39">
        <f t="shared" ref="C125:J125" si="27">SUM(C126:C143)</f>
        <v>758</v>
      </c>
      <c r="D125" s="39">
        <f t="shared" si="27"/>
        <v>986</v>
      </c>
      <c r="E125" s="39">
        <f t="shared" si="27"/>
        <v>1069</v>
      </c>
      <c r="F125" s="39">
        <f t="shared" si="27"/>
        <v>882</v>
      </c>
      <c r="G125" s="39">
        <f t="shared" si="27"/>
        <v>1197</v>
      </c>
      <c r="H125" s="39">
        <f t="shared" si="27"/>
        <v>1351</v>
      </c>
      <c r="I125" s="39">
        <f t="shared" si="27"/>
        <v>1857</v>
      </c>
      <c r="J125" s="79">
        <f t="shared" si="27"/>
        <v>2229</v>
      </c>
      <c r="K125" s="79">
        <f>SUM(K126:K143)</f>
        <v>2839</v>
      </c>
      <c r="L125" s="89">
        <f>SUM(L126:L143)</f>
        <v>3374</v>
      </c>
      <c r="M125" s="79">
        <f>SUM(M126:M143)</f>
        <v>3259</v>
      </c>
      <c r="N125" s="79">
        <f>SUM(N126:N143)</f>
        <v>3485</v>
      </c>
      <c r="O125" s="111">
        <v>5678</v>
      </c>
    </row>
    <row r="126" spans="2:15" ht="12" x14ac:dyDescent="0.2">
      <c r="B126" s="60" t="s">
        <v>119</v>
      </c>
      <c r="C126" s="25">
        <v>0</v>
      </c>
      <c r="D126" s="25">
        <v>0</v>
      </c>
      <c r="E126" s="25">
        <v>0</v>
      </c>
      <c r="F126" s="25">
        <v>0</v>
      </c>
      <c r="G126" s="25">
        <v>7</v>
      </c>
      <c r="H126" s="25">
        <v>9</v>
      </c>
      <c r="I126" s="25">
        <v>6</v>
      </c>
      <c r="J126" s="25">
        <v>9</v>
      </c>
      <c r="K126" s="25">
        <v>7</v>
      </c>
      <c r="L126" s="90">
        <v>3</v>
      </c>
      <c r="M126" s="25">
        <v>1</v>
      </c>
      <c r="N126" s="25">
        <v>5</v>
      </c>
      <c r="O126" s="84">
        <v>3</v>
      </c>
    </row>
    <row r="127" spans="2:15" ht="15" customHeight="1" x14ac:dyDescent="0.2">
      <c r="B127" s="60" t="s">
        <v>120</v>
      </c>
      <c r="C127" s="25">
        <v>601</v>
      </c>
      <c r="D127" s="25">
        <v>754</v>
      </c>
      <c r="E127" s="25">
        <v>830</v>
      </c>
      <c r="F127" s="25">
        <v>644</v>
      </c>
      <c r="G127" s="25">
        <v>949</v>
      </c>
      <c r="H127" s="25">
        <v>956</v>
      </c>
      <c r="I127" s="25">
        <v>1319</v>
      </c>
      <c r="J127" s="25">
        <v>1658</v>
      </c>
      <c r="K127" s="25">
        <v>2176</v>
      </c>
      <c r="L127" s="90">
        <v>2736</v>
      </c>
      <c r="M127" s="25">
        <v>2619</v>
      </c>
      <c r="N127" s="25">
        <v>2732</v>
      </c>
      <c r="O127" s="84">
        <v>4611</v>
      </c>
    </row>
    <row r="128" spans="2:15" ht="15" customHeight="1" x14ac:dyDescent="0.2">
      <c r="B128" s="60" t="s">
        <v>121</v>
      </c>
      <c r="C128" s="25">
        <v>2</v>
      </c>
      <c r="D128" s="25">
        <v>1</v>
      </c>
      <c r="E128" s="25">
        <v>1</v>
      </c>
      <c r="F128" s="25">
        <v>2</v>
      </c>
      <c r="G128" s="25">
        <v>3</v>
      </c>
      <c r="H128" s="25">
        <v>2</v>
      </c>
      <c r="I128" s="25">
        <v>0</v>
      </c>
      <c r="J128" s="25">
        <v>41</v>
      </c>
      <c r="K128" s="25">
        <v>11</v>
      </c>
      <c r="L128" s="90">
        <v>7</v>
      </c>
      <c r="M128" s="25">
        <v>14</v>
      </c>
      <c r="N128" s="25">
        <v>5</v>
      </c>
      <c r="O128" s="84">
        <v>27</v>
      </c>
    </row>
    <row r="129" spans="1:15" ht="15" customHeight="1" x14ac:dyDescent="0.2">
      <c r="B129" s="60" t="s">
        <v>122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3</v>
      </c>
      <c r="J129" s="25">
        <v>2</v>
      </c>
      <c r="K129" s="25">
        <v>1</v>
      </c>
      <c r="L129" s="90">
        <v>3</v>
      </c>
      <c r="M129" s="25">
        <v>3</v>
      </c>
      <c r="N129" s="25">
        <v>0</v>
      </c>
      <c r="O129" s="84">
        <v>17</v>
      </c>
    </row>
    <row r="130" spans="1:15" s="18" customFormat="1" ht="15" customHeight="1" x14ac:dyDescent="0.2">
      <c r="A130" s="107"/>
      <c r="B130" s="60" t="s">
        <v>123</v>
      </c>
      <c r="C130" s="25">
        <v>2</v>
      </c>
      <c r="D130" s="25">
        <v>16</v>
      </c>
      <c r="E130" s="25">
        <v>9</v>
      </c>
      <c r="F130" s="25">
        <v>5</v>
      </c>
      <c r="G130" s="25">
        <v>0</v>
      </c>
      <c r="H130" s="25">
        <v>1</v>
      </c>
      <c r="I130" s="25">
        <v>0</v>
      </c>
      <c r="J130" s="25">
        <v>0</v>
      </c>
      <c r="K130" s="25">
        <v>1</v>
      </c>
      <c r="L130" s="90">
        <v>0</v>
      </c>
      <c r="M130" s="25">
        <v>0</v>
      </c>
      <c r="N130" s="25">
        <v>0</v>
      </c>
      <c r="O130" s="84">
        <v>0</v>
      </c>
    </row>
    <row r="131" spans="1:15" ht="15" customHeight="1" x14ac:dyDescent="0.2">
      <c r="B131" s="60" t="s">
        <v>124</v>
      </c>
      <c r="C131" s="25">
        <v>0</v>
      </c>
      <c r="D131" s="25">
        <v>0</v>
      </c>
      <c r="E131" s="25">
        <v>0</v>
      </c>
      <c r="F131" s="25">
        <v>0</v>
      </c>
      <c r="G131" s="25">
        <v>1</v>
      </c>
      <c r="H131" s="25">
        <v>68</v>
      </c>
      <c r="I131" s="25">
        <v>164</v>
      </c>
      <c r="J131" s="25">
        <v>48</v>
      </c>
      <c r="K131" s="25">
        <v>52</v>
      </c>
      <c r="L131" s="90">
        <v>29</v>
      </c>
      <c r="M131" s="25">
        <v>0</v>
      </c>
      <c r="N131" s="25">
        <v>3</v>
      </c>
      <c r="O131" s="84">
        <v>0</v>
      </c>
    </row>
    <row r="132" spans="1:15" ht="15" customHeight="1" x14ac:dyDescent="0.2">
      <c r="B132" s="60" t="s">
        <v>125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2</v>
      </c>
      <c r="I132" s="25">
        <v>0</v>
      </c>
      <c r="J132" s="25">
        <v>0</v>
      </c>
      <c r="K132" s="25">
        <v>0</v>
      </c>
      <c r="L132" s="90">
        <v>0</v>
      </c>
      <c r="M132" s="25">
        <v>0</v>
      </c>
      <c r="N132" s="25">
        <v>0</v>
      </c>
      <c r="O132" s="84">
        <v>0</v>
      </c>
    </row>
    <row r="133" spans="1:15" s="18" customFormat="1" ht="15" customHeight="1" x14ac:dyDescent="0.2">
      <c r="A133" s="107"/>
      <c r="B133" s="60" t="s">
        <v>126</v>
      </c>
      <c r="C133" s="25">
        <v>0</v>
      </c>
      <c r="D133" s="25">
        <v>0</v>
      </c>
      <c r="E133" s="25">
        <v>1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90">
        <v>0</v>
      </c>
      <c r="M133" s="25">
        <v>0</v>
      </c>
      <c r="N133" s="25">
        <v>0</v>
      </c>
      <c r="O133" s="84">
        <v>0</v>
      </c>
    </row>
    <row r="134" spans="1:15" ht="15" customHeight="1" x14ac:dyDescent="0.2">
      <c r="B134" s="60" t="s">
        <v>127</v>
      </c>
      <c r="C134" s="25">
        <v>149</v>
      </c>
      <c r="D134" s="25">
        <v>201</v>
      </c>
      <c r="E134" s="25">
        <v>214</v>
      </c>
      <c r="F134" s="25">
        <v>202</v>
      </c>
      <c r="G134" s="25">
        <v>204</v>
      </c>
      <c r="H134" s="25">
        <v>237</v>
      </c>
      <c r="I134" s="25">
        <v>299</v>
      </c>
      <c r="J134" s="25">
        <v>436</v>
      </c>
      <c r="K134" s="25">
        <v>546</v>
      </c>
      <c r="L134" s="90">
        <v>535</v>
      </c>
      <c r="M134" s="25">
        <v>606</v>
      </c>
      <c r="N134" s="25">
        <v>707</v>
      </c>
      <c r="O134" s="84">
        <v>960</v>
      </c>
    </row>
    <row r="135" spans="1:15" ht="15" customHeight="1" x14ac:dyDescent="0.2">
      <c r="B135" s="60" t="s">
        <v>128</v>
      </c>
      <c r="C135" s="25">
        <v>0</v>
      </c>
      <c r="D135" s="25">
        <v>0</v>
      </c>
      <c r="E135" s="25">
        <v>1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90">
        <v>0</v>
      </c>
      <c r="M135" s="25">
        <v>0</v>
      </c>
      <c r="N135" s="25">
        <v>0</v>
      </c>
      <c r="O135" s="84">
        <v>0</v>
      </c>
    </row>
    <row r="136" spans="1:15" s="18" customFormat="1" ht="15" customHeight="1" x14ac:dyDescent="0.2">
      <c r="A136" s="107"/>
      <c r="B136" s="60" t="s">
        <v>129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2</v>
      </c>
      <c r="K136" s="25">
        <v>0</v>
      </c>
      <c r="L136" s="90">
        <v>0</v>
      </c>
      <c r="M136" s="25">
        <v>1</v>
      </c>
      <c r="N136" s="25">
        <v>0</v>
      </c>
      <c r="O136" s="84">
        <v>3</v>
      </c>
    </row>
    <row r="137" spans="1:15" ht="15" customHeight="1" x14ac:dyDescent="0.2">
      <c r="B137" s="60" t="s">
        <v>130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1</v>
      </c>
      <c r="I137" s="25">
        <v>4</v>
      </c>
      <c r="J137" s="25">
        <v>1</v>
      </c>
      <c r="K137" s="25">
        <v>1</v>
      </c>
      <c r="L137" s="90">
        <v>4</v>
      </c>
      <c r="M137" s="25">
        <v>2</v>
      </c>
      <c r="N137" s="25">
        <v>1</v>
      </c>
      <c r="O137" s="84">
        <v>4</v>
      </c>
    </row>
    <row r="138" spans="1:15" s="14" customFormat="1" ht="15" customHeight="1" x14ac:dyDescent="0.2">
      <c r="A138" s="107"/>
      <c r="B138" s="60" t="s">
        <v>131</v>
      </c>
      <c r="C138" s="25">
        <v>1</v>
      </c>
      <c r="D138" s="25">
        <v>3</v>
      </c>
      <c r="E138" s="25">
        <v>3</v>
      </c>
      <c r="F138" s="25">
        <v>1</v>
      </c>
      <c r="G138" s="25">
        <v>1</v>
      </c>
      <c r="H138" s="25">
        <v>5</v>
      </c>
      <c r="I138" s="25">
        <v>31</v>
      </c>
      <c r="J138" s="25">
        <v>5</v>
      </c>
      <c r="K138" s="25">
        <v>16</v>
      </c>
      <c r="L138" s="90">
        <v>6</v>
      </c>
      <c r="M138" s="25">
        <v>0</v>
      </c>
      <c r="N138" s="25">
        <v>11</v>
      </c>
      <c r="O138" s="84">
        <v>17</v>
      </c>
    </row>
    <row r="139" spans="1:15" s="14" customFormat="1" ht="15" customHeight="1" x14ac:dyDescent="0.2">
      <c r="A139" s="107"/>
      <c r="B139" s="60" t="s">
        <v>132</v>
      </c>
      <c r="C139" s="25">
        <v>0</v>
      </c>
      <c r="D139" s="25">
        <v>0</v>
      </c>
      <c r="E139" s="25">
        <v>0</v>
      </c>
      <c r="F139" s="25">
        <v>2</v>
      </c>
      <c r="G139" s="25">
        <v>3</v>
      </c>
      <c r="H139" s="25">
        <v>9</v>
      </c>
      <c r="I139" s="25">
        <v>8</v>
      </c>
      <c r="J139" s="25">
        <v>5</v>
      </c>
      <c r="K139" s="25">
        <v>12</v>
      </c>
      <c r="L139" s="90">
        <v>5</v>
      </c>
      <c r="M139" s="25">
        <v>5</v>
      </c>
      <c r="N139" s="25">
        <v>9</v>
      </c>
      <c r="O139" s="84">
        <v>5</v>
      </c>
    </row>
    <row r="140" spans="1:15" s="14" customFormat="1" ht="15" customHeight="1" x14ac:dyDescent="0.2">
      <c r="A140" s="107"/>
      <c r="B140" s="60" t="s">
        <v>133</v>
      </c>
      <c r="C140" s="25">
        <v>0</v>
      </c>
      <c r="D140" s="25">
        <v>0</v>
      </c>
      <c r="E140" s="25">
        <v>0</v>
      </c>
      <c r="F140" s="25">
        <v>0</v>
      </c>
      <c r="G140" s="25">
        <v>5</v>
      </c>
      <c r="H140" s="25">
        <v>1</v>
      </c>
      <c r="I140" s="25">
        <v>2</v>
      </c>
      <c r="J140" s="25">
        <v>1</v>
      </c>
      <c r="K140" s="25">
        <v>1</v>
      </c>
      <c r="L140" s="90">
        <v>26</v>
      </c>
      <c r="M140" s="25">
        <v>1</v>
      </c>
      <c r="N140" s="25">
        <v>10</v>
      </c>
      <c r="O140" s="84">
        <v>16</v>
      </c>
    </row>
    <row r="141" spans="1:15" s="14" customFormat="1" ht="15" customHeight="1" x14ac:dyDescent="0.2">
      <c r="A141" s="107"/>
      <c r="B141" s="60" t="s">
        <v>134</v>
      </c>
      <c r="C141" s="25">
        <v>3</v>
      </c>
      <c r="D141" s="25">
        <v>7</v>
      </c>
      <c r="E141" s="25">
        <v>3</v>
      </c>
      <c r="F141" s="25">
        <v>24</v>
      </c>
      <c r="G141" s="25">
        <v>21</v>
      </c>
      <c r="H141" s="25">
        <v>2</v>
      </c>
      <c r="I141" s="25">
        <v>10</v>
      </c>
      <c r="J141" s="25">
        <v>3</v>
      </c>
      <c r="K141" s="25">
        <v>2</v>
      </c>
      <c r="L141" s="90">
        <v>7</v>
      </c>
      <c r="M141" s="25">
        <v>5</v>
      </c>
      <c r="N141" s="25">
        <v>1</v>
      </c>
      <c r="O141" s="84">
        <v>13</v>
      </c>
    </row>
    <row r="142" spans="1:15" s="14" customFormat="1" ht="15" customHeight="1" x14ac:dyDescent="0.2">
      <c r="A142" s="107"/>
      <c r="B142" s="60" t="s">
        <v>135</v>
      </c>
      <c r="C142" s="25">
        <v>0</v>
      </c>
      <c r="D142" s="25">
        <v>4</v>
      </c>
      <c r="E142" s="25">
        <v>7</v>
      </c>
      <c r="F142" s="25">
        <v>1</v>
      </c>
      <c r="G142" s="25">
        <v>2</v>
      </c>
      <c r="H142" s="25">
        <v>50</v>
      </c>
      <c r="I142" s="25">
        <v>11</v>
      </c>
      <c r="J142" s="25">
        <v>7</v>
      </c>
      <c r="K142" s="25">
        <v>7</v>
      </c>
      <c r="L142" s="90">
        <v>12</v>
      </c>
      <c r="M142" s="25">
        <v>2</v>
      </c>
      <c r="N142" s="25">
        <v>1</v>
      </c>
      <c r="O142" s="84">
        <v>2</v>
      </c>
    </row>
    <row r="143" spans="1:15" s="14" customFormat="1" ht="15" customHeight="1" x14ac:dyDescent="0.2">
      <c r="A143" s="107"/>
      <c r="B143" s="60" t="s">
        <v>136</v>
      </c>
      <c r="C143" s="25">
        <v>0</v>
      </c>
      <c r="D143" s="25">
        <v>0</v>
      </c>
      <c r="E143" s="25">
        <v>0</v>
      </c>
      <c r="F143" s="25">
        <v>1</v>
      </c>
      <c r="G143" s="25">
        <v>1</v>
      </c>
      <c r="H143" s="25">
        <v>8</v>
      </c>
      <c r="I143" s="25">
        <v>0</v>
      </c>
      <c r="J143" s="25">
        <v>11</v>
      </c>
      <c r="K143" s="25">
        <v>6</v>
      </c>
      <c r="L143" s="90">
        <v>1</v>
      </c>
      <c r="M143" s="25">
        <v>0</v>
      </c>
      <c r="N143" s="25">
        <v>0</v>
      </c>
      <c r="O143" s="84">
        <v>0</v>
      </c>
    </row>
    <row r="144" spans="1:15" ht="15" customHeight="1" x14ac:dyDescent="0.2">
      <c r="B144" s="61" t="s">
        <v>231</v>
      </c>
      <c r="C144" s="39">
        <f>SUM(C145:C153)</f>
        <v>6640</v>
      </c>
      <c r="D144" s="39">
        <f t="shared" ref="D144:H144" si="28">SUM(D145:D153)</f>
        <v>8039</v>
      </c>
      <c r="E144" s="39">
        <f t="shared" si="28"/>
        <v>10873</v>
      </c>
      <c r="F144" s="39">
        <f t="shared" si="28"/>
        <v>13457</v>
      </c>
      <c r="G144" s="39">
        <f t="shared" si="28"/>
        <v>14572</v>
      </c>
      <c r="H144" s="39">
        <f t="shared" si="28"/>
        <v>27810</v>
      </c>
      <c r="I144" s="39">
        <f t="shared" ref="I144:N144" si="29">SUM(I145:I153)</f>
        <v>66073</v>
      </c>
      <c r="J144" s="79">
        <f t="shared" si="29"/>
        <v>97925</v>
      </c>
      <c r="K144" s="79">
        <f t="shared" si="29"/>
        <v>93043</v>
      </c>
      <c r="L144" s="89">
        <f t="shared" si="29"/>
        <v>53696</v>
      </c>
      <c r="M144" s="79">
        <f t="shared" si="29"/>
        <v>40550</v>
      </c>
      <c r="N144" s="79">
        <f t="shared" si="29"/>
        <v>191538</v>
      </c>
      <c r="O144" s="111">
        <v>396540</v>
      </c>
    </row>
    <row r="145" spans="1:15" ht="15" customHeight="1" x14ac:dyDescent="0.2">
      <c r="B145" s="59" t="s">
        <v>137</v>
      </c>
      <c r="C145" s="25">
        <v>8</v>
      </c>
      <c r="D145" s="25">
        <v>24</v>
      </c>
      <c r="E145" s="25">
        <v>66</v>
      </c>
      <c r="F145" s="25">
        <v>34</v>
      </c>
      <c r="G145" s="25">
        <v>55</v>
      </c>
      <c r="H145" s="25">
        <v>45</v>
      </c>
      <c r="I145" s="25">
        <v>63</v>
      </c>
      <c r="J145" s="25">
        <v>111</v>
      </c>
      <c r="K145" s="25">
        <v>97</v>
      </c>
      <c r="L145" s="90">
        <v>103</v>
      </c>
      <c r="M145" s="25">
        <v>229</v>
      </c>
      <c r="N145" s="25">
        <v>337</v>
      </c>
      <c r="O145" s="84">
        <v>621</v>
      </c>
    </row>
    <row r="146" spans="1:15" ht="15" customHeight="1" x14ac:dyDescent="0.2">
      <c r="B146" s="59" t="s">
        <v>138</v>
      </c>
      <c r="C146" s="25">
        <v>37</v>
      </c>
      <c r="D146" s="25">
        <v>76</v>
      </c>
      <c r="E146" s="25">
        <v>78</v>
      </c>
      <c r="F146" s="25">
        <v>140</v>
      </c>
      <c r="G146" s="25">
        <v>130</v>
      </c>
      <c r="H146" s="25">
        <v>77</v>
      </c>
      <c r="I146" s="25">
        <v>495</v>
      </c>
      <c r="J146" s="25">
        <v>135</v>
      </c>
      <c r="K146" s="25">
        <v>124</v>
      </c>
      <c r="L146" s="90">
        <v>121</v>
      </c>
      <c r="M146" s="25">
        <v>522</v>
      </c>
      <c r="N146" s="25">
        <v>400</v>
      </c>
      <c r="O146" s="84">
        <v>1516</v>
      </c>
    </row>
    <row r="147" spans="1:15" s="14" customFormat="1" ht="15" customHeight="1" x14ac:dyDescent="0.2">
      <c r="A147" s="107"/>
      <c r="B147" s="59" t="s">
        <v>139</v>
      </c>
      <c r="C147" s="25">
        <v>0</v>
      </c>
      <c r="D147" s="25">
        <v>2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1</v>
      </c>
      <c r="K147" s="25">
        <v>1</v>
      </c>
      <c r="L147" s="90">
        <v>8</v>
      </c>
      <c r="M147" s="25">
        <v>2</v>
      </c>
      <c r="N147" s="25">
        <v>7</v>
      </c>
      <c r="O147" s="84">
        <v>21</v>
      </c>
    </row>
    <row r="148" spans="1:15" ht="15" customHeight="1" x14ac:dyDescent="0.2">
      <c r="B148" s="59" t="s">
        <v>140</v>
      </c>
      <c r="C148" s="25">
        <v>1335</v>
      </c>
      <c r="D148" s="25">
        <v>2250</v>
      </c>
      <c r="E148" s="25">
        <v>2355</v>
      </c>
      <c r="F148" s="25">
        <v>2712</v>
      </c>
      <c r="G148" s="25">
        <v>3674</v>
      </c>
      <c r="H148" s="25">
        <v>5653</v>
      </c>
      <c r="I148" s="25">
        <v>4578</v>
      </c>
      <c r="J148" s="25">
        <v>6833</v>
      </c>
      <c r="K148" s="25">
        <v>6195</v>
      </c>
      <c r="L148" s="90">
        <v>4679</v>
      </c>
      <c r="M148" s="25">
        <v>12114</v>
      </c>
      <c r="N148" s="25">
        <v>36410</v>
      </c>
      <c r="O148" s="84">
        <v>59732</v>
      </c>
    </row>
    <row r="149" spans="1:15" ht="12" x14ac:dyDescent="0.2">
      <c r="B149" s="59" t="s">
        <v>141</v>
      </c>
      <c r="C149" s="25">
        <v>5033</v>
      </c>
      <c r="D149" s="25">
        <v>5379</v>
      </c>
      <c r="E149" s="25">
        <v>7986</v>
      </c>
      <c r="F149" s="25">
        <v>10038</v>
      </c>
      <c r="G149" s="25">
        <v>9848</v>
      </c>
      <c r="H149" s="25">
        <v>21313</v>
      </c>
      <c r="I149" s="25">
        <v>60191</v>
      </c>
      <c r="J149" s="25">
        <v>89697</v>
      </c>
      <c r="K149" s="25">
        <v>85598</v>
      </c>
      <c r="L149" s="90">
        <v>47929</v>
      </c>
      <c r="M149" s="25">
        <v>25273</v>
      </c>
      <c r="N149" s="25">
        <v>147937</v>
      </c>
      <c r="O149" s="84">
        <v>322938</v>
      </c>
    </row>
    <row r="150" spans="1:15" ht="12" x14ac:dyDescent="0.2">
      <c r="B150" s="64" t="s">
        <v>142</v>
      </c>
      <c r="C150" s="25">
        <v>0</v>
      </c>
      <c r="D150" s="25">
        <v>0</v>
      </c>
      <c r="E150" s="25">
        <v>4</v>
      </c>
      <c r="F150" s="25">
        <v>11</v>
      </c>
      <c r="G150" s="25">
        <v>10</v>
      </c>
      <c r="H150" s="25">
        <v>9</v>
      </c>
      <c r="I150" s="25">
        <v>5</v>
      </c>
      <c r="J150" s="25">
        <v>12</v>
      </c>
      <c r="K150" s="25">
        <v>16</v>
      </c>
      <c r="L150" s="90">
        <v>16</v>
      </c>
      <c r="M150" s="25">
        <v>16</v>
      </c>
      <c r="N150" s="25">
        <v>25</v>
      </c>
      <c r="O150" s="84">
        <v>34</v>
      </c>
    </row>
    <row r="151" spans="1:15" ht="15" customHeight="1" x14ac:dyDescent="0.2">
      <c r="B151" s="59" t="s">
        <v>143</v>
      </c>
      <c r="C151" s="25">
        <v>34</v>
      </c>
      <c r="D151" s="25">
        <v>22</v>
      </c>
      <c r="E151" s="25">
        <v>25</v>
      </c>
      <c r="F151" s="25">
        <v>38</v>
      </c>
      <c r="G151" s="25">
        <v>244</v>
      </c>
      <c r="H151" s="25">
        <v>284</v>
      </c>
      <c r="I151" s="25">
        <v>145</v>
      </c>
      <c r="J151" s="25">
        <v>178</v>
      </c>
      <c r="K151" s="25">
        <v>152</v>
      </c>
      <c r="L151" s="90">
        <v>95</v>
      </c>
      <c r="M151" s="25">
        <v>187</v>
      </c>
      <c r="N151" s="25">
        <v>398</v>
      </c>
      <c r="O151" s="84">
        <v>579</v>
      </c>
    </row>
    <row r="152" spans="1:15" ht="15" customHeight="1" x14ac:dyDescent="0.2">
      <c r="B152" s="59" t="s">
        <v>144</v>
      </c>
      <c r="C152" s="25">
        <v>169</v>
      </c>
      <c r="D152" s="25">
        <v>241</v>
      </c>
      <c r="E152" s="25">
        <v>283</v>
      </c>
      <c r="F152" s="25">
        <v>414</v>
      </c>
      <c r="G152" s="25">
        <v>329</v>
      </c>
      <c r="H152" s="25">
        <v>220</v>
      </c>
      <c r="I152" s="25">
        <v>316</v>
      </c>
      <c r="J152" s="25">
        <v>401</v>
      </c>
      <c r="K152" s="25">
        <v>382</v>
      </c>
      <c r="L152" s="90">
        <v>317</v>
      </c>
      <c r="M152" s="25">
        <v>1479</v>
      </c>
      <c r="N152" s="25">
        <v>4511</v>
      </c>
      <c r="O152" s="84">
        <v>9151</v>
      </c>
    </row>
    <row r="153" spans="1:15" ht="15" customHeight="1" x14ac:dyDescent="0.2">
      <c r="B153" s="59" t="s">
        <v>145</v>
      </c>
      <c r="C153" s="25">
        <v>24</v>
      </c>
      <c r="D153" s="25">
        <v>45</v>
      </c>
      <c r="E153" s="25">
        <v>76</v>
      </c>
      <c r="F153" s="25">
        <v>70</v>
      </c>
      <c r="G153" s="25">
        <v>282</v>
      </c>
      <c r="H153" s="25">
        <v>209</v>
      </c>
      <c r="I153" s="25">
        <v>280</v>
      </c>
      <c r="J153" s="25">
        <v>557</v>
      </c>
      <c r="K153" s="25">
        <v>478</v>
      </c>
      <c r="L153" s="90">
        <v>428</v>
      </c>
      <c r="M153" s="25">
        <v>728</v>
      </c>
      <c r="N153" s="25">
        <v>1513</v>
      </c>
      <c r="O153" s="84">
        <v>1948</v>
      </c>
    </row>
    <row r="154" spans="1:15" ht="15" customHeight="1" x14ac:dyDescent="0.2">
      <c r="B154" s="61" t="s">
        <v>230</v>
      </c>
      <c r="C154" s="39">
        <f>SUM(C155:C164)</f>
        <v>587</v>
      </c>
      <c r="D154" s="39">
        <f t="shared" ref="D154:H154" si="30">SUM(D155:D164)</f>
        <v>6128</v>
      </c>
      <c r="E154" s="39">
        <f t="shared" si="30"/>
        <v>4756</v>
      </c>
      <c r="F154" s="39">
        <f t="shared" si="30"/>
        <v>5245</v>
      </c>
      <c r="G154" s="39">
        <f t="shared" si="30"/>
        <v>6024</v>
      </c>
      <c r="H154" s="39">
        <f t="shared" si="30"/>
        <v>7334</v>
      </c>
      <c r="I154" s="39">
        <f t="shared" ref="I154:N154" si="31">SUM(I155:I164)</f>
        <v>6894</v>
      </c>
      <c r="J154" s="79">
        <f t="shared" si="31"/>
        <v>7904</v>
      </c>
      <c r="K154" s="79">
        <f t="shared" si="31"/>
        <v>9140</v>
      </c>
      <c r="L154" s="89">
        <f t="shared" si="31"/>
        <v>7776</v>
      </c>
      <c r="M154" s="79">
        <f t="shared" si="31"/>
        <v>10713</v>
      </c>
      <c r="N154" s="79">
        <f t="shared" si="31"/>
        <v>20914</v>
      </c>
      <c r="O154" s="111">
        <v>26970</v>
      </c>
    </row>
    <row r="155" spans="1:15" s="18" customFormat="1" ht="15" customHeight="1" x14ac:dyDescent="0.2">
      <c r="A155" s="107"/>
      <c r="B155" s="58" t="s">
        <v>146</v>
      </c>
      <c r="C155" s="25">
        <v>3</v>
      </c>
      <c r="D155" s="25">
        <v>0</v>
      </c>
      <c r="E155" s="25">
        <v>1</v>
      </c>
      <c r="F155" s="25">
        <v>0</v>
      </c>
      <c r="G155" s="25">
        <v>0</v>
      </c>
      <c r="H155" s="25">
        <v>3</v>
      </c>
      <c r="I155" s="25">
        <v>6</v>
      </c>
      <c r="J155" s="25">
        <v>0</v>
      </c>
      <c r="K155" s="25">
        <v>4</v>
      </c>
      <c r="L155" s="90">
        <v>0</v>
      </c>
      <c r="M155" s="25">
        <v>6</v>
      </c>
      <c r="N155" s="25">
        <v>0</v>
      </c>
      <c r="O155" s="84">
        <v>0</v>
      </c>
    </row>
    <row r="156" spans="1:15" ht="15" customHeight="1" x14ac:dyDescent="0.2">
      <c r="B156" s="64" t="s">
        <v>147</v>
      </c>
      <c r="C156" s="25">
        <v>5</v>
      </c>
      <c r="D156" s="25">
        <v>1</v>
      </c>
      <c r="E156" s="25">
        <v>19</v>
      </c>
      <c r="F156" s="25">
        <v>25</v>
      </c>
      <c r="G156" s="25">
        <v>6</v>
      </c>
      <c r="H156" s="25">
        <v>7</v>
      </c>
      <c r="I156" s="25">
        <v>11</v>
      </c>
      <c r="J156" s="25">
        <v>8</v>
      </c>
      <c r="K156" s="25">
        <v>4</v>
      </c>
      <c r="L156" s="90">
        <v>17</v>
      </c>
      <c r="M156" s="25">
        <v>7</v>
      </c>
      <c r="N156" s="25">
        <v>21</v>
      </c>
      <c r="O156" s="84">
        <v>26</v>
      </c>
    </row>
    <row r="157" spans="1:15" ht="12" x14ac:dyDescent="0.2">
      <c r="B157" s="64" t="s">
        <v>148</v>
      </c>
      <c r="C157" s="25">
        <v>57</v>
      </c>
      <c r="D157" s="25">
        <v>122</v>
      </c>
      <c r="E157" s="25">
        <v>94</v>
      </c>
      <c r="F157" s="25">
        <v>152</v>
      </c>
      <c r="G157" s="25">
        <v>188</v>
      </c>
      <c r="H157" s="25">
        <v>600</v>
      </c>
      <c r="I157" s="25">
        <v>311</v>
      </c>
      <c r="J157" s="25">
        <v>389</v>
      </c>
      <c r="K157" s="25">
        <v>539</v>
      </c>
      <c r="L157" s="90">
        <v>351</v>
      </c>
      <c r="M157" s="25">
        <v>372</v>
      </c>
      <c r="N157" s="25">
        <v>883</v>
      </c>
      <c r="O157" s="84">
        <v>1278</v>
      </c>
    </row>
    <row r="158" spans="1:15" ht="15" customHeight="1" x14ac:dyDescent="0.2">
      <c r="B158" s="64" t="s">
        <v>149</v>
      </c>
      <c r="C158" s="25">
        <v>1</v>
      </c>
      <c r="D158" s="25">
        <v>0</v>
      </c>
      <c r="E158" s="25">
        <v>3</v>
      </c>
      <c r="F158" s="25">
        <v>4</v>
      </c>
      <c r="G158" s="25">
        <v>4</v>
      </c>
      <c r="H158" s="25">
        <v>5</v>
      </c>
      <c r="I158" s="25">
        <v>1</v>
      </c>
      <c r="J158" s="25">
        <v>7</v>
      </c>
      <c r="K158" s="25">
        <v>7</v>
      </c>
      <c r="L158" s="90">
        <v>8</v>
      </c>
      <c r="M158" s="25">
        <v>20</v>
      </c>
      <c r="N158" s="25">
        <v>2</v>
      </c>
      <c r="O158" s="84">
        <v>9</v>
      </c>
    </row>
    <row r="159" spans="1:15" ht="12" x14ac:dyDescent="0.2">
      <c r="B159" s="64" t="s">
        <v>150</v>
      </c>
      <c r="C159" s="25">
        <v>96</v>
      </c>
      <c r="D159" s="25">
        <v>54</v>
      </c>
      <c r="E159" s="25">
        <v>58</v>
      </c>
      <c r="F159" s="25">
        <v>81</v>
      </c>
      <c r="G159" s="25">
        <v>58</v>
      </c>
      <c r="H159" s="25">
        <v>67</v>
      </c>
      <c r="I159" s="25">
        <v>112</v>
      </c>
      <c r="J159" s="25">
        <v>281</v>
      </c>
      <c r="K159" s="25">
        <v>263</v>
      </c>
      <c r="L159" s="90">
        <v>633</v>
      </c>
      <c r="M159" s="25">
        <v>422</v>
      </c>
      <c r="N159" s="25">
        <v>921</v>
      </c>
      <c r="O159" s="84">
        <v>1434</v>
      </c>
    </row>
    <row r="160" spans="1:15" ht="12" x14ac:dyDescent="0.2">
      <c r="B160" s="64" t="s">
        <v>151</v>
      </c>
      <c r="C160" s="25">
        <v>1</v>
      </c>
      <c r="D160" s="25">
        <v>107</v>
      </c>
      <c r="E160" s="25">
        <v>102</v>
      </c>
      <c r="F160" s="25">
        <v>398</v>
      </c>
      <c r="G160" s="25">
        <v>202</v>
      </c>
      <c r="H160" s="25">
        <v>92</v>
      </c>
      <c r="I160" s="25">
        <v>84</v>
      </c>
      <c r="J160" s="25">
        <v>74</v>
      </c>
      <c r="K160" s="25">
        <v>99</v>
      </c>
      <c r="L160" s="90">
        <v>76</v>
      </c>
      <c r="M160" s="25">
        <v>103</v>
      </c>
      <c r="N160" s="25">
        <v>376</v>
      </c>
      <c r="O160" s="84">
        <v>301</v>
      </c>
    </row>
    <row r="161" spans="2:15" ht="15" customHeight="1" x14ac:dyDescent="0.2">
      <c r="B161" s="64" t="s">
        <v>152</v>
      </c>
      <c r="C161" s="25">
        <v>253</v>
      </c>
      <c r="D161" s="25">
        <v>5684</v>
      </c>
      <c r="E161" s="25">
        <v>4363</v>
      </c>
      <c r="F161" s="25">
        <v>4465</v>
      </c>
      <c r="G161" s="25">
        <v>5386</v>
      </c>
      <c r="H161" s="25">
        <v>6342</v>
      </c>
      <c r="I161" s="25">
        <v>6114</v>
      </c>
      <c r="J161" s="25">
        <v>6310</v>
      </c>
      <c r="K161" s="25">
        <v>7255</v>
      </c>
      <c r="L161" s="90">
        <v>5659</v>
      </c>
      <c r="M161" s="25">
        <v>8410</v>
      </c>
      <c r="N161" s="25">
        <v>16882</v>
      </c>
      <c r="O161" s="84">
        <v>20500</v>
      </c>
    </row>
    <row r="162" spans="2:15" ht="15" customHeight="1" x14ac:dyDescent="0.2">
      <c r="B162" s="64" t="s">
        <v>153</v>
      </c>
      <c r="C162" s="25">
        <v>67</v>
      </c>
      <c r="D162" s="25">
        <v>106</v>
      </c>
      <c r="E162" s="25">
        <v>54</v>
      </c>
      <c r="F162" s="25">
        <v>68</v>
      </c>
      <c r="G162" s="25">
        <v>53</v>
      </c>
      <c r="H162" s="25">
        <v>115</v>
      </c>
      <c r="I162" s="25">
        <v>84</v>
      </c>
      <c r="J162" s="25">
        <v>237</v>
      </c>
      <c r="K162" s="25">
        <v>190</v>
      </c>
      <c r="L162" s="90">
        <v>226</v>
      </c>
      <c r="M162" s="25">
        <v>367</v>
      </c>
      <c r="N162" s="25">
        <v>472</v>
      </c>
      <c r="O162" s="84">
        <v>974</v>
      </c>
    </row>
    <row r="163" spans="2:15" ht="15" customHeight="1" x14ac:dyDescent="0.2">
      <c r="B163" s="64" t="s">
        <v>154</v>
      </c>
      <c r="C163" s="25">
        <v>83</v>
      </c>
      <c r="D163" s="25">
        <v>36</v>
      </c>
      <c r="E163" s="25">
        <v>58</v>
      </c>
      <c r="F163" s="25">
        <v>45</v>
      </c>
      <c r="G163" s="25">
        <v>92</v>
      </c>
      <c r="H163" s="25">
        <v>45</v>
      </c>
      <c r="I163" s="25">
        <v>110</v>
      </c>
      <c r="J163" s="25">
        <v>252</v>
      </c>
      <c r="K163" s="25">
        <v>723</v>
      </c>
      <c r="L163" s="90">
        <v>778</v>
      </c>
      <c r="M163" s="25">
        <v>941</v>
      </c>
      <c r="N163" s="25">
        <v>1172</v>
      </c>
      <c r="O163" s="84">
        <v>2193</v>
      </c>
    </row>
    <row r="164" spans="2:15" ht="15" customHeight="1" x14ac:dyDescent="0.2">
      <c r="B164" s="64" t="s">
        <v>155</v>
      </c>
      <c r="C164" s="25">
        <v>21</v>
      </c>
      <c r="D164" s="25">
        <v>18</v>
      </c>
      <c r="E164" s="25">
        <v>4</v>
      </c>
      <c r="F164" s="25">
        <v>7</v>
      </c>
      <c r="G164" s="25">
        <v>35</v>
      </c>
      <c r="H164" s="25">
        <v>58</v>
      </c>
      <c r="I164" s="25">
        <v>61</v>
      </c>
      <c r="J164" s="25">
        <v>346</v>
      </c>
      <c r="K164" s="25">
        <v>56</v>
      </c>
      <c r="L164" s="90">
        <v>28</v>
      </c>
      <c r="M164" s="25">
        <v>65</v>
      </c>
      <c r="N164" s="25">
        <v>185</v>
      </c>
      <c r="O164" s="84">
        <v>255</v>
      </c>
    </row>
    <row r="165" spans="2:15" ht="15" customHeight="1" x14ac:dyDescent="0.2">
      <c r="B165" s="62" t="s">
        <v>229</v>
      </c>
      <c r="C165" s="40">
        <f>SUM(C166:C179)</f>
        <v>973</v>
      </c>
      <c r="D165" s="40">
        <f t="shared" ref="D165:H165" si="32">SUM(D166:D179)</f>
        <v>1524</v>
      </c>
      <c r="E165" s="40">
        <f t="shared" si="32"/>
        <v>2496</v>
      </c>
      <c r="F165" s="40">
        <f t="shared" si="32"/>
        <v>3247</v>
      </c>
      <c r="G165" s="40">
        <f t="shared" si="32"/>
        <v>3308</v>
      </c>
      <c r="H165" s="40">
        <f t="shared" si="32"/>
        <v>3427</v>
      </c>
      <c r="I165" s="40">
        <f t="shared" ref="I165:N165" si="33">SUM(I166:I179)</f>
        <v>5663</v>
      </c>
      <c r="J165" s="80">
        <f t="shared" si="33"/>
        <v>17141</v>
      </c>
      <c r="K165" s="80">
        <f t="shared" si="33"/>
        <v>63063</v>
      </c>
      <c r="L165" s="91">
        <f t="shared" si="33"/>
        <v>38764</v>
      </c>
      <c r="M165" s="80">
        <f t="shared" si="33"/>
        <v>56682</v>
      </c>
      <c r="N165" s="80">
        <f t="shared" si="33"/>
        <v>88326</v>
      </c>
      <c r="O165" s="112">
        <v>162835</v>
      </c>
    </row>
    <row r="166" spans="2:15" ht="15" customHeight="1" x14ac:dyDescent="0.2">
      <c r="B166" s="59" t="s">
        <v>156</v>
      </c>
      <c r="C166" s="25">
        <v>0</v>
      </c>
      <c r="D166" s="25">
        <v>1</v>
      </c>
      <c r="E166" s="25">
        <v>5</v>
      </c>
      <c r="F166" s="25">
        <v>3</v>
      </c>
      <c r="G166" s="25">
        <v>8</v>
      </c>
      <c r="H166" s="25">
        <v>5</v>
      </c>
      <c r="I166" s="25">
        <v>19</v>
      </c>
      <c r="J166" s="25">
        <v>110</v>
      </c>
      <c r="K166" s="25">
        <v>497</v>
      </c>
      <c r="L166" s="90">
        <v>919</v>
      </c>
      <c r="M166" s="25">
        <v>1832</v>
      </c>
      <c r="N166" s="25">
        <v>2457</v>
      </c>
      <c r="O166" s="84">
        <v>4340</v>
      </c>
    </row>
    <row r="167" spans="2:15" ht="15" customHeight="1" x14ac:dyDescent="0.2">
      <c r="B167" s="59" t="s">
        <v>157</v>
      </c>
      <c r="C167" s="25">
        <v>92</v>
      </c>
      <c r="D167" s="25">
        <v>221</v>
      </c>
      <c r="E167" s="25">
        <v>494</v>
      </c>
      <c r="F167" s="25">
        <v>602</v>
      </c>
      <c r="G167" s="25">
        <v>391</v>
      </c>
      <c r="H167" s="25">
        <v>431</v>
      </c>
      <c r="I167" s="25">
        <v>733</v>
      </c>
      <c r="J167" s="25">
        <v>2596</v>
      </c>
      <c r="K167" s="25">
        <v>9103</v>
      </c>
      <c r="L167" s="90">
        <v>2017</v>
      </c>
      <c r="M167" s="25">
        <v>2425</v>
      </c>
      <c r="N167" s="25">
        <v>6333</v>
      </c>
      <c r="O167" s="84">
        <v>9557</v>
      </c>
    </row>
    <row r="168" spans="2:15" ht="15" customHeight="1" x14ac:dyDescent="0.2">
      <c r="B168" s="66" t="s">
        <v>158</v>
      </c>
      <c r="C168" s="25">
        <v>55</v>
      </c>
      <c r="D168" s="25">
        <v>45</v>
      </c>
      <c r="E168" s="25">
        <v>41</v>
      </c>
      <c r="F168" s="25">
        <v>76</v>
      </c>
      <c r="G168" s="25">
        <v>157</v>
      </c>
      <c r="H168" s="25">
        <v>126</v>
      </c>
      <c r="I168" s="25">
        <v>599</v>
      </c>
      <c r="J168" s="25">
        <v>6947</v>
      </c>
      <c r="K168" s="25">
        <v>41239</v>
      </c>
      <c r="L168" s="90">
        <v>21752</v>
      </c>
      <c r="M168" s="25">
        <v>9793</v>
      </c>
      <c r="N168" s="25">
        <v>4486</v>
      </c>
      <c r="O168" s="84">
        <v>4613</v>
      </c>
    </row>
    <row r="169" spans="2:15" ht="15" customHeight="1" x14ac:dyDescent="0.2">
      <c r="B169" s="67" t="s">
        <v>159</v>
      </c>
      <c r="C169" s="25">
        <v>94</v>
      </c>
      <c r="D169" s="25">
        <v>86</v>
      </c>
      <c r="E169" s="25">
        <v>131</v>
      </c>
      <c r="F169" s="25">
        <v>208</v>
      </c>
      <c r="G169" s="25">
        <v>155</v>
      </c>
      <c r="H169" s="25">
        <v>172</v>
      </c>
      <c r="I169" s="25">
        <v>216</v>
      </c>
      <c r="J169" s="25">
        <v>318</v>
      </c>
      <c r="K169" s="25">
        <v>566</v>
      </c>
      <c r="L169" s="90">
        <v>391</v>
      </c>
      <c r="M169" s="25">
        <v>979</v>
      </c>
      <c r="N169" s="25">
        <v>3535</v>
      </c>
      <c r="O169" s="84">
        <v>14710</v>
      </c>
    </row>
    <row r="170" spans="2:15" ht="15" customHeight="1" x14ac:dyDescent="0.2">
      <c r="B170" s="67" t="s">
        <v>160</v>
      </c>
      <c r="C170" s="25">
        <v>2</v>
      </c>
      <c r="D170" s="25">
        <v>114</v>
      </c>
      <c r="E170" s="25">
        <v>24</v>
      </c>
      <c r="F170" s="25">
        <v>66</v>
      </c>
      <c r="G170" s="25">
        <v>46</v>
      </c>
      <c r="H170" s="25">
        <v>59</v>
      </c>
      <c r="I170" s="25">
        <v>110</v>
      </c>
      <c r="J170" s="25">
        <v>374</v>
      </c>
      <c r="K170" s="25">
        <v>1511</v>
      </c>
      <c r="L170" s="90">
        <v>2435</v>
      </c>
      <c r="M170" s="25">
        <v>3032</v>
      </c>
      <c r="N170" s="25">
        <v>5208</v>
      </c>
      <c r="O170" s="84">
        <v>13244</v>
      </c>
    </row>
    <row r="171" spans="2:15" ht="15" customHeight="1" x14ac:dyDescent="0.2">
      <c r="B171" s="67" t="s">
        <v>161</v>
      </c>
      <c r="C171" s="25">
        <v>175</v>
      </c>
      <c r="D171" s="25">
        <v>233</v>
      </c>
      <c r="E171" s="25">
        <v>195</v>
      </c>
      <c r="F171" s="25">
        <v>175</v>
      </c>
      <c r="G171" s="25">
        <v>249</v>
      </c>
      <c r="H171" s="25">
        <v>272</v>
      </c>
      <c r="I171" s="25">
        <v>481</v>
      </c>
      <c r="J171" s="25">
        <v>742</v>
      </c>
      <c r="K171" s="25">
        <v>956</v>
      </c>
      <c r="L171" s="90">
        <v>947</v>
      </c>
      <c r="M171" s="25">
        <v>1533</v>
      </c>
      <c r="N171" s="25">
        <v>2745</v>
      </c>
      <c r="O171" s="84">
        <v>10988</v>
      </c>
    </row>
    <row r="172" spans="2:15" ht="15" customHeight="1" x14ac:dyDescent="0.2">
      <c r="B172" s="58" t="s">
        <v>162</v>
      </c>
      <c r="C172" s="25">
        <v>12</v>
      </c>
      <c r="D172" s="25">
        <v>0</v>
      </c>
      <c r="E172" s="25">
        <v>0</v>
      </c>
      <c r="F172" s="25">
        <v>21</v>
      </c>
      <c r="G172" s="25">
        <v>13</v>
      </c>
      <c r="H172" s="25">
        <v>24</v>
      </c>
      <c r="I172" s="25">
        <v>26</v>
      </c>
      <c r="J172" s="25">
        <v>70</v>
      </c>
      <c r="K172" s="25">
        <v>88</v>
      </c>
      <c r="L172" s="90">
        <v>45</v>
      </c>
      <c r="M172" s="25">
        <v>42</v>
      </c>
      <c r="N172" s="25">
        <v>39</v>
      </c>
      <c r="O172" s="84">
        <v>95</v>
      </c>
    </row>
    <row r="173" spans="2:15" ht="12" x14ac:dyDescent="0.2">
      <c r="B173" s="58" t="s">
        <v>163</v>
      </c>
      <c r="C173" s="25">
        <v>2</v>
      </c>
      <c r="D173" s="25">
        <v>2</v>
      </c>
      <c r="E173" s="25">
        <v>4</v>
      </c>
      <c r="F173" s="25">
        <v>4</v>
      </c>
      <c r="G173" s="25">
        <v>13</v>
      </c>
      <c r="H173" s="25">
        <v>21</v>
      </c>
      <c r="I173" s="25">
        <v>14</v>
      </c>
      <c r="J173" s="25">
        <v>154</v>
      </c>
      <c r="K173" s="25">
        <v>398</v>
      </c>
      <c r="L173" s="90">
        <v>585</v>
      </c>
      <c r="M173" s="25">
        <v>6773</v>
      </c>
      <c r="N173" s="25">
        <v>11885</v>
      </c>
      <c r="O173" s="84">
        <v>13511</v>
      </c>
    </row>
    <row r="174" spans="2:15" ht="15" customHeight="1" x14ac:dyDescent="0.2">
      <c r="B174" s="58" t="s">
        <v>164</v>
      </c>
      <c r="C174" s="25">
        <v>0</v>
      </c>
      <c r="D174" s="25">
        <v>9</v>
      </c>
      <c r="E174" s="25">
        <v>6</v>
      </c>
      <c r="F174" s="25">
        <v>2</v>
      </c>
      <c r="G174" s="25">
        <v>10</v>
      </c>
      <c r="H174" s="25">
        <v>14</v>
      </c>
      <c r="I174" s="25">
        <v>7</v>
      </c>
      <c r="J174" s="25">
        <v>18</v>
      </c>
      <c r="K174" s="25">
        <v>44</v>
      </c>
      <c r="L174" s="90">
        <v>30</v>
      </c>
      <c r="M174" s="25">
        <v>322</v>
      </c>
      <c r="N174" s="25">
        <v>2323</v>
      </c>
      <c r="O174" s="84">
        <v>3222</v>
      </c>
    </row>
    <row r="175" spans="2:15" ht="15" customHeight="1" x14ac:dyDescent="0.2">
      <c r="B175" s="58" t="s">
        <v>165</v>
      </c>
      <c r="C175" s="25">
        <v>0</v>
      </c>
      <c r="D175" s="25">
        <v>1</v>
      </c>
      <c r="E175" s="25">
        <v>16</v>
      </c>
      <c r="F175" s="25">
        <v>2</v>
      </c>
      <c r="G175" s="25">
        <v>4</v>
      </c>
      <c r="H175" s="25">
        <v>22</v>
      </c>
      <c r="I175" s="25">
        <v>21</v>
      </c>
      <c r="J175" s="25">
        <v>72</v>
      </c>
      <c r="K175" s="25">
        <v>152</v>
      </c>
      <c r="L175" s="90">
        <v>212</v>
      </c>
      <c r="M175" s="25">
        <v>389</v>
      </c>
      <c r="N175" s="25">
        <v>1412</v>
      </c>
      <c r="O175" s="84">
        <v>2512</v>
      </c>
    </row>
    <row r="176" spans="2:15" ht="15" customHeight="1" x14ac:dyDescent="0.2">
      <c r="B176" s="59" t="s">
        <v>166</v>
      </c>
      <c r="C176" s="25">
        <v>7</v>
      </c>
      <c r="D176" s="25">
        <v>10</v>
      </c>
      <c r="E176" s="25">
        <v>20</v>
      </c>
      <c r="F176" s="25">
        <v>39</v>
      </c>
      <c r="G176" s="25">
        <v>19</v>
      </c>
      <c r="H176" s="25">
        <v>189</v>
      </c>
      <c r="I176" s="25">
        <v>166</v>
      </c>
      <c r="J176" s="25">
        <v>1169</v>
      </c>
      <c r="K176" s="25">
        <v>3780</v>
      </c>
      <c r="L176" s="90">
        <v>5485</v>
      </c>
      <c r="M176" s="25">
        <v>9850</v>
      </c>
      <c r="N176" s="25">
        <v>21257</v>
      </c>
      <c r="O176" s="84">
        <v>56247</v>
      </c>
    </row>
    <row r="177" spans="1:15" ht="15" customHeight="1" x14ac:dyDescent="0.2">
      <c r="B177" s="58" t="s">
        <v>167</v>
      </c>
      <c r="C177" s="25">
        <v>522</v>
      </c>
      <c r="D177" s="25">
        <v>779</v>
      </c>
      <c r="E177" s="25">
        <v>1476</v>
      </c>
      <c r="F177" s="25">
        <v>1970</v>
      </c>
      <c r="G177" s="25">
        <v>2135</v>
      </c>
      <c r="H177" s="25">
        <v>2021</v>
      </c>
      <c r="I177" s="25">
        <v>3115</v>
      </c>
      <c r="J177" s="25">
        <v>4020</v>
      </c>
      <c r="K177" s="25">
        <v>3291</v>
      </c>
      <c r="L177" s="90">
        <v>1669</v>
      </c>
      <c r="M177" s="25">
        <v>2070</v>
      </c>
      <c r="N177" s="25">
        <v>5943</v>
      </c>
      <c r="O177" s="84">
        <v>10702</v>
      </c>
    </row>
    <row r="178" spans="1:15" ht="12" x14ac:dyDescent="0.2">
      <c r="B178" s="59" t="s">
        <v>168</v>
      </c>
      <c r="C178" s="25">
        <v>9</v>
      </c>
      <c r="D178" s="25">
        <v>21</v>
      </c>
      <c r="E178" s="25">
        <v>77</v>
      </c>
      <c r="F178" s="25">
        <v>58</v>
      </c>
      <c r="G178" s="25">
        <v>72</v>
      </c>
      <c r="H178" s="25">
        <v>60</v>
      </c>
      <c r="I178" s="25">
        <v>147</v>
      </c>
      <c r="J178" s="25">
        <v>498</v>
      </c>
      <c r="K178" s="25">
        <v>1339</v>
      </c>
      <c r="L178" s="90">
        <v>2216</v>
      </c>
      <c r="M178" s="25">
        <v>17230</v>
      </c>
      <c r="N178" s="25">
        <v>18706</v>
      </c>
      <c r="O178" s="84">
        <v>15960</v>
      </c>
    </row>
    <row r="179" spans="1:15" ht="15" customHeight="1" x14ac:dyDescent="0.2">
      <c r="B179" s="58" t="s">
        <v>169</v>
      </c>
      <c r="C179" s="25">
        <v>3</v>
      </c>
      <c r="D179" s="25">
        <v>2</v>
      </c>
      <c r="E179" s="25">
        <v>7</v>
      </c>
      <c r="F179" s="25">
        <v>21</v>
      </c>
      <c r="G179" s="25">
        <v>36</v>
      </c>
      <c r="H179" s="25">
        <v>11</v>
      </c>
      <c r="I179" s="25">
        <v>9</v>
      </c>
      <c r="J179" s="25">
        <v>53</v>
      </c>
      <c r="K179" s="25">
        <v>99</v>
      </c>
      <c r="L179" s="90">
        <v>61</v>
      </c>
      <c r="M179" s="25">
        <v>412</v>
      </c>
      <c r="N179" s="25">
        <v>1997</v>
      </c>
      <c r="O179" s="84">
        <v>3134</v>
      </c>
    </row>
    <row r="180" spans="1:15" ht="15" customHeight="1" x14ac:dyDescent="0.2">
      <c r="B180" s="62" t="s">
        <v>227</v>
      </c>
      <c r="C180" s="40">
        <f t="shared" ref="C180:L180" si="34">C181+C201+C218+C224+C229</f>
        <v>438</v>
      </c>
      <c r="D180" s="40">
        <f t="shared" si="34"/>
        <v>569</v>
      </c>
      <c r="E180" s="40">
        <f t="shared" si="34"/>
        <v>904</v>
      </c>
      <c r="F180" s="40">
        <f t="shared" si="34"/>
        <v>677</v>
      </c>
      <c r="G180" s="40">
        <f t="shared" si="34"/>
        <v>1090</v>
      </c>
      <c r="H180" s="40">
        <f t="shared" si="34"/>
        <v>3397</v>
      </c>
      <c r="I180" s="40">
        <f t="shared" si="34"/>
        <v>4229</v>
      </c>
      <c r="J180" s="80">
        <f t="shared" si="34"/>
        <v>7112</v>
      </c>
      <c r="K180" s="80">
        <f t="shared" si="34"/>
        <v>5024</v>
      </c>
      <c r="L180" s="91">
        <f t="shared" si="34"/>
        <v>4109</v>
      </c>
      <c r="M180" s="80">
        <f t="shared" ref="M180:N180" si="35">M181+M201+M218+M224+M229</f>
        <v>4411</v>
      </c>
      <c r="N180" s="80">
        <f t="shared" si="35"/>
        <v>6633</v>
      </c>
      <c r="O180" s="112">
        <v>9404</v>
      </c>
    </row>
    <row r="181" spans="1:15" ht="15" customHeight="1" x14ac:dyDescent="0.2">
      <c r="B181" s="61" t="s">
        <v>228</v>
      </c>
      <c r="C181" s="39">
        <f>SUM(C182:C200)</f>
        <v>99</v>
      </c>
      <c r="D181" s="39">
        <f t="shared" ref="D181:J181" si="36">SUM(D182:D200)</f>
        <v>159</v>
      </c>
      <c r="E181" s="39">
        <f t="shared" si="36"/>
        <v>141</v>
      </c>
      <c r="F181" s="39">
        <f t="shared" si="36"/>
        <v>114</v>
      </c>
      <c r="G181" s="39">
        <f t="shared" si="36"/>
        <v>210</v>
      </c>
      <c r="H181" s="39">
        <f t="shared" si="36"/>
        <v>2242</v>
      </c>
      <c r="I181" s="39">
        <f t="shared" si="36"/>
        <v>1878</v>
      </c>
      <c r="J181" s="79">
        <f t="shared" si="36"/>
        <v>3789</v>
      </c>
      <c r="K181" s="79">
        <f>SUM(K182:K200)</f>
        <v>2591</v>
      </c>
      <c r="L181" s="89">
        <f>SUM(L182:L200)</f>
        <v>1857</v>
      </c>
      <c r="M181" s="79">
        <f>SUM(M182:M200)</f>
        <v>1212</v>
      </c>
      <c r="N181" s="79">
        <f>SUM(N182:N200)</f>
        <v>2337</v>
      </c>
      <c r="O181" s="111">
        <v>2736</v>
      </c>
    </row>
    <row r="182" spans="1:15" ht="15" customHeight="1" x14ac:dyDescent="0.2">
      <c r="B182" s="64" t="s">
        <v>177</v>
      </c>
      <c r="C182" s="25">
        <v>1</v>
      </c>
      <c r="D182" s="25">
        <v>4</v>
      </c>
      <c r="E182" s="25">
        <v>0</v>
      </c>
      <c r="F182" s="25">
        <v>1</v>
      </c>
      <c r="G182" s="25">
        <v>3</v>
      </c>
      <c r="H182" s="25">
        <v>0</v>
      </c>
      <c r="I182" s="25">
        <v>0</v>
      </c>
      <c r="J182" s="25">
        <v>5</v>
      </c>
      <c r="K182" s="25">
        <v>7</v>
      </c>
      <c r="L182" s="90">
        <v>1</v>
      </c>
      <c r="M182" s="25">
        <v>4</v>
      </c>
      <c r="N182" s="25">
        <v>2</v>
      </c>
      <c r="O182" s="84">
        <v>5</v>
      </c>
    </row>
    <row r="183" spans="1:15" s="13" customFormat="1" ht="15" customHeight="1" x14ac:dyDescent="0.2">
      <c r="A183" s="107"/>
      <c r="B183" s="64" t="s">
        <v>178</v>
      </c>
      <c r="C183" s="25">
        <v>0</v>
      </c>
      <c r="D183" s="25">
        <v>0</v>
      </c>
      <c r="E183" s="25">
        <v>0</v>
      </c>
      <c r="F183" s="25">
        <v>2</v>
      </c>
      <c r="G183" s="25">
        <v>0</v>
      </c>
      <c r="H183" s="25">
        <v>0</v>
      </c>
      <c r="I183" s="25">
        <v>2</v>
      </c>
      <c r="J183" s="25">
        <v>8</v>
      </c>
      <c r="K183" s="25">
        <v>34</v>
      </c>
      <c r="L183" s="90">
        <v>66</v>
      </c>
      <c r="M183" s="25">
        <v>612</v>
      </c>
      <c r="N183" s="25">
        <v>1403</v>
      </c>
      <c r="O183" s="84">
        <v>995</v>
      </c>
    </row>
    <row r="184" spans="1:15" ht="15" customHeight="1" x14ac:dyDescent="0.2">
      <c r="B184" s="64" t="s">
        <v>179</v>
      </c>
      <c r="C184" s="25">
        <v>1</v>
      </c>
      <c r="D184" s="25">
        <v>4</v>
      </c>
      <c r="E184" s="25">
        <v>0</v>
      </c>
      <c r="F184" s="25">
        <v>0</v>
      </c>
      <c r="G184" s="25">
        <v>0</v>
      </c>
      <c r="H184" s="25">
        <v>2</v>
      </c>
      <c r="I184" s="25">
        <v>1</v>
      </c>
      <c r="J184" s="25">
        <v>7</v>
      </c>
      <c r="K184" s="25">
        <v>4</v>
      </c>
      <c r="L184" s="90">
        <v>4</v>
      </c>
      <c r="M184" s="25">
        <v>3</v>
      </c>
      <c r="N184" s="25">
        <v>2</v>
      </c>
      <c r="O184" s="84">
        <v>21</v>
      </c>
    </row>
    <row r="185" spans="1:15" ht="15" customHeight="1" x14ac:dyDescent="0.2">
      <c r="B185" s="64" t="s">
        <v>180</v>
      </c>
      <c r="C185" s="25">
        <v>0</v>
      </c>
      <c r="D185" s="25">
        <v>0</v>
      </c>
      <c r="E185" s="25">
        <v>0</v>
      </c>
      <c r="F185" s="25">
        <v>0</v>
      </c>
      <c r="G185" s="25">
        <v>4</v>
      </c>
      <c r="H185" s="25">
        <v>0</v>
      </c>
      <c r="I185" s="25">
        <v>1</v>
      </c>
      <c r="J185" s="25">
        <v>9</v>
      </c>
      <c r="K185" s="25">
        <v>9</v>
      </c>
      <c r="L185" s="90">
        <v>15</v>
      </c>
      <c r="M185" s="25">
        <v>14</v>
      </c>
      <c r="N185" s="25">
        <v>97</v>
      </c>
      <c r="O185" s="84">
        <v>356</v>
      </c>
    </row>
    <row r="186" spans="1:15" ht="15" customHeight="1" x14ac:dyDescent="0.2">
      <c r="B186" s="64" t="s">
        <v>181</v>
      </c>
      <c r="C186" s="25">
        <v>10</v>
      </c>
      <c r="D186" s="25">
        <v>13</v>
      </c>
      <c r="E186" s="25">
        <v>4</v>
      </c>
      <c r="F186" s="25">
        <v>11</v>
      </c>
      <c r="G186" s="25">
        <v>17</v>
      </c>
      <c r="H186" s="25">
        <v>32</v>
      </c>
      <c r="I186" s="25">
        <v>17</v>
      </c>
      <c r="J186" s="25">
        <v>36</v>
      </c>
      <c r="K186" s="25">
        <v>33</v>
      </c>
      <c r="L186" s="90">
        <v>19</v>
      </c>
      <c r="M186" s="25">
        <v>41</v>
      </c>
      <c r="N186" s="25">
        <v>134</v>
      </c>
      <c r="O186" s="84">
        <v>249</v>
      </c>
    </row>
    <row r="187" spans="1:15" ht="15" customHeight="1" x14ac:dyDescent="0.2">
      <c r="B187" s="64" t="s">
        <v>182</v>
      </c>
      <c r="C187" s="25">
        <v>26</v>
      </c>
      <c r="D187" s="25">
        <v>28</v>
      </c>
      <c r="E187" s="25">
        <v>14</v>
      </c>
      <c r="F187" s="25">
        <v>23</v>
      </c>
      <c r="G187" s="25">
        <v>16</v>
      </c>
      <c r="H187" s="25">
        <v>26</v>
      </c>
      <c r="I187" s="25">
        <v>18</v>
      </c>
      <c r="J187" s="25">
        <v>53</v>
      </c>
      <c r="K187" s="25">
        <v>72</v>
      </c>
      <c r="L187" s="90">
        <v>80</v>
      </c>
      <c r="M187" s="25">
        <v>153</v>
      </c>
      <c r="N187" s="25">
        <v>220</v>
      </c>
      <c r="O187" s="84">
        <v>292</v>
      </c>
    </row>
    <row r="188" spans="1:15" ht="15" customHeight="1" x14ac:dyDescent="0.2">
      <c r="B188" s="64" t="s">
        <v>183</v>
      </c>
      <c r="C188" s="25">
        <v>3</v>
      </c>
      <c r="D188" s="25">
        <v>8</v>
      </c>
      <c r="E188" s="25">
        <v>10</v>
      </c>
      <c r="F188" s="25">
        <v>15</v>
      </c>
      <c r="G188" s="25">
        <v>16</v>
      </c>
      <c r="H188" s="25">
        <v>41</v>
      </c>
      <c r="I188" s="25">
        <v>18</v>
      </c>
      <c r="J188" s="25">
        <v>36</v>
      </c>
      <c r="K188" s="25">
        <v>39</v>
      </c>
      <c r="L188" s="90">
        <v>33</v>
      </c>
      <c r="M188" s="25">
        <v>7</v>
      </c>
      <c r="N188" s="25">
        <v>12</v>
      </c>
      <c r="O188" s="84">
        <v>19</v>
      </c>
    </row>
    <row r="189" spans="1:15" ht="15" customHeight="1" x14ac:dyDescent="0.2">
      <c r="B189" s="64" t="s">
        <v>184</v>
      </c>
      <c r="C189" s="25">
        <v>4</v>
      </c>
      <c r="D189" s="25">
        <v>7</v>
      </c>
      <c r="E189" s="25">
        <v>2</v>
      </c>
      <c r="F189" s="25">
        <v>1</v>
      </c>
      <c r="G189" s="25">
        <v>2</v>
      </c>
      <c r="H189" s="25">
        <v>4</v>
      </c>
      <c r="I189" s="25">
        <v>6</v>
      </c>
      <c r="J189" s="25">
        <v>7</v>
      </c>
      <c r="K189" s="25">
        <v>8</v>
      </c>
      <c r="L189" s="90">
        <v>3</v>
      </c>
      <c r="M189" s="25">
        <v>2</v>
      </c>
      <c r="N189" s="25">
        <v>7</v>
      </c>
      <c r="O189" s="84">
        <v>17</v>
      </c>
    </row>
    <row r="190" spans="1:15" ht="15" customHeight="1" x14ac:dyDescent="0.2">
      <c r="B190" s="64" t="s">
        <v>185</v>
      </c>
      <c r="C190" s="25">
        <v>6</v>
      </c>
      <c r="D190" s="25">
        <v>2</v>
      </c>
      <c r="E190" s="25">
        <v>5</v>
      </c>
      <c r="F190" s="25">
        <v>13</v>
      </c>
      <c r="G190" s="25">
        <v>14</v>
      </c>
      <c r="H190" s="25">
        <v>19</v>
      </c>
      <c r="I190" s="25">
        <v>4</v>
      </c>
      <c r="J190" s="25">
        <v>28</v>
      </c>
      <c r="K190" s="25">
        <v>35</v>
      </c>
      <c r="L190" s="90">
        <v>51</v>
      </c>
      <c r="M190" s="25">
        <v>59</v>
      </c>
      <c r="N190" s="25">
        <v>43</v>
      </c>
      <c r="O190" s="84">
        <v>67</v>
      </c>
    </row>
    <row r="191" spans="1:15" ht="15" customHeight="1" x14ac:dyDescent="0.2">
      <c r="B191" s="64" t="s">
        <v>186</v>
      </c>
      <c r="C191" s="25">
        <v>0</v>
      </c>
      <c r="D191" s="25">
        <v>0</v>
      </c>
      <c r="E191" s="25">
        <v>2</v>
      </c>
      <c r="F191" s="25">
        <v>1</v>
      </c>
      <c r="G191" s="25">
        <v>3</v>
      </c>
      <c r="H191" s="25">
        <v>4</v>
      </c>
      <c r="I191" s="25">
        <v>1</v>
      </c>
      <c r="J191" s="25">
        <v>1</v>
      </c>
      <c r="K191" s="25">
        <v>0</v>
      </c>
      <c r="L191" s="90">
        <v>1</v>
      </c>
      <c r="M191" s="25">
        <v>0</v>
      </c>
      <c r="N191" s="25">
        <v>0</v>
      </c>
      <c r="O191" s="84">
        <v>0</v>
      </c>
    </row>
    <row r="192" spans="1:15" ht="15" customHeight="1" x14ac:dyDescent="0.2">
      <c r="B192" s="64" t="s">
        <v>187</v>
      </c>
      <c r="C192" s="25">
        <v>14</v>
      </c>
      <c r="D192" s="25">
        <v>34</v>
      </c>
      <c r="E192" s="25">
        <v>25</v>
      </c>
      <c r="F192" s="25">
        <v>7</v>
      </c>
      <c r="G192" s="25">
        <v>4</v>
      </c>
      <c r="H192" s="25">
        <v>1</v>
      </c>
      <c r="I192" s="25">
        <v>0</v>
      </c>
      <c r="J192" s="25">
        <v>8</v>
      </c>
      <c r="K192" s="25">
        <v>8</v>
      </c>
      <c r="L192" s="90">
        <v>6</v>
      </c>
      <c r="M192" s="25">
        <v>10</v>
      </c>
      <c r="N192" s="25">
        <v>8</v>
      </c>
      <c r="O192" s="84">
        <v>17</v>
      </c>
    </row>
    <row r="193" spans="2:15" ht="15" customHeight="1" x14ac:dyDescent="0.2">
      <c r="B193" s="64" t="s">
        <v>188</v>
      </c>
      <c r="C193" s="25">
        <v>0</v>
      </c>
      <c r="D193" s="25">
        <v>3</v>
      </c>
      <c r="E193" s="25">
        <v>3</v>
      </c>
      <c r="F193" s="25">
        <v>0</v>
      </c>
      <c r="G193" s="25">
        <v>12</v>
      </c>
      <c r="H193" s="25">
        <v>55</v>
      </c>
      <c r="I193" s="25">
        <v>18</v>
      </c>
      <c r="J193" s="25">
        <v>15</v>
      </c>
      <c r="K193" s="25">
        <v>23</v>
      </c>
      <c r="L193" s="90">
        <v>22</v>
      </c>
      <c r="M193" s="25">
        <v>7</v>
      </c>
      <c r="N193" s="25">
        <v>4</v>
      </c>
      <c r="O193" s="84">
        <v>2</v>
      </c>
    </row>
    <row r="194" spans="2:15" ht="12" x14ac:dyDescent="0.2">
      <c r="B194" s="64" t="s">
        <v>189</v>
      </c>
      <c r="C194" s="25">
        <v>9</v>
      </c>
      <c r="D194" s="25">
        <v>10</v>
      </c>
      <c r="E194" s="25">
        <v>6</v>
      </c>
      <c r="F194" s="25">
        <v>5</v>
      </c>
      <c r="G194" s="25">
        <v>14</v>
      </c>
      <c r="H194" s="25">
        <v>9</v>
      </c>
      <c r="I194" s="25">
        <v>9</v>
      </c>
      <c r="J194" s="25">
        <v>17</v>
      </c>
      <c r="K194" s="25">
        <v>13</v>
      </c>
      <c r="L194" s="90">
        <v>14</v>
      </c>
      <c r="M194" s="25">
        <v>9</v>
      </c>
      <c r="N194" s="25">
        <v>5</v>
      </c>
      <c r="O194" s="84">
        <v>9</v>
      </c>
    </row>
    <row r="195" spans="2:15" ht="15" customHeight="1" x14ac:dyDescent="0.2">
      <c r="B195" s="64" t="s">
        <v>190</v>
      </c>
      <c r="C195" s="25">
        <v>0</v>
      </c>
      <c r="D195" s="25">
        <v>10</v>
      </c>
      <c r="E195" s="25">
        <v>15</v>
      </c>
      <c r="F195" s="25">
        <v>6</v>
      </c>
      <c r="G195" s="25">
        <v>2</v>
      </c>
      <c r="H195" s="25">
        <v>445</v>
      </c>
      <c r="I195" s="25">
        <v>403</v>
      </c>
      <c r="J195" s="25">
        <v>546</v>
      </c>
      <c r="K195" s="25">
        <v>244</v>
      </c>
      <c r="L195" s="90">
        <v>110</v>
      </c>
      <c r="M195" s="25">
        <v>7</v>
      </c>
      <c r="N195" s="25">
        <v>13</v>
      </c>
      <c r="O195" s="84">
        <v>5</v>
      </c>
    </row>
    <row r="196" spans="2:15" ht="15" customHeight="1" x14ac:dyDescent="0.2">
      <c r="B196" s="64" t="s">
        <v>191</v>
      </c>
      <c r="C196" s="25">
        <v>2</v>
      </c>
      <c r="D196" s="25">
        <v>7</v>
      </c>
      <c r="E196" s="25">
        <v>28</v>
      </c>
      <c r="F196" s="25">
        <v>10</v>
      </c>
      <c r="G196" s="25">
        <v>15</v>
      </c>
      <c r="H196" s="25">
        <v>56</v>
      </c>
      <c r="I196" s="25">
        <v>47</v>
      </c>
      <c r="J196" s="25">
        <v>48</v>
      </c>
      <c r="K196" s="25">
        <v>79</v>
      </c>
      <c r="L196" s="90">
        <v>58</v>
      </c>
      <c r="M196" s="25">
        <v>163</v>
      </c>
      <c r="N196" s="25">
        <v>180</v>
      </c>
      <c r="O196" s="84">
        <v>395</v>
      </c>
    </row>
    <row r="197" spans="2:15" ht="15" customHeight="1" x14ac:dyDescent="0.2">
      <c r="B197" s="64" t="s">
        <v>192</v>
      </c>
      <c r="C197" s="25">
        <v>0</v>
      </c>
      <c r="D197" s="25">
        <v>8</v>
      </c>
      <c r="E197" s="25">
        <v>8</v>
      </c>
      <c r="F197" s="25">
        <v>5</v>
      </c>
      <c r="G197" s="25">
        <v>7</v>
      </c>
      <c r="H197" s="25">
        <v>12</v>
      </c>
      <c r="I197" s="25">
        <v>13</v>
      </c>
      <c r="J197" s="25">
        <v>13</v>
      </c>
      <c r="K197" s="25">
        <v>11</v>
      </c>
      <c r="L197" s="90">
        <v>8</v>
      </c>
      <c r="M197" s="25">
        <v>19</v>
      </c>
      <c r="N197" s="25">
        <v>56</v>
      </c>
      <c r="O197" s="84">
        <v>89</v>
      </c>
    </row>
    <row r="198" spans="2:15" ht="12" x14ac:dyDescent="0.2">
      <c r="B198" s="64" t="s">
        <v>193</v>
      </c>
      <c r="C198" s="25">
        <v>11</v>
      </c>
      <c r="D198" s="25">
        <v>5</v>
      </c>
      <c r="E198" s="25">
        <v>9</v>
      </c>
      <c r="F198" s="25">
        <v>6</v>
      </c>
      <c r="G198" s="25">
        <v>12</v>
      </c>
      <c r="H198" s="25">
        <v>21</v>
      </c>
      <c r="I198" s="25">
        <v>25</v>
      </c>
      <c r="J198" s="25">
        <v>31</v>
      </c>
      <c r="K198" s="25">
        <v>18</v>
      </c>
      <c r="L198" s="90">
        <v>26</v>
      </c>
      <c r="M198" s="25">
        <v>41</v>
      </c>
      <c r="N198" s="25">
        <v>63</v>
      </c>
      <c r="O198" s="84">
        <v>87</v>
      </c>
    </row>
    <row r="199" spans="2:15" ht="15" customHeight="1" x14ac:dyDescent="0.2">
      <c r="B199" s="64" t="s">
        <v>194</v>
      </c>
      <c r="C199" s="25">
        <v>3</v>
      </c>
      <c r="D199" s="25">
        <v>3</v>
      </c>
      <c r="E199" s="25">
        <v>5</v>
      </c>
      <c r="F199" s="25">
        <v>2</v>
      </c>
      <c r="G199" s="25">
        <v>8</v>
      </c>
      <c r="H199" s="25">
        <v>252</v>
      </c>
      <c r="I199" s="25">
        <v>173</v>
      </c>
      <c r="J199" s="25">
        <v>274</v>
      </c>
      <c r="K199" s="25">
        <v>176</v>
      </c>
      <c r="L199" s="90">
        <v>116</v>
      </c>
      <c r="M199" s="25">
        <v>5</v>
      </c>
      <c r="N199" s="25">
        <v>16</v>
      </c>
      <c r="O199" s="84">
        <v>17</v>
      </c>
    </row>
    <row r="200" spans="2:15" ht="15" customHeight="1" x14ac:dyDescent="0.2">
      <c r="B200" s="64" t="s">
        <v>195</v>
      </c>
      <c r="C200" s="25">
        <v>9</v>
      </c>
      <c r="D200" s="25">
        <v>13</v>
      </c>
      <c r="E200" s="25">
        <v>5</v>
      </c>
      <c r="F200" s="25">
        <v>6</v>
      </c>
      <c r="G200" s="25">
        <v>61</v>
      </c>
      <c r="H200" s="25">
        <v>1263</v>
      </c>
      <c r="I200" s="25">
        <v>1122</v>
      </c>
      <c r="J200" s="25">
        <v>2647</v>
      </c>
      <c r="K200" s="25">
        <v>1778</v>
      </c>
      <c r="L200" s="90">
        <v>1224</v>
      </c>
      <c r="M200" s="25">
        <v>56</v>
      </c>
      <c r="N200" s="25">
        <v>72</v>
      </c>
      <c r="O200" s="84">
        <v>94</v>
      </c>
    </row>
    <row r="201" spans="2:15" ht="15" customHeight="1" x14ac:dyDescent="0.2">
      <c r="B201" s="61" t="s">
        <v>226</v>
      </c>
      <c r="C201" s="39">
        <f>SUM(C202:C217)</f>
        <v>66</v>
      </c>
      <c r="D201" s="39">
        <f t="shared" ref="D201:J201" si="37">SUM(D202:D217)</f>
        <v>102</v>
      </c>
      <c r="E201" s="39">
        <f t="shared" si="37"/>
        <v>339</v>
      </c>
      <c r="F201" s="39">
        <f t="shared" si="37"/>
        <v>257</v>
      </c>
      <c r="G201" s="39">
        <f t="shared" si="37"/>
        <v>394</v>
      </c>
      <c r="H201" s="39">
        <f t="shared" si="37"/>
        <v>624</v>
      </c>
      <c r="I201" s="39">
        <f t="shared" si="37"/>
        <v>1368</v>
      </c>
      <c r="J201" s="79">
        <f t="shared" si="37"/>
        <v>1660</v>
      </c>
      <c r="K201" s="79">
        <f>SUM(K202:K217)</f>
        <v>673</v>
      </c>
      <c r="L201" s="89">
        <f>SUM(L202:L217)</f>
        <v>528</v>
      </c>
      <c r="M201" s="79">
        <f>SUM(M202:M217)</f>
        <v>978</v>
      </c>
      <c r="N201" s="79">
        <f>SUM(N202:N217)</f>
        <v>900</v>
      </c>
      <c r="O201" s="111">
        <v>1246</v>
      </c>
    </row>
    <row r="202" spans="2:15" ht="15" customHeight="1" x14ac:dyDescent="0.2">
      <c r="B202" s="59" t="s">
        <v>196</v>
      </c>
      <c r="C202" s="25">
        <v>2</v>
      </c>
      <c r="D202" s="25">
        <v>1</v>
      </c>
      <c r="E202" s="25">
        <v>2</v>
      </c>
      <c r="F202" s="25">
        <v>2</v>
      </c>
      <c r="G202" s="25">
        <v>0</v>
      </c>
      <c r="H202" s="25">
        <v>4</v>
      </c>
      <c r="I202" s="25">
        <v>2</v>
      </c>
      <c r="J202" s="25">
        <v>15</v>
      </c>
      <c r="K202" s="25">
        <v>5</v>
      </c>
      <c r="L202" s="90">
        <v>3</v>
      </c>
      <c r="M202" s="25">
        <v>4</v>
      </c>
      <c r="N202" s="25">
        <v>7</v>
      </c>
      <c r="O202" s="84">
        <v>3</v>
      </c>
    </row>
    <row r="203" spans="2:15" ht="15" customHeight="1" x14ac:dyDescent="0.2">
      <c r="B203" s="63" t="s">
        <v>197</v>
      </c>
      <c r="C203" s="25">
        <v>1</v>
      </c>
      <c r="D203" s="25">
        <v>1</v>
      </c>
      <c r="E203" s="25">
        <v>0</v>
      </c>
      <c r="F203" s="25">
        <v>0</v>
      </c>
      <c r="G203" s="25">
        <v>8</v>
      </c>
      <c r="H203" s="25">
        <v>1</v>
      </c>
      <c r="I203" s="25">
        <v>2</v>
      </c>
      <c r="J203" s="25">
        <v>3</v>
      </c>
      <c r="K203" s="25">
        <v>3</v>
      </c>
      <c r="L203" s="90">
        <v>4</v>
      </c>
      <c r="M203" s="25">
        <v>8</v>
      </c>
      <c r="N203" s="25">
        <v>12</v>
      </c>
      <c r="O203" s="84">
        <v>4</v>
      </c>
    </row>
    <row r="204" spans="2:15" ht="15" customHeight="1" x14ac:dyDescent="0.2">
      <c r="B204" s="64" t="s">
        <v>198</v>
      </c>
      <c r="C204" s="25">
        <v>6</v>
      </c>
      <c r="D204" s="25">
        <v>1</v>
      </c>
      <c r="E204" s="25">
        <v>6</v>
      </c>
      <c r="F204" s="25">
        <v>18</v>
      </c>
      <c r="G204" s="25">
        <v>7</v>
      </c>
      <c r="H204" s="25">
        <v>80</v>
      </c>
      <c r="I204" s="25">
        <v>23</v>
      </c>
      <c r="J204" s="25">
        <v>10</v>
      </c>
      <c r="K204" s="25">
        <v>7</v>
      </c>
      <c r="L204" s="90">
        <v>2</v>
      </c>
      <c r="M204" s="25">
        <v>4</v>
      </c>
      <c r="N204" s="25">
        <v>7</v>
      </c>
      <c r="O204" s="84">
        <v>12</v>
      </c>
    </row>
    <row r="205" spans="2:15" ht="15" customHeight="1" x14ac:dyDescent="0.2">
      <c r="B205" s="64" t="s">
        <v>199</v>
      </c>
      <c r="C205" s="25">
        <v>4</v>
      </c>
      <c r="D205" s="25">
        <v>2</v>
      </c>
      <c r="E205" s="25">
        <v>16</v>
      </c>
      <c r="F205" s="25">
        <v>55</v>
      </c>
      <c r="G205" s="25">
        <v>200</v>
      </c>
      <c r="H205" s="25">
        <v>87</v>
      </c>
      <c r="I205" s="25">
        <v>49</v>
      </c>
      <c r="J205" s="25">
        <v>68</v>
      </c>
      <c r="K205" s="25">
        <v>39</v>
      </c>
      <c r="L205" s="90">
        <v>33</v>
      </c>
      <c r="M205" s="25">
        <v>74</v>
      </c>
      <c r="N205" s="25">
        <v>35</v>
      </c>
      <c r="O205" s="84">
        <v>39</v>
      </c>
    </row>
    <row r="206" spans="2:15" ht="15" customHeight="1" x14ac:dyDescent="0.2">
      <c r="B206" s="64" t="s">
        <v>200</v>
      </c>
      <c r="C206" s="25">
        <v>1</v>
      </c>
      <c r="D206" s="25">
        <v>0</v>
      </c>
      <c r="E206" s="25">
        <v>2</v>
      </c>
      <c r="F206" s="25">
        <v>3</v>
      </c>
      <c r="G206" s="25">
        <v>7</v>
      </c>
      <c r="H206" s="25">
        <v>1</v>
      </c>
      <c r="I206" s="25">
        <v>0</v>
      </c>
      <c r="J206" s="25">
        <v>13</v>
      </c>
      <c r="K206" s="25">
        <v>11</v>
      </c>
      <c r="L206" s="90">
        <v>4</v>
      </c>
      <c r="M206" s="25">
        <v>24</v>
      </c>
      <c r="N206" s="25">
        <v>5</v>
      </c>
      <c r="O206" s="84">
        <v>18</v>
      </c>
    </row>
    <row r="207" spans="2:15" ht="15" customHeight="1" x14ac:dyDescent="0.2">
      <c r="B207" s="64" t="s">
        <v>201</v>
      </c>
      <c r="C207" s="25">
        <v>14</v>
      </c>
      <c r="D207" s="25">
        <v>23</v>
      </c>
      <c r="E207" s="25">
        <v>19</v>
      </c>
      <c r="F207" s="25">
        <v>27</v>
      </c>
      <c r="G207" s="25">
        <v>68</v>
      </c>
      <c r="H207" s="25">
        <v>17</v>
      </c>
      <c r="I207" s="25">
        <v>62</v>
      </c>
      <c r="J207" s="25">
        <v>84</v>
      </c>
      <c r="K207" s="25">
        <v>25</v>
      </c>
      <c r="L207" s="90">
        <v>14</v>
      </c>
      <c r="M207" s="25">
        <v>74</v>
      </c>
      <c r="N207" s="25">
        <v>66</v>
      </c>
      <c r="O207" s="84">
        <v>98</v>
      </c>
    </row>
    <row r="208" spans="2:15" ht="15" customHeight="1" x14ac:dyDescent="0.2">
      <c r="B208" s="64" t="s">
        <v>202</v>
      </c>
      <c r="C208" s="25">
        <v>1</v>
      </c>
      <c r="D208" s="25">
        <v>5</v>
      </c>
      <c r="E208" s="25">
        <v>5</v>
      </c>
      <c r="F208" s="25">
        <v>10</v>
      </c>
      <c r="G208" s="25">
        <v>16</v>
      </c>
      <c r="H208" s="25">
        <v>1</v>
      </c>
      <c r="I208" s="25">
        <v>11</v>
      </c>
      <c r="J208" s="25">
        <v>11</v>
      </c>
      <c r="K208" s="25">
        <v>8</v>
      </c>
      <c r="L208" s="90">
        <v>9</v>
      </c>
      <c r="M208" s="25">
        <v>12</v>
      </c>
      <c r="N208" s="25">
        <v>11</v>
      </c>
      <c r="O208" s="84">
        <v>7</v>
      </c>
    </row>
    <row r="209" spans="1:15" ht="15" customHeight="1" x14ac:dyDescent="0.2">
      <c r="B209" s="64" t="s">
        <v>203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1</v>
      </c>
      <c r="J209" s="25">
        <v>5</v>
      </c>
      <c r="K209" s="25">
        <v>3</v>
      </c>
      <c r="L209" s="90">
        <v>0</v>
      </c>
      <c r="M209" s="25">
        <v>1</v>
      </c>
      <c r="N209" s="25">
        <v>8</v>
      </c>
      <c r="O209" s="84">
        <v>10</v>
      </c>
    </row>
    <row r="210" spans="1:15" ht="15" customHeight="1" x14ac:dyDescent="0.2">
      <c r="B210" s="58" t="s">
        <v>204</v>
      </c>
      <c r="C210" s="25">
        <v>12</v>
      </c>
      <c r="D210" s="25">
        <v>6</v>
      </c>
      <c r="E210" s="25">
        <v>7</v>
      </c>
      <c r="F210" s="25">
        <v>48</v>
      </c>
      <c r="G210" s="25">
        <v>9</v>
      </c>
      <c r="H210" s="25">
        <v>295</v>
      </c>
      <c r="I210" s="25">
        <v>822</v>
      </c>
      <c r="J210" s="25">
        <v>389</v>
      </c>
      <c r="K210" s="25">
        <v>32</v>
      </c>
      <c r="L210" s="90">
        <v>48</v>
      </c>
      <c r="M210" s="25">
        <v>21</v>
      </c>
      <c r="N210" s="25">
        <v>7</v>
      </c>
      <c r="O210" s="84">
        <v>21</v>
      </c>
    </row>
    <row r="211" spans="1:15" ht="15" customHeight="1" x14ac:dyDescent="0.2">
      <c r="B211" s="64" t="s">
        <v>205</v>
      </c>
      <c r="C211" s="25">
        <v>0</v>
      </c>
      <c r="D211" s="25">
        <v>0</v>
      </c>
      <c r="E211" s="25">
        <v>0</v>
      </c>
      <c r="F211" s="25">
        <v>5</v>
      </c>
      <c r="G211" s="25">
        <v>9</v>
      </c>
      <c r="H211" s="25">
        <v>1</v>
      </c>
      <c r="I211" s="25">
        <v>10</v>
      </c>
      <c r="J211" s="25">
        <v>11</v>
      </c>
      <c r="K211" s="25">
        <v>14</v>
      </c>
      <c r="L211" s="90">
        <v>23</v>
      </c>
      <c r="M211" s="25">
        <v>2</v>
      </c>
      <c r="N211" s="25">
        <v>18</v>
      </c>
      <c r="O211" s="84">
        <v>29</v>
      </c>
    </row>
    <row r="212" spans="1:15" ht="15" customHeight="1" x14ac:dyDescent="0.2">
      <c r="B212" s="64" t="s">
        <v>206</v>
      </c>
      <c r="C212" s="25">
        <v>6</v>
      </c>
      <c r="D212" s="25">
        <v>6</v>
      </c>
      <c r="E212" s="25">
        <v>1</v>
      </c>
      <c r="F212" s="25">
        <v>3</v>
      </c>
      <c r="G212" s="25">
        <v>0</v>
      </c>
      <c r="H212" s="25">
        <v>0</v>
      </c>
      <c r="I212" s="25">
        <v>4</v>
      </c>
      <c r="J212" s="25">
        <v>6</v>
      </c>
      <c r="K212" s="25">
        <v>1</v>
      </c>
      <c r="L212" s="90">
        <v>2</v>
      </c>
      <c r="M212" s="25">
        <v>6</v>
      </c>
      <c r="N212" s="25">
        <v>9</v>
      </c>
      <c r="O212" s="84">
        <v>36</v>
      </c>
    </row>
    <row r="213" spans="1:15" ht="15" customHeight="1" x14ac:dyDescent="0.2">
      <c r="B213" s="64" t="s">
        <v>207</v>
      </c>
      <c r="C213" s="25">
        <v>0</v>
      </c>
      <c r="D213" s="25">
        <v>5</v>
      </c>
      <c r="E213" s="25">
        <v>3</v>
      </c>
      <c r="F213" s="25">
        <v>0</v>
      </c>
      <c r="G213" s="25">
        <v>0</v>
      </c>
      <c r="H213" s="25">
        <v>2</v>
      </c>
      <c r="I213" s="25">
        <v>5</v>
      </c>
      <c r="J213" s="25">
        <v>11</v>
      </c>
      <c r="K213" s="25">
        <v>9</v>
      </c>
      <c r="L213" s="90">
        <v>6</v>
      </c>
      <c r="M213" s="25">
        <v>10</v>
      </c>
      <c r="N213" s="25">
        <v>3</v>
      </c>
      <c r="O213" s="84">
        <v>17</v>
      </c>
    </row>
    <row r="214" spans="1:15" ht="15" customHeight="1" x14ac:dyDescent="0.2">
      <c r="B214" s="64" t="s">
        <v>208</v>
      </c>
      <c r="C214" s="25">
        <v>12</v>
      </c>
      <c r="D214" s="25">
        <v>44</v>
      </c>
      <c r="E214" s="25">
        <v>268</v>
      </c>
      <c r="F214" s="25">
        <v>71</v>
      </c>
      <c r="G214" s="25">
        <v>60</v>
      </c>
      <c r="H214" s="25">
        <v>67</v>
      </c>
      <c r="I214" s="25">
        <v>325</v>
      </c>
      <c r="J214" s="25">
        <v>958</v>
      </c>
      <c r="K214" s="25">
        <v>468</v>
      </c>
      <c r="L214" s="90">
        <v>361</v>
      </c>
      <c r="M214" s="25">
        <v>706</v>
      </c>
      <c r="N214" s="25">
        <v>681</v>
      </c>
      <c r="O214" s="84">
        <v>898</v>
      </c>
    </row>
    <row r="215" spans="1:15" ht="15" customHeight="1" x14ac:dyDescent="0.2">
      <c r="B215" s="64" t="s">
        <v>209</v>
      </c>
      <c r="C215" s="25">
        <v>1</v>
      </c>
      <c r="D215" s="25">
        <v>3</v>
      </c>
      <c r="E215" s="25">
        <v>6</v>
      </c>
      <c r="F215" s="25">
        <v>7</v>
      </c>
      <c r="G215" s="25">
        <v>4</v>
      </c>
      <c r="H215" s="25">
        <v>59</v>
      </c>
      <c r="I215" s="25">
        <v>43</v>
      </c>
      <c r="J215" s="25">
        <v>63</v>
      </c>
      <c r="K215" s="25">
        <v>36</v>
      </c>
      <c r="L215" s="90">
        <v>16</v>
      </c>
      <c r="M215" s="25">
        <v>14</v>
      </c>
      <c r="N215" s="25">
        <v>11</v>
      </c>
      <c r="O215" s="84">
        <v>32</v>
      </c>
    </row>
    <row r="216" spans="1:15" ht="15" customHeight="1" x14ac:dyDescent="0.2">
      <c r="B216" s="64" t="s">
        <v>210</v>
      </c>
      <c r="C216" s="25">
        <v>6</v>
      </c>
      <c r="D216" s="25">
        <v>5</v>
      </c>
      <c r="E216" s="25">
        <v>4</v>
      </c>
      <c r="F216" s="25">
        <v>8</v>
      </c>
      <c r="G216" s="25">
        <v>4</v>
      </c>
      <c r="H216" s="25">
        <v>3</v>
      </c>
      <c r="I216" s="25">
        <v>7</v>
      </c>
      <c r="J216" s="25">
        <v>10</v>
      </c>
      <c r="K216" s="25">
        <v>9</v>
      </c>
      <c r="L216" s="90">
        <v>3</v>
      </c>
      <c r="M216" s="25">
        <v>14</v>
      </c>
      <c r="N216" s="25">
        <v>16</v>
      </c>
      <c r="O216" s="84">
        <v>16</v>
      </c>
    </row>
    <row r="217" spans="1:15" ht="15" customHeight="1" x14ac:dyDescent="0.2">
      <c r="B217" s="64" t="s">
        <v>211</v>
      </c>
      <c r="C217" s="25">
        <v>0</v>
      </c>
      <c r="D217" s="25">
        <v>0</v>
      </c>
      <c r="E217" s="25">
        <v>0</v>
      </c>
      <c r="F217" s="25">
        <v>0</v>
      </c>
      <c r="G217" s="25">
        <v>2</v>
      </c>
      <c r="H217" s="25">
        <v>6</v>
      </c>
      <c r="I217" s="25">
        <v>2</v>
      </c>
      <c r="J217" s="25">
        <v>3</v>
      </c>
      <c r="K217" s="25">
        <v>3</v>
      </c>
      <c r="L217" s="90">
        <v>0</v>
      </c>
      <c r="M217" s="25">
        <v>4</v>
      </c>
      <c r="N217" s="25">
        <v>4</v>
      </c>
      <c r="O217" s="84">
        <v>6</v>
      </c>
    </row>
    <row r="218" spans="1:15" ht="15" customHeight="1" x14ac:dyDescent="0.2">
      <c r="B218" s="61" t="s">
        <v>215</v>
      </c>
      <c r="C218" s="39">
        <f t="shared" ref="C218:L218" si="38">SUM(C219:C223)</f>
        <v>174</v>
      </c>
      <c r="D218" s="39">
        <f t="shared" si="38"/>
        <v>191</v>
      </c>
      <c r="E218" s="39">
        <f t="shared" si="38"/>
        <v>246</v>
      </c>
      <c r="F218" s="39">
        <f t="shared" si="38"/>
        <v>130</v>
      </c>
      <c r="G218" s="39">
        <f t="shared" si="38"/>
        <v>197</v>
      </c>
      <c r="H218" s="39">
        <f t="shared" si="38"/>
        <v>248</v>
      </c>
      <c r="I218" s="39">
        <f t="shared" si="38"/>
        <v>536</v>
      </c>
      <c r="J218" s="79">
        <f t="shared" si="38"/>
        <v>990</v>
      </c>
      <c r="K218" s="79">
        <f t="shared" si="38"/>
        <v>1044</v>
      </c>
      <c r="L218" s="89">
        <f t="shared" si="38"/>
        <v>1132</v>
      </c>
      <c r="M218" s="79">
        <f t="shared" ref="M218:N218" si="39">SUM(M219:M223)</f>
        <v>1332</v>
      </c>
      <c r="N218" s="79">
        <f t="shared" si="39"/>
        <v>1374</v>
      </c>
      <c r="O218" s="111">
        <v>1888</v>
      </c>
    </row>
    <row r="219" spans="1:15" ht="15" customHeight="1" x14ac:dyDescent="0.2">
      <c r="B219" s="63" t="s">
        <v>212</v>
      </c>
      <c r="C219" s="12">
        <v>1</v>
      </c>
      <c r="D219" s="12">
        <v>0</v>
      </c>
      <c r="E219" s="12">
        <v>0</v>
      </c>
      <c r="F219" s="12">
        <v>0</v>
      </c>
      <c r="G219" s="12">
        <v>6</v>
      </c>
      <c r="H219" s="12">
        <v>4</v>
      </c>
      <c r="I219" s="12">
        <v>0</v>
      </c>
      <c r="J219" s="15">
        <v>2</v>
      </c>
      <c r="K219" s="15">
        <v>23</v>
      </c>
      <c r="L219" s="92">
        <v>14</v>
      </c>
      <c r="M219" s="15">
        <v>7</v>
      </c>
      <c r="N219" s="15">
        <v>3</v>
      </c>
      <c r="O219" s="84">
        <v>3</v>
      </c>
    </row>
    <row r="220" spans="1:15" s="18" customFormat="1" ht="15" customHeight="1" x14ac:dyDescent="0.2">
      <c r="A220" s="107"/>
      <c r="B220" s="63" t="s">
        <v>213</v>
      </c>
      <c r="C220" s="12">
        <v>1</v>
      </c>
      <c r="D220" s="12">
        <v>0</v>
      </c>
      <c r="E220" s="12">
        <v>1</v>
      </c>
      <c r="F220" s="12">
        <v>0</v>
      </c>
      <c r="G220" s="12">
        <v>0</v>
      </c>
      <c r="H220" s="12">
        <v>0</v>
      </c>
      <c r="I220" s="12">
        <v>1</v>
      </c>
      <c r="J220" s="15">
        <v>0</v>
      </c>
      <c r="K220" s="15">
        <v>0</v>
      </c>
      <c r="L220" s="92">
        <v>3</v>
      </c>
      <c r="M220" s="15">
        <v>5</v>
      </c>
      <c r="N220" s="15">
        <v>0</v>
      </c>
      <c r="O220" s="84">
        <v>0</v>
      </c>
    </row>
    <row r="221" spans="1:15" ht="15" customHeight="1" x14ac:dyDescent="0.2">
      <c r="B221" s="64" t="s">
        <v>214</v>
      </c>
      <c r="C221" s="12">
        <v>0</v>
      </c>
      <c r="D221" s="12">
        <v>1</v>
      </c>
      <c r="E221" s="12">
        <v>0</v>
      </c>
      <c r="F221" s="12">
        <v>0</v>
      </c>
      <c r="G221" s="12">
        <v>1</v>
      </c>
      <c r="H221" s="12">
        <v>16</v>
      </c>
      <c r="I221" s="12">
        <v>7</v>
      </c>
      <c r="J221" s="15">
        <v>15</v>
      </c>
      <c r="K221" s="15">
        <v>4</v>
      </c>
      <c r="L221" s="92">
        <v>13</v>
      </c>
      <c r="M221" s="15">
        <v>13</v>
      </c>
      <c r="N221" s="15">
        <v>11</v>
      </c>
      <c r="O221" s="84">
        <v>15</v>
      </c>
    </row>
    <row r="222" spans="1:15" ht="15" customHeight="1" x14ac:dyDescent="0.2">
      <c r="B222" s="64" t="s">
        <v>215</v>
      </c>
      <c r="C222" s="12">
        <v>172</v>
      </c>
      <c r="D222" s="12">
        <v>190</v>
      </c>
      <c r="E222" s="12">
        <v>244</v>
      </c>
      <c r="F222" s="12">
        <v>130</v>
      </c>
      <c r="G222" s="12">
        <v>179</v>
      </c>
      <c r="H222" s="12">
        <v>228</v>
      </c>
      <c r="I222" s="12">
        <v>525</v>
      </c>
      <c r="J222" s="15">
        <v>973</v>
      </c>
      <c r="K222" s="15">
        <v>1015</v>
      </c>
      <c r="L222" s="92">
        <v>1102</v>
      </c>
      <c r="M222" s="15">
        <v>1305</v>
      </c>
      <c r="N222" s="15">
        <v>1354</v>
      </c>
      <c r="O222" s="84">
        <v>1888</v>
      </c>
    </row>
    <row r="223" spans="1:15" ht="15" customHeight="1" x14ac:dyDescent="0.2">
      <c r="B223" s="63" t="s">
        <v>216</v>
      </c>
      <c r="C223" s="12">
        <v>0</v>
      </c>
      <c r="D223" s="12">
        <v>0</v>
      </c>
      <c r="E223" s="12">
        <v>1</v>
      </c>
      <c r="F223" s="12">
        <v>0</v>
      </c>
      <c r="G223" s="12">
        <v>11</v>
      </c>
      <c r="H223" s="12">
        <v>0</v>
      </c>
      <c r="I223" s="12">
        <v>3</v>
      </c>
      <c r="J223" s="15">
        <v>0</v>
      </c>
      <c r="K223" s="15">
        <v>2</v>
      </c>
      <c r="L223" s="92">
        <v>0</v>
      </c>
      <c r="M223" s="15">
        <v>2</v>
      </c>
      <c r="N223" s="15">
        <v>6</v>
      </c>
      <c r="O223" s="84">
        <v>7</v>
      </c>
    </row>
    <row r="224" spans="1:15" x14ac:dyDescent="0.2">
      <c r="B224" s="61" t="s">
        <v>225</v>
      </c>
      <c r="C224" s="39">
        <f>SUM(C225:C228)</f>
        <v>48</v>
      </c>
      <c r="D224" s="39">
        <f t="shared" ref="D224:J224" si="40">SUM(D225:D228)</f>
        <v>48</v>
      </c>
      <c r="E224" s="39">
        <f t="shared" si="40"/>
        <v>94</v>
      </c>
      <c r="F224" s="39">
        <f t="shared" si="40"/>
        <v>81</v>
      </c>
      <c r="G224" s="39">
        <f t="shared" si="40"/>
        <v>114</v>
      </c>
      <c r="H224" s="39">
        <f t="shared" si="40"/>
        <v>213</v>
      </c>
      <c r="I224" s="39">
        <f t="shared" si="40"/>
        <v>358</v>
      </c>
      <c r="J224" s="79">
        <f t="shared" si="40"/>
        <v>582</v>
      </c>
      <c r="K224" s="79">
        <f>SUM(K225:K228)</f>
        <v>655</v>
      </c>
      <c r="L224" s="89">
        <f>SUM(L225:L228)</f>
        <v>510</v>
      </c>
      <c r="M224" s="79">
        <f>SUM(M225:M228)</f>
        <v>792</v>
      </c>
      <c r="N224" s="79">
        <f>SUM(N225:N228)</f>
        <v>1878</v>
      </c>
      <c r="O224" s="111">
        <v>3386</v>
      </c>
    </row>
    <row r="225" spans="1:15" ht="15" customHeight="1" x14ac:dyDescent="0.2">
      <c r="B225" s="58" t="s">
        <v>217</v>
      </c>
      <c r="C225" s="12">
        <v>8</v>
      </c>
      <c r="D225" s="12">
        <v>11</v>
      </c>
      <c r="E225" s="12">
        <v>39</v>
      </c>
      <c r="F225" s="12">
        <v>26</v>
      </c>
      <c r="G225" s="12">
        <v>13</v>
      </c>
      <c r="H225" s="12">
        <v>44</v>
      </c>
      <c r="I225" s="12">
        <v>34</v>
      </c>
      <c r="J225" s="15">
        <v>58</v>
      </c>
      <c r="K225" s="12">
        <v>61</v>
      </c>
      <c r="L225" s="92">
        <v>51</v>
      </c>
      <c r="M225" s="12">
        <v>95</v>
      </c>
      <c r="N225" s="12">
        <v>137</v>
      </c>
      <c r="O225" s="84">
        <v>352</v>
      </c>
    </row>
    <row r="226" spans="1:15" ht="15" customHeight="1" x14ac:dyDescent="0.2">
      <c r="B226" s="58" t="s">
        <v>218</v>
      </c>
      <c r="C226" s="12">
        <v>13</v>
      </c>
      <c r="D226" s="12">
        <v>12</v>
      </c>
      <c r="E226" s="12">
        <v>17</v>
      </c>
      <c r="F226" s="12">
        <v>16</v>
      </c>
      <c r="G226" s="12">
        <v>46</v>
      </c>
      <c r="H226" s="12">
        <v>96</v>
      </c>
      <c r="I226" s="12">
        <v>262</v>
      </c>
      <c r="J226" s="15">
        <v>342</v>
      </c>
      <c r="K226" s="12">
        <v>387</v>
      </c>
      <c r="L226" s="92">
        <v>244</v>
      </c>
      <c r="M226" s="12">
        <v>267</v>
      </c>
      <c r="N226" s="12">
        <v>594</v>
      </c>
      <c r="O226" s="84">
        <v>818</v>
      </c>
    </row>
    <row r="227" spans="1:15" ht="15" customHeight="1" x14ac:dyDescent="0.2">
      <c r="B227" s="58" t="s">
        <v>219</v>
      </c>
      <c r="C227" s="12">
        <v>22</v>
      </c>
      <c r="D227" s="12">
        <v>20</v>
      </c>
      <c r="E227" s="12">
        <v>27</v>
      </c>
      <c r="F227" s="12">
        <v>14</v>
      </c>
      <c r="G227" s="12">
        <v>28</v>
      </c>
      <c r="H227" s="12">
        <v>37</v>
      </c>
      <c r="I227" s="12">
        <v>28</v>
      </c>
      <c r="J227" s="15">
        <v>49</v>
      </c>
      <c r="K227" s="12">
        <v>47</v>
      </c>
      <c r="L227" s="92">
        <v>55</v>
      </c>
      <c r="M227" s="12">
        <v>154</v>
      </c>
      <c r="N227" s="12">
        <v>680</v>
      </c>
      <c r="O227" s="84">
        <v>1619</v>
      </c>
    </row>
    <row r="228" spans="1:15" ht="15" customHeight="1" x14ac:dyDescent="0.2">
      <c r="B228" s="58" t="s">
        <v>220</v>
      </c>
      <c r="C228" s="12">
        <v>5</v>
      </c>
      <c r="D228" s="12">
        <v>5</v>
      </c>
      <c r="E228" s="12">
        <v>11</v>
      </c>
      <c r="F228" s="12">
        <v>25</v>
      </c>
      <c r="G228" s="12">
        <v>27</v>
      </c>
      <c r="H228" s="12">
        <v>36</v>
      </c>
      <c r="I228" s="12">
        <v>34</v>
      </c>
      <c r="J228" s="15">
        <v>133</v>
      </c>
      <c r="K228" s="12">
        <v>160</v>
      </c>
      <c r="L228" s="92">
        <v>160</v>
      </c>
      <c r="M228" s="12">
        <v>276</v>
      </c>
      <c r="N228" s="12">
        <v>467</v>
      </c>
      <c r="O228" s="84">
        <v>597</v>
      </c>
    </row>
    <row r="229" spans="1:15" x14ac:dyDescent="0.2">
      <c r="B229" s="61" t="s">
        <v>224</v>
      </c>
      <c r="C229" s="39">
        <f>SUM(C230:C236)</f>
        <v>51</v>
      </c>
      <c r="D229" s="39">
        <f t="shared" ref="D229:J229" si="41">SUM(D230:D236)</f>
        <v>69</v>
      </c>
      <c r="E229" s="39">
        <f t="shared" si="41"/>
        <v>84</v>
      </c>
      <c r="F229" s="39">
        <f t="shared" si="41"/>
        <v>95</v>
      </c>
      <c r="G229" s="39">
        <f t="shared" si="41"/>
        <v>175</v>
      </c>
      <c r="H229" s="39">
        <f t="shared" si="41"/>
        <v>70</v>
      </c>
      <c r="I229" s="39">
        <f t="shared" si="41"/>
        <v>89</v>
      </c>
      <c r="J229" s="79">
        <f t="shared" si="41"/>
        <v>91</v>
      </c>
      <c r="K229" s="79">
        <f>SUM(K230:K236)</f>
        <v>61</v>
      </c>
      <c r="L229" s="89">
        <f>SUM(L230:L236)</f>
        <v>82</v>
      </c>
      <c r="M229" s="79">
        <f>SUM(M230:M236)</f>
        <v>97</v>
      </c>
      <c r="N229" s="79">
        <f>SUM(N230:N236)</f>
        <v>144</v>
      </c>
      <c r="O229" s="111">
        <v>148</v>
      </c>
    </row>
    <row r="230" spans="1:15" ht="20.25" customHeight="1" x14ac:dyDescent="0.2">
      <c r="B230" s="64" t="s">
        <v>170</v>
      </c>
      <c r="C230" s="12">
        <v>0</v>
      </c>
      <c r="D230" s="12">
        <v>3</v>
      </c>
      <c r="E230" s="12">
        <v>0</v>
      </c>
      <c r="F230" s="12">
        <v>1</v>
      </c>
      <c r="G230" s="12">
        <v>2</v>
      </c>
      <c r="H230" s="12">
        <v>4</v>
      </c>
      <c r="I230" s="12">
        <v>1</v>
      </c>
      <c r="J230" s="15">
        <v>4</v>
      </c>
      <c r="K230" s="15">
        <v>7</v>
      </c>
      <c r="L230" s="92">
        <v>8</v>
      </c>
      <c r="M230" s="15">
        <v>0</v>
      </c>
      <c r="N230" s="15">
        <v>3</v>
      </c>
      <c r="O230" s="84">
        <v>4</v>
      </c>
    </row>
    <row r="231" spans="1:15" ht="12" x14ac:dyDescent="0.2">
      <c r="B231" s="64" t="s">
        <v>171</v>
      </c>
      <c r="C231" s="12">
        <v>9</v>
      </c>
      <c r="D231" s="12">
        <v>34</v>
      </c>
      <c r="E231" s="12">
        <v>33</v>
      </c>
      <c r="F231" s="12">
        <v>34</v>
      </c>
      <c r="G231" s="12">
        <v>130</v>
      </c>
      <c r="H231" s="12">
        <v>38</v>
      </c>
      <c r="I231" s="12">
        <v>63</v>
      </c>
      <c r="J231" s="15">
        <v>60</v>
      </c>
      <c r="K231" s="15">
        <v>34</v>
      </c>
      <c r="L231" s="92">
        <v>35</v>
      </c>
      <c r="M231" s="15">
        <v>58</v>
      </c>
      <c r="N231" s="15">
        <v>70</v>
      </c>
      <c r="O231" s="84">
        <v>82</v>
      </c>
    </row>
    <row r="232" spans="1:15" ht="12.75" customHeight="1" x14ac:dyDescent="0.2">
      <c r="B232" s="64" t="s">
        <v>172</v>
      </c>
      <c r="C232" s="12">
        <v>0</v>
      </c>
      <c r="D232" s="12">
        <v>7</v>
      </c>
      <c r="E232" s="12">
        <v>5</v>
      </c>
      <c r="F232" s="12">
        <v>10</v>
      </c>
      <c r="G232" s="12">
        <v>1</v>
      </c>
      <c r="H232" s="12">
        <v>4</v>
      </c>
      <c r="I232" s="12">
        <v>2</v>
      </c>
      <c r="J232" s="15">
        <v>3</v>
      </c>
      <c r="K232" s="15">
        <v>5</v>
      </c>
      <c r="L232" s="92">
        <v>0</v>
      </c>
      <c r="M232" s="15">
        <v>0</v>
      </c>
      <c r="N232" s="15">
        <v>1</v>
      </c>
      <c r="O232" s="84">
        <v>5</v>
      </c>
    </row>
    <row r="233" spans="1:15" ht="12" x14ac:dyDescent="0.2">
      <c r="B233" s="64" t="s">
        <v>173</v>
      </c>
      <c r="C233" s="12">
        <v>11</v>
      </c>
      <c r="D233" s="12">
        <v>3</v>
      </c>
      <c r="E233" s="12">
        <v>3</v>
      </c>
      <c r="F233" s="12">
        <v>0</v>
      </c>
      <c r="G233" s="12">
        <v>0</v>
      </c>
      <c r="H233" s="12">
        <v>1</v>
      </c>
      <c r="I233" s="12">
        <v>1</v>
      </c>
      <c r="J233" s="15">
        <v>2</v>
      </c>
      <c r="K233" s="15">
        <v>4</v>
      </c>
      <c r="L233" s="92">
        <v>3</v>
      </c>
      <c r="M233" s="15">
        <v>5</v>
      </c>
      <c r="N233" s="15">
        <v>2</v>
      </c>
      <c r="O233" s="84">
        <v>13</v>
      </c>
    </row>
    <row r="234" spans="1:15" ht="12" x14ac:dyDescent="0.2">
      <c r="B234" s="64" t="s">
        <v>174</v>
      </c>
      <c r="C234" s="12">
        <v>31</v>
      </c>
      <c r="D234" s="12">
        <v>20</v>
      </c>
      <c r="E234" s="12">
        <v>14</v>
      </c>
      <c r="F234" s="12">
        <v>14</v>
      </c>
      <c r="G234" s="12">
        <v>12</v>
      </c>
      <c r="H234" s="12">
        <v>8</v>
      </c>
      <c r="I234" s="12">
        <v>13</v>
      </c>
      <c r="J234" s="15">
        <v>14</v>
      </c>
      <c r="K234" s="15">
        <v>7</v>
      </c>
      <c r="L234" s="92">
        <v>19</v>
      </c>
      <c r="M234" s="15">
        <v>26</v>
      </c>
      <c r="N234" s="15">
        <v>63</v>
      </c>
      <c r="O234" s="84">
        <v>36</v>
      </c>
    </row>
    <row r="235" spans="1:15" ht="12" x14ac:dyDescent="0.2">
      <c r="B235" s="64" t="s">
        <v>175</v>
      </c>
      <c r="C235" s="12">
        <v>0</v>
      </c>
      <c r="D235" s="12">
        <v>0</v>
      </c>
      <c r="E235" s="12">
        <v>24</v>
      </c>
      <c r="F235" s="12">
        <v>32</v>
      </c>
      <c r="G235" s="12">
        <v>19</v>
      </c>
      <c r="H235" s="12">
        <v>15</v>
      </c>
      <c r="I235" s="12">
        <v>9</v>
      </c>
      <c r="J235" s="15">
        <v>6</v>
      </c>
      <c r="K235" s="15">
        <v>4</v>
      </c>
      <c r="L235" s="92">
        <v>1</v>
      </c>
      <c r="M235" s="15">
        <v>2</v>
      </c>
      <c r="N235" s="15">
        <v>5</v>
      </c>
      <c r="O235" s="84">
        <v>5</v>
      </c>
    </row>
    <row r="236" spans="1:15" s="13" customFormat="1" ht="14.25" customHeight="1" x14ac:dyDescent="0.2">
      <c r="A236" s="107"/>
      <c r="B236" s="64" t="s">
        <v>176</v>
      </c>
      <c r="C236" s="15">
        <v>0</v>
      </c>
      <c r="D236" s="15">
        <v>2</v>
      </c>
      <c r="E236" s="15">
        <v>5</v>
      </c>
      <c r="F236" s="15">
        <v>4</v>
      </c>
      <c r="G236" s="15">
        <v>11</v>
      </c>
      <c r="H236" s="15">
        <v>0</v>
      </c>
      <c r="I236" s="12">
        <v>0</v>
      </c>
      <c r="J236" s="15">
        <v>2</v>
      </c>
      <c r="K236" s="15">
        <v>0</v>
      </c>
      <c r="L236" s="92">
        <v>16</v>
      </c>
      <c r="M236" s="15">
        <v>6</v>
      </c>
      <c r="N236" s="15">
        <v>0</v>
      </c>
      <c r="O236" s="84">
        <v>3</v>
      </c>
    </row>
    <row r="237" spans="1:15" x14ac:dyDescent="0.2">
      <c r="B237" s="62" t="s">
        <v>221</v>
      </c>
      <c r="C237" s="40">
        <f>SUM(C238:C239)</f>
        <v>566</v>
      </c>
      <c r="D237" s="40">
        <f t="shared" ref="D237:L237" si="42">SUM(D238:D239)</f>
        <v>931</v>
      </c>
      <c r="E237" s="40">
        <f t="shared" si="42"/>
        <v>1657</v>
      </c>
      <c r="F237" s="40">
        <f t="shared" si="42"/>
        <v>2020</v>
      </c>
      <c r="G237" s="40">
        <f t="shared" si="42"/>
        <v>2530</v>
      </c>
      <c r="H237" s="40">
        <f t="shared" si="42"/>
        <v>1383</v>
      </c>
      <c r="I237" s="40">
        <f t="shared" si="42"/>
        <v>2264</v>
      </c>
      <c r="J237" s="80">
        <f t="shared" si="42"/>
        <v>20448</v>
      </c>
      <c r="K237" s="80">
        <f t="shared" si="42"/>
        <v>1933</v>
      </c>
      <c r="L237" s="91">
        <f t="shared" si="42"/>
        <v>2121</v>
      </c>
      <c r="M237" s="80">
        <f t="shared" ref="M237:N237" si="43">SUM(M238:M239)</f>
        <v>4321</v>
      </c>
      <c r="N237" s="80">
        <f t="shared" si="43"/>
        <v>6366</v>
      </c>
      <c r="O237" s="112">
        <v>6830</v>
      </c>
    </row>
    <row r="238" spans="1:15" ht="12" x14ac:dyDescent="0.2">
      <c r="B238" s="58" t="s">
        <v>222</v>
      </c>
      <c r="C238" s="25">
        <v>372</v>
      </c>
      <c r="D238" s="25">
        <v>669</v>
      </c>
      <c r="E238" s="25">
        <v>1334</v>
      </c>
      <c r="F238" s="25">
        <v>1695</v>
      </c>
      <c r="G238" s="25">
        <v>2244</v>
      </c>
      <c r="H238" s="25">
        <v>798</v>
      </c>
      <c r="I238" s="25">
        <v>1592</v>
      </c>
      <c r="J238" s="25">
        <v>19754</v>
      </c>
      <c r="K238" s="25">
        <v>1122</v>
      </c>
      <c r="L238" s="90">
        <v>1445</v>
      </c>
      <c r="M238" s="25">
        <v>4137</v>
      </c>
      <c r="N238" s="25">
        <v>6151</v>
      </c>
      <c r="O238" s="84">
        <v>6575</v>
      </c>
    </row>
    <row r="239" spans="1:15" ht="12.75" thickBot="1" x14ac:dyDescent="0.25">
      <c r="B239" s="32" t="s">
        <v>223</v>
      </c>
      <c r="C239" s="83">
        <v>194</v>
      </c>
      <c r="D239" s="83">
        <v>262</v>
      </c>
      <c r="E239" s="83">
        <v>323</v>
      </c>
      <c r="F239" s="83">
        <v>325</v>
      </c>
      <c r="G239" s="83">
        <v>286</v>
      </c>
      <c r="H239" s="83">
        <v>585</v>
      </c>
      <c r="I239" s="83">
        <v>672</v>
      </c>
      <c r="J239" s="83">
        <v>694</v>
      </c>
      <c r="K239" s="83">
        <v>811</v>
      </c>
      <c r="L239" s="93">
        <v>676</v>
      </c>
      <c r="M239" s="83">
        <v>184</v>
      </c>
      <c r="N239" s="83">
        <v>215</v>
      </c>
      <c r="O239" s="85">
        <v>255</v>
      </c>
    </row>
    <row r="242" spans="2:11" ht="15" customHeight="1" x14ac:dyDescent="0.2">
      <c r="B242" s="128" t="s">
        <v>2</v>
      </c>
      <c r="C242" s="129"/>
      <c r="D242" s="129"/>
      <c r="E242" s="129"/>
      <c r="F242" s="129"/>
      <c r="G242" s="107"/>
      <c r="H242" s="107"/>
      <c r="I242" s="107"/>
      <c r="J242" s="107"/>
    </row>
    <row r="253" spans="2:11" ht="15" customHeight="1" x14ac:dyDescent="0.2"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2:11" ht="15" customHeight="1" x14ac:dyDescent="0.2"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2:11" ht="15" customHeight="1" x14ac:dyDescent="0.2"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2:11" ht="15" customHeight="1" x14ac:dyDescent="0.2"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3:11" ht="15" customHeight="1" x14ac:dyDescent="0.2"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3:11" ht="15" customHeight="1" x14ac:dyDescent="0.2"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3:11" ht="15" customHeight="1" x14ac:dyDescent="0.2">
      <c r="C259" s="16"/>
      <c r="D259" s="16"/>
      <c r="E259" s="16"/>
      <c r="F259" s="16"/>
      <c r="G259" s="16"/>
      <c r="H259" s="16"/>
      <c r="I259" s="16"/>
      <c r="J259" s="16"/>
      <c r="K259" s="16"/>
    </row>
  </sheetData>
  <mergeCells count="2">
    <mergeCell ref="B242:F242"/>
    <mergeCell ref="B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2"/>
  <sheetViews>
    <sheetView zoomScaleNormal="100" workbookViewId="0">
      <pane xSplit="2" topLeftCell="F1" activePane="topRight" state="frozen"/>
      <selection pane="topRight" activeCell="B3" sqref="B3"/>
    </sheetView>
  </sheetViews>
  <sheetFormatPr defaultRowHeight="12.75" x14ac:dyDescent="0.2"/>
  <cols>
    <col min="1" max="1" width="10" customWidth="1"/>
    <col min="2" max="2" width="39.7109375" bestFit="1" customWidth="1"/>
    <col min="3" max="3" width="13.140625" customWidth="1"/>
    <col min="4" max="4" width="12" customWidth="1"/>
    <col min="5" max="5" width="13.28515625" customWidth="1"/>
    <col min="6" max="6" width="13.7109375" customWidth="1"/>
    <col min="7" max="7" width="12.28515625" customWidth="1"/>
    <col min="8" max="8" width="12.85546875" customWidth="1"/>
    <col min="9" max="9" width="12.7109375" customWidth="1"/>
    <col min="10" max="10" width="13" customWidth="1"/>
    <col min="11" max="11" width="13.85546875" customWidth="1"/>
    <col min="12" max="12" width="14" customWidth="1"/>
    <col min="13" max="13" width="14.5703125" customWidth="1"/>
    <col min="14" max="14" width="13.28515625" customWidth="1"/>
  </cols>
  <sheetData>
    <row r="1" spans="2:14" x14ac:dyDescent="0.2">
      <c r="B1" s="20"/>
    </row>
    <row r="2" spans="2:14" ht="13.5" thickBot="1" x14ac:dyDescent="0.25"/>
    <row r="3" spans="2:14" ht="38.25" customHeight="1" x14ac:dyDescent="0.2">
      <c r="B3" s="68" t="s">
        <v>0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11</v>
      </c>
      <c r="K3" s="86" t="s">
        <v>262</v>
      </c>
      <c r="L3" s="36" t="s">
        <v>269</v>
      </c>
      <c r="M3" s="36" t="s">
        <v>307</v>
      </c>
      <c r="N3" s="108" t="s">
        <v>310</v>
      </c>
    </row>
    <row r="4" spans="2:14" ht="15" x14ac:dyDescent="0.2">
      <c r="B4" s="48" t="s">
        <v>244</v>
      </c>
      <c r="C4" s="41">
        <v>0.36351390702684899</v>
      </c>
      <c r="D4" s="41">
        <v>0.37802185707865643</v>
      </c>
      <c r="E4" s="41">
        <v>0.22663106881965178</v>
      </c>
      <c r="F4" s="41">
        <v>0.16273133722137989</v>
      </c>
      <c r="G4" s="41">
        <v>0.354433755163998</v>
      </c>
      <c r="H4" s="41">
        <v>0.38915163873708791</v>
      </c>
      <c r="I4" s="41">
        <f>('2005-2017'!J4/'2005-2017'!I4)-1</f>
        <v>0.56897642153046935</v>
      </c>
      <c r="J4" s="41">
        <f>('2005-2017'!K4/'2005-2017'!J4)-1</f>
        <v>0.21771316291576226</v>
      </c>
      <c r="K4" s="94">
        <f>('2005-2017'!L4/'2005-2017'!K4)-1</f>
        <v>2.2857765967528199E-2</v>
      </c>
      <c r="L4" s="41">
        <f>('2005-2017'!M4/'2005-2017'!L4)-1</f>
        <v>6.9899533302064221E-2</v>
      </c>
      <c r="M4" s="41">
        <f>('2005-2017'!N4/'2005-2017'!M4)-1</f>
        <v>7.7851496688580157E-2</v>
      </c>
      <c r="N4" s="113">
        <f>('2005-2017'!O4/'2005-2017'!N4)-1</f>
        <v>0.18778907894548591</v>
      </c>
    </row>
    <row r="5" spans="2:14" ht="15" x14ac:dyDescent="0.2">
      <c r="B5" s="69" t="s">
        <v>245</v>
      </c>
      <c r="C5" s="42">
        <v>0.36412411142554701</v>
      </c>
      <c r="D5" s="42">
        <v>0.38841863286876399</v>
      </c>
      <c r="E5" s="42">
        <v>0.23200700715578049</v>
      </c>
      <c r="F5" s="42">
        <v>0.16415287661009104</v>
      </c>
      <c r="G5" s="42">
        <v>0.35166080951035461</v>
      </c>
      <c r="H5" s="42">
        <v>0.37754324955329577</v>
      </c>
      <c r="I5" s="42">
        <f>('2005-2017'!J5/'2005-2017'!I5)-1</f>
        <v>0.56781690650351457</v>
      </c>
      <c r="J5" s="42">
        <f>('2005-2017'!K5/'2005-2017'!J5)-1</f>
        <v>0.223022338654427</v>
      </c>
      <c r="K5" s="95">
        <f>('2005-2017'!L5/'2005-2017'!K5)-1</f>
        <v>3.610397430673018E-2</v>
      </c>
      <c r="L5" s="42">
        <f>('2005-2017'!M5/'2005-2017'!L5)-1</f>
        <v>6.8875121787058013E-2</v>
      </c>
      <c r="M5" s="42">
        <f>('2005-2017'!N5/'2005-2017'!M5)-1</f>
        <v>4.4178023193767846E-2</v>
      </c>
      <c r="N5" s="114">
        <f>('2005-2017'!O5/'2005-2017'!N5)-1</f>
        <v>0.14748713414556613</v>
      </c>
    </row>
    <row r="6" spans="2:14" ht="15" x14ac:dyDescent="0.2">
      <c r="B6" s="70" t="s">
        <v>246</v>
      </c>
      <c r="C6" s="43">
        <v>0.38040824820380936</v>
      </c>
      <c r="D6" s="43">
        <v>0.31676285160976092</v>
      </c>
      <c r="E6" s="43">
        <v>0.1914939211890192</v>
      </c>
      <c r="F6" s="43">
        <v>0.20092612895834505</v>
      </c>
      <c r="G6" s="43">
        <v>0.35140341645202278</v>
      </c>
      <c r="H6" s="43">
        <v>0.38916568749791258</v>
      </c>
      <c r="I6" s="43">
        <f>('2005-2017'!J6/'2005-2017'!I6)-1</f>
        <v>0.38842978819199314</v>
      </c>
      <c r="J6" s="43">
        <f>('2005-2017'!K6/'2005-2017'!J6)-1</f>
        <v>0.33428268514524806</v>
      </c>
      <c r="K6" s="96">
        <f>('2005-2017'!L6/'2005-2017'!K6)-1</f>
        <v>9.7893645543149832E-2</v>
      </c>
      <c r="L6" s="43">
        <f>('2005-2017'!M6/'2005-2017'!L6)-1</f>
        <v>0.10554194262294425</v>
      </c>
      <c r="M6" s="43">
        <f>('2005-2017'!N6/'2005-2017'!M6)-1</f>
        <v>8.3938808677243237E-2</v>
      </c>
      <c r="N6" s="115">
        <f>('2005-2017'!O6/'2005-2017'!N6)-1</f>
        <v>0.18202141346633027</v>
      </c>
    </row>
    <row r="7" spans="2:14" x14ac:dyDescent="0.2">
      <c r="B7" s="58" t="s">
        <v>12</v>
      </c>
      <c r="C7" s="21">
        <v>0.79637441795677955</v>
      </c>
      <c r="D7" s="21">
        <v>0.34662420382165604</v>
      </c>
      <c r="E7" s="21">
        <v>0.15765033952610308</v>
      </c>
      <c r="F7" s="21">
        <v>0.24722965363120553</v>
      </c>
      <c r="G7" s="21">
        <v>0.55963982236098087</v>
      </c>
      <c r="H7" s="21">
        <v>0.27738671439791052</v>
      </c>
      <c r="I7" s="22">
        <f>('2005-2017'!J7/'2005-2017'!I7)-1</f>
        <v>0.31820521546165037</v>
      </c>
      <c r="J7" s="21">
        <f>('2005-2017'!K7/'2005-2017'!J7)-1</f>
        <v>0.40123371756393378</v>
      </c>
      <c r="K7" s="97">
        <f>('2005-2017'!L7/'2005-2017'!K7)-1</f>
        <v>2.6161949098880921E-2</v>
      </c>
      <c r="L7" s="22">
        <f>('2005-2017'!M7/'2005-2017'!L7)-1</f>
        <v>0.10806368268791933</v>
      </c>
      <c r="M7" s="22">
        <f>('2005-2017'!N7/'2005-2017'!M7)-1</f>
        <v>1.875500378517625E-2</v>
      </c>
      <c r="N7" s="116">
        <f>('2005-2017'!O7/'2005-2017'!N7)-1</f>
        <v>0.14807105143751453</v>
      </c>
    </row>
    <row r="8" spans="2:14" x14ac:dyDescent="0.2">
      <c r="B8" s="58" t="s">
        <v>13</v>
      </c>
      <c r="C8" s="21">
        <v>0.29058364338913245</v>
      </c>
      <c r="D8" s="21">
        <v>0.42192343811533761</v>
      </c>
      <c r="E8" s="21">
        <v>0.22478864037439328</v>
      </c>
      <c r="F8" s="21">
        <v>0.21469489992346413</v>
      </c>
      <c r="G8" s="21">
        <v>0.18849285905220148</v>
      </c>
      <c r="H8" s="21">
        <v>0.43466360355765099</v>
      </c>
      <c r="I8" s="22">
        <f>('2005-2017'!J8/'2005-2017'!I8)-1</f>
        <v>0.30446461315364393</v>
      </c>
      <c r="J8" s="21">
        <f>('2005-2017'!K8/'2005-2017'!J8)-1</f>
        <v>0.15443599486229154</v>
      </c>
      <c r="K8" s="97">
        <f>('2005-2017'!L8/'2005-2017'!K8)-1</f>
        <v>0.19273658116273817</v>
      </c>
      <c r="L8" s="22">
        <f>('2005-2017'!M8/'2005-2017'!L8)-1</f>
        <v>8.5755766380354315E-2</v>
      </c>
      <c r="M8" s="22">
        <f>('2005-2017'!N8/'2005-2017'!M8)-1</f>
        <v>9.3626660407950535E-2</v>
      </c>
      <c r="N8" s="116">
        <f>('2005-2017'!O8/'2005-2017'!N8)-1</f>
        <v>0.1124202026247898</v>
      </c>
    </row>
    <row r="9" spans="2:14" x14ac:dyDescent="0.2">
      <c r="B9" s="58" t="s">
        <v>14</v>
      </c>
      <c r="C9" s="21">
        <v>3.398058252427183E-2</v>
      </c>
      <c r="D9" s="21">
        <v>0.25273865414710484</v>
      </c>
      <c r="E9" s="21">
        <v>0.2373516552154904</v>
      </c>
      <c r="F9" s="21">
        <v>0.26350328117112576</v>
      </c>
      <c r="G9" s="21">
        <v>1.0039952057530961</v>
      </c>
      <c r="H9" s="21">
        <v>6.5390749601275999E-2</v>
      </c>
      <c r="I9" s="22">
        <f>('2005-2017'!J9/'2005-2017'!I9)-1</f>
        <v>0.49176646706586835</v>
      </c>
      <c r="J9" s="21">
        <f>('2005-2017'!K9/'2005-2017'!J9)-1</f>
        <v>0.62004515805318605</v>
      </c>
      <c r="K9" s="97">
        <f>('2005-2017'!L9/'2005-2017'!K9)-1</f>
        <v>0.48261711188540457</v>
      </c>
      <c r="L9" s="22">
        <f>('2005-2017'!M9/'2005-2017'!L9)-1</f>
        <v>0.51237727177773129</v>
      </c>
      <c r="M9" s="22">
        <f>('2005-2017'!N9/'2005-2017'!M9)-1</f>
        <v>0.28146690148140485</v>
      </c>
      <c r="N9" s="116">
        <f>('2005-2017'!O9/'2005-2017'!N9)-1</f>
        <v>0.29302074912422538</v>
      </c>
    </row>
    <row r="10" spans="2:14" x14ac:dyDescent="0.2">
      <c r="B10" s="59" t="s">
        <v>15</v>
      </c>
      <c r="C10" s="21">
        <v>2.1300414624952881</v>
      </c>
      <c r="D10" s="21">
        <v>9.6339113680154131E-2</v>
      </c>
      <c r="E10" s="21">
        <v>-6.1181898066783869E-2</v>
      </c>
      <c r="F10" s="21">
        <v>-0.16660816660816657</v>
      </c>
      <c r="G10" s="21">
        <v>0.22673031026252977</v>
      </c>
      <c r="H10" s="21">
        <v>0.17978942549782562</v>
      </c>
      <c r="I10" s="22">
        <f>('2005-2017'!J10/'2005-2017'!I10)-1</f>
        <v>3.4823940246386575E-2</v>
      </c>
      <c r="J10" s="21">
        <f>('2005-2017'!K10/'2005-2017'!J10)-1</f>
        <v>1.9685039370078705E-2</v>
      </c>
      <c r="K10" s="97">
        <f>('2005-2017'!L10/'2005-2017'!K10)-1</f>
        <v>1.3697370840227929E-2</v>
      </c>
      <c r="L10" s="22">
        <f>('2005-2017'!M10/'2005-2017'!L10)-1</f>
        <v>-3.5186360750884216E-2</v>
      </c>
      <c r="M10" s="22">
        <f>('2005-2017'!N10/'2005-2017'!M10)-1</f>
        <v>0.20453050098693493</v>
      </c>
      <c r="N10" s="116">
        <f>('2005-2017'!O10/'2005-2017'!N10)-1</f>
        <v>-9.7151775263363271E-2</v>
      </c>
    </row>
    <row r="11" spans="2:14" x14ac:dyDescent="0.2">
      <c r="B11" s="59" t="s">
        <v>16</v>
      </c>
      <c r="C11" s="21">
        <v>0.13176895306859215</v>
      </c>
      <c r="D11" s="21">
        <v>0.31419457735247214</v>
      </c>
      <c r="E11" s="21">
        <v>0.18143203883495151</v>
      </c>
      <c r="F11" s="21">
        <v>0.17616846430405753</v>
      </c>
      <c r="G11" s="21">
        <v>0.33624454148471616</v>
      </c>
      <c r="H11" s="21">
        <v>0.2735294117647058</v>
      </c>
      <c r="I11" s="22">
        <f>('2005-2017'!J11/'2005-2017'!I11)-1</f>
        <v>0.27893251218886328</v>
      </c>
      <c r="J11" s="21">
        <f>('2005-2017'!K11/'2005-2017'!J11)-1</f>
        <v>0.31661316211877999</v>
      </c>
      <c r="K11" s="97">
        <f>('2005-2017'!L11/'2005-2017'!K11)-1</f>
        <v>-4.6174946662602911E-2</v>
      </c>
      <c r="L11" s="22">
        <f>('2005-2017'!M11/'2005-2017'!L11)-1</f>
        <v>0.18629173989455183</v>
      </c>
      <c r="M11" s="22">
        <f>('2005-2017'!N11/'2005-2017'!M11)-1</f>
        <v>0.15528619528619525</v>
      </c>
      <c r="N11" s="116">
        <f>('2005-2017'!O11/'2005-2017'!N11)-1</f>
        <v>0.18430869666588956</v>
      </c>
    </row>
    <row r="12" spans="2:14" x14ac:dyDescent="0.2">
      <c r="B12" s="59" t="s">
        <v>17</v>
      </c>
      <c r="C12" s="21">
        <v>1</v>
      </c>
      <c r="D12" s="21">
        <v>0.90398550724637672</v>
      </c>
      <c r="E12" s="21">
        <v>0.18078020932445282</v>
      </c>
      <c r="F12" s="21">
        <v>-0.29331184528605958</v>
      </c>
      <c r="G12" s="21">
        <v>0.25826681870011403</v>
      </c>
      <c r="H12" s="21">
        <v>0.24558223833257808</v>
      </c>
      <c r="I12" s="22">
        <f>('2005-2017'!J12/'2005-2017'!I12)-1</f>
        <v>0.58821389596216811</v>
      </c>
      <c r="J12" s="21">
        <f>('2005-2017'!K12/'2005-2017'!J12)-1</f>
        <v>-0.14773247824095281</v>
      </c>
      <c r="K12" s="97">
        <f>('2005-2017'!L12/'2005-2017'!K12)-1</f>
        <v>-7.2829884439666759E-2</v>
      </c>
      <c r="L12" s="22">
        <f>('2005-2017'!M12/'2005-2017'!L12)-1</f>
        <v>0.11855072463768113</v>
      </c>
      <c r="M12" s="22">
        <f>('2005-2017'!N12/'2005-2017'!M12)-1</f>
        <v>0.15936771184244614</v>
      </c>
      <c r="N12" s="116">
        <f>('2005-2017'!O12/'2005-2017'!N12)-1</f>
        <v>0.41372373714796606</v>
      </c>
    </row>
    <row r="13" spans="2:14" x14ac:dyDescent="0.2">
      <c r="B13" s="59" t="s">
        <v>18</v>
      </c>
      <c r="C13" s="21">
        <v>0.57851239669421495</v>
      </c>
      <c r="D13" s="21">
        <v>0.20942408376963351</v>
      </c>
      <c r="E13" s="21">
        <v>0.19191919191919182</v>
      </c>
      <c r="F13" s="21">
        <v>-2.1791767554479424E-2</v>
      </c>
      <c r="G13" s="21">
        <v>3.4653465346534684E-2</v>
      </c>
      <c r="H13" s="21">
        <v>0.35167464114832536</v>
      </c>
      <c r="I13" s="22">
        <f>('2005-2017'!J13/'2005-2017'!I13)-1</f>
        <v>0.18318584070796451</v>
      </c>
      <c r="J13" s="21">
        <f>('2005-2017'!K13/'2005-2017'!J13)-1</f>
        <v>0.40613313388182504</v>
      </c>
      <c r="K13" s="97">
        <f>('2005-2017'!L13/'2005-2017'!K13)-1</f>
        <v>0.41861702127659584</v>
      </c>
      <c r="L13" s="22">
        <f>('2005-2017'!M13/'2005-2017'!L13)-1</f>
        <v>0.76415448068991365</v>
      </c>
      <c r="M13" s="22">
        <f>('2005-2017'!N13/'2005-2017'!M13)-1</f>
        <v>0.21594048884165784</v>
      </c>
      <c r="N13" s="116">
        <f>('2005-2017'!O13/'2005-2017'!N13)-1</f>
        <v>7.2190176542562545E-2</v>
      </c>
    </row>
    <row r="14" spans="2:14" x14ac:dyDescent="0.2">
      <c r="B14" s="58" t="s">
        <v>19</v>
      </c>
      <c r="C14" s="21">
        <v>0.20575692963752656</v>
      </c>
      <c r="D14" s="21">
        <v>0.50250515767757142</v>
      </c>
      <c r="E14" s="21">
        <v>-0.11278932914868578</v>
      </c>
      <c r="F14" s="21">
        <v>0.22286093300906473</v>
      </c>
      <c r="G14" s="21">
        <v>0.52070150063279685</v>
      </c>
      <c r="H14" s="21">
        <v>1.207228629176079</v>
      </c>
      <c r="I14" s="22">
        <f>('2005-2017'!J14/'2005-2017'!I14)-1</f>
        <v>-0.18583355776999733</v>
      </c>
      <c r="J14" s="21">
        <f>('2005-2017'!K14/'2005-2017'!J14)-1</f>
        <v>0.39913992722461122</v>
      </c>
      <c r="K14" s="97">
        <f>('2005-2017'!L14/'2005-2017'!K14)-1</f>
        <v>0.34263287308492529</v>
      </c>
      <c r="L14" s="22">
        <f>('2005-2017'!M14/'2005-2017'!L14)-1</f>
        <v>0.29523843065436361</v>
      </c>
      <c r="M14" s="22">
        <f>('2005-2017'!N14/'2005-2017'!M14)-1</f>
        <v>0.32824863365690504</v>
      </c>
      <c r="N14" s="116">
        <f>('2005-2017'!O14/'2005-2017'!N14)-1</f>
        <v>0.16205040021290107</v>
      </c>
    </row>
    <row r="15" spans="2:14" x14ac:dyDescent="0.2">
      <c r="B15" s="58" t="s">
        <v>20</v>
      </c>
      <c r="C15" s="21">
        <v>-0.14100905562742561</v>
      </c>
      <c r="D15" s="21">
        <v>-0.44578313253012047</v>
      </c>
      <c r="E15" s="21">
        <v>6.9293478260869623E-2</v>
      </c>
      <c r="F15" s="21">
        <v>0.40660736975857681</v>
      </c>
      <c r="G15" s="21">
        <v>1.0072267389340559</v>
      </c>
      <c r="H15" s="21">
        <v>0.43249324932493249</v>
      </c>
      <c r="I15" s="22">
        <f>('2005-2017'!J15/'2005-2017'!I15)-1</f>
        <v>-0.17499214577442668</v>
      </c>
      <c r="J15" s="21">
        <f>('2005-2017'!K15/'2005-2017'!J15)-1</f>
        <v>1.7517136329017413E-2</v>
      </c>
      <c r="K15" s="97">
        <f>('2005-2017'!L15/'2005-2017'!K15)-1</f>
        <v>-6.8488023952095856E-2</v>
      </c>
      <c r="L15" s="22">
        <f>('2005-2017'!M15/'2005-2017'!L15)-1</f>
        <v>0.24829248694254713</v>
      </c>
      <c r="M15" s="22">
        <f>('2005-2017'!N15/'2005-2017'!M15)-1</f>
        <v>0.48921789507563562</v>
      </c>
      <c r="N15" s="116">
        <f>('2005-2017'!O15/'2005-2017'!N15)-1</f>
        <v>0.17657229306245958</v>
      </c>
    </row>
    <row r="16" spans="2:14" x14ac:dyDescent="0.2">
      <c r="B16" s="59" t="s">
        <v>21</v>
      </c>
      <c r="C16" s="21">
        <v>1.2483399734395748</v>
      </c>
      <c r="D16" s="21">
        <v>1.0401653868871823</v>
      </c>
      <c r="E16" s="21">
        <v>5.4719166184134416E-2</v>
      </c>
      <c r="F16" s="21">
        <v>-0.28959648641229752</v>
      </c>
      <c r="G16" s="21">
        <v>0.36205564142194735</v>
      </c>
      <c r="H16" s="21">
        <v>0.36226950354609921</v>
      </c>
      <c r="I16" s="22">
        <f>('2005-2017'!J16/'2005-2017'!I16)-1</f>
        <v>0.1855476884631404</v>
      </c>
      <c r="J16" s="21">
        <f>('2005-2017'!K16/'2005-2017'!J16)-1</f>
        <v>0.11294572281749526</v>
      </c>
      <c r="K16" s="97">
        <f>('2005-2017'!L16/'2005-2017'!K16)-1</f>
        <v>0.24810606060606055</v>
      </c>
      <c r="L16" s="22">
        <f>('2005-2017'!M16/'2005-2017'!L16)-1</f>
        <v>0.12556904400606972</v>
      </c>
      <c r="M16" s="22">
        <f>('2005-2017'!N16/'2005-2017'!M16)-1</f>
        <v>0.24199528142905291</v>
      </c>
      <c r="N16" s="116">
        <f>('2005-2017'!O16/'2005-2017'!N16)-1</f>
        <v>0.20054274084124835</v>
      </c>
    </row>
    <row r="17" spans="2:14" x14ac:dyDescent="0.2">
      <c r="B17" s="59" t="s">
        <v>22</v>
      </c>
      <c r="C17" s="21">
        <v>0.28324324324324324</v>
      </c>
      <c r="D17" s="21">
        <v>0.83909014321819719</v>
      </c>
      <c r="E17" s="21">
        <v>0.38754008245533678</v>
      </c>
      <c r="F17" s="21">
        <v>-0.19181247936612744</v>
      </c>
      <c r="G17" s="21">
        <v>0.19117647058823528</v>
      </c>
      <c r="H17" s="21">
        <v>0.39951989026063095</v>
      </c>
      <c r="I17" s="22">
        <f>('2005-2017'!J17/'2005-2017'!I17)-1</f>
        <v>0.30335702033815237</v>
      </c>
      <c r="J17" s="21">
        <f>('2005-2017'!K17/'2005-2017'!J17)-1</f>
        <v>6.1665726640345975E-2</v>
      </c>
      <c r="K17" s="97">
        <f>('2005-2017'!L17/'2005-2017'!K17)-1</f>
        <v>0.93323888790508236</v>
      </c>
      <c r="L17" s="22">
        <f>('2005-2017'!M17/'2005-2017'!L17)-1</f>
        <v>0.13217917010167635</v>
      </c>
      <c r="M17" s="22">
        <f>('2005-2017'!N17/'2005-2017'!M17)-1</f>
        <v>0.16610032362459548</v>
      </c>
      <c r="N17" s="116">
        <f>('2005-2017'!O17/'2005-2017'!N17)-1</f>
        <v>0.13210296260320553</v>
      </c>
    </row>
    <row r="18" spans="2:14" x14ac:dyDescent="0.2">
      <c r="B18" s="58" t="s">
        <v>23</v>
      </c>
      <c r="C18" s="21">
        <v>-0.25110132158590304</v>
      </c>
      <c r="D18" s="21">
        <v>-4.2016806722688926E-3</v>
      </c>
      <c r="E18" s="21">
        <v>6.4135021097046385E-2</v>
      </c>
      <c r="F18" s="21">
        <v>0.49088025376685174</v>
      </c>
      <c r="G18" s="21">
        <v>0.27127659574468077</v>
      </c>
      <c r="H18" s="21">
        <v>0.14518828451882837</v>
      </c>
      <c r="I18" s="22">
        <f>('2005-2017'!J18/'2005-2017'!I18)-1</f>
        <v>0.46181951041286085</v>
      </c>
      <c r="J18" s="21">
        <f>('2005-2017'!K18/'2005-2017'!J18)-1</f>
        <v>0.36015996000999739</v>
      </c>
      <c r="K18" s="97">
        <f>('2005-2017'!L18/'2005-2017'!K18)-1</f>
        <v>0.14590224182285927</v>
      </c>
      <c r="L18" s="22">
        <f>('2005-2017'!M18/'2005-2017'!L18)-1</f>
        <v>0.31254008980115455</v>
      </c>
      <c r="M18" s="22">
        <f>('2005-2017'!N18/'2005-2017'!M18)-1</f>
        <v>0.13280390959071475</v>
      </c>
      <c r="N18" s="116">
        <f>('2005-2017'!O18/'2005-2017'!N18)-1</f>
        <v>0.16544434857635903</v>
      </c>
    </row>
    <row r="19" spans="2:14" x14ac:dyDescent="0.2">
      <c r="B19" s="59" t="s">
        <v>24</v>
      </c>
      <c r="C19" s="21">
        <v>0.85329916720051258</v>
      </c>
      <c r="D19" s="21">
        <v>0.55236778430694788</v>
      </c>
      <c r="E19" s="21">
        <v>-2.6720106880427918E-3</v>
      </c>
      <c r="F19" s="21">
        <v>3.4605938825630789E-2</v>
      </c>
      <c r="G19" s="21">
        <v>0.5332326283987916</v>
      </c>
      <c r="H19" s="21">
        <v>0.70049261083743852</v>
      </c>
      <c r="I19" s="22">
        <f>('2005-2017'!J19/'2005-2017'!I19)-1</f>
        <v>0.7019533189869227</v>
      </c>
      <c r="J19" s="21">
        <f>('2005-2017'!K19/'2005-2017'!J19)-1</f>
        <v>0.79672226815153424</v>
      </c>
      <c r="K19" s="97">
        <f>('2005-2017'!L19/'2005-2017'!K19)-1</f>
        <v>0.25355924863314017</v>
      </c>
      <c r="L19" s="22">
        <f>('2005-2017'!M19/'2005-2017'!L19)-1</f>
        <v>-0.10556203307855072</v>
      </c>
      <c r="M19" s="22">
        <f>('2005-2017'!N19/'2005-2017'!M19)-1</f>
        <v>7.2685576342788272E-2</v>
      </c>
      <c r="N19" s="116">
        <f>('2005-2017'!O19/'2005-2017'!N19)-1</f>
        <v>0.1766135565757494</v>
      </c>
    </row>
    <row r="20" spans="2:14" x14ac:dyDescent="0.2">
      <c r="B20" s="59" t="s">
        <v>25</v>
      </c>
      <c r="C20" s="21">
        <v>0.43511450381679384</v>
      </c>
      <c r="D20" s="21">
        <v>0.18794326241134751</v>
      </c>
      <c r="E20" s="21">
        <v>0.32985074626865662</v>
      </c>
      <c r="F20" s="21">
        <v>-9.4276094276094291E-2</v>
      </c>
      <c r="G20" s="21">
        <v>0.19764560099132589</v>
      </c>
      <c r="H20" s="21">
        <v>0.21417485773409206</v>
      </c>
      <c r="I20" s="22">
        <f>('2005-2017'!J20/'2005-2017'!I20)-1</f>
        <v>0.53259480187473374</v>
      </c>
      <c r="J20" s="21">
        <f>('2005-2017'!K20/'2005-2017'!J20)-1</f>
        <v>-2.0294690019460715E-2</v>
      </c>
      <c r="K20" s="97">
        <f>('2005-2017'!L20/'2005-2017'!K20)-1</f>
        <v>0.17338251986379105</v>
      </c>
      <c r="L20" s="22">
        <f>('2005-2017'!M20/'2005-2017'!L20)-1</f>
        <v>3.0471584038693988E-2</v>
      </c>
      <c r="M20" s="22">
        <f>('2005-2017'!N20/'2005-2017'!M20)-1</f>
        <v>3.3325510443557915E-2</v>
      </c>
      <c r="N20" s="116">
        <f>('2005-2017'!O20/'2005-2017'!N20)-1</f>
        <v>0.13445378151260501</v>
      </c>
    </row>
    <row r="21" spans="2:14" x14ac:dyDescent="0.2">
      <c r="B21" s="58" t="s">
        <v>26</v>
      </c>
      <c r="C21" s="21">
        <v>-1.8164478353442148E-2</v>
      </c>
      <c r="D21" s="21">
        <v>3.1884614515801157E-2</v>
      </c>
      <c r="E21" s="21">
        <v>0.25282122568710941</v>
      </c>
      <c r="F21" s="21">
        <v>0.11775395556487478</v>
      </c>
      <c r="G21" s="21">
        <v>0.33334375512947778</v>
      </c>
      <c r="H21" s="21">
        <v>0.63238052806828304</v>
      </c>
      <c r="I21" s="22">
        <f>('2005-2017'!J21/'2005-2017'!I21)-1</f>
        <v>0.84562842511258429</v>
      </c>
      <c r="J21" s="21">
        <f>('2005-2017'!K21/'2005-2017'!J21)-1</f>
        <v>0.49319167980075118</v>
      </c>
      <c r="K21" s="97">
        <f>('2005-2017'!L21/'2005-2017'!K21)-1</f>
        <v>5.7629958978154594E-2</v>
      </c>
      <c r="L21" s="22">
        <f>('2005-2017'!M21/'2005-2017'!L21)-1</f>
        <v>0.14110403747561984</v>
      </c>
      <c r="M21" s="22">
        <f>('2005-2017'!N21/'2005-2017'!M21)-1</f>
        <v>0.12158584410199702</v>
      </c>
      <c r="N21" s="116">
        <f>('2005-2017'!O21/'2005-2017'!N21)-1</f>
        <v>0.34065944645006008</v>
      </c>
    </row>
    <row r="22" spans="2:14" x14ac:dyDescent="0.2">
      <c r="B22" s="59" t="s">
        <v>27</v>
      </c>
      <c r="C22" s="21">
        <v>0.47975077881619943</v>
      </c>
      <c r="D22" s="21">
        <v>0.14526315789473676</v>
      </c>
      <c r="E22" s="21">
        <v>-4.4117647058823484E-2</v>
      </c>
      <c r="F22" s="21">
        <v>0.65576923076923066</v>
      </c>
      <c r="G22" s="21">
        <v>0.13356562137049943</v>
      </c>
      <c r="H22" s="21">
        <v>0.11168032786885251</v>
      </c>
      <c r="I22" s="22">
        <f>('2005-2017'!J22/'2005-2017'!I22)-1</f>
        <v>0.19815668202764969</v>
      </c>
      <c r="J22" s="21">
        <f>('2005-2017'!K22/'2005-2017'!J22)-1</f>
        <v>0.41230769230769226</v>
      </c>
      <c r="K22" s="97">
        <f>('2005-2017'!L22/'2005-2017'!K22)-1</f>
        <v>9.0413943355119875E-2</v>
      </c>
      <c r="L22" s="22">
        <f>('2005-2017'!M22/'2005-2017'!L22)-1</f>
        <v>0.4780219780219781</v>
      </c>
      <c r="M22" s="22">
        <f>('2005-2017'!N22/'2005-2017'!M22)-1</f>
        <v>0.1980398783372761</v>
      </c>
      <c r="N22" s="116">
        <f>('2005-2017'!O22/'2005-2017'!N22)-1</f>
        <v>0.11029619181946404</v>
      </c>
    </row>
    <row r="23" spans="2:14" x14ac:dyDescent="0.2">
      <c r="B23" s="58" t="s">
        <v>28</v>
      </c>
      <c r="C23" s="21">
        <v>-0.1685393258426966</v>
      </c>
      <c r="D23" s="21">
        <v>-0.32432432432432434</v>
      </c>
      <c r="E23" s="21">
        <v>0.29333333333333322</v>
      </c>
      <c r="F23" s="21">
        <v>0.22164948453608257</v>
      </c>
      <c r="G23" s="21">
        <v>0.40506329113924044</v>
      </c>
      <c r="H23" s="21">
        <v>0.62162162162162171</v>
      </c>
      <c r="I23" s="22">
        <f>('2005-2017'!J23/'2005-2017'!I23)-1</f>
        <v>0.27222222222222214</v>
      </c>
      <c r="J23" s="21">
        <f>('2005-2017'!K23/'2005-2017'!J23)-1</f>
        <v>0.18777292576419224</v>
      </c>
      <c r="K23" s="97">
        <f>('2005-2017'!L23/'2005-2017'!K23)-1</f>
        <v>5.2696078431372584E-2</v>
      </c>
      <c r="L23" s="22">
        <f>('2005-2017'!M23/'2005-2017'!L23)-1</f>
        <v>0.37601862630966232</v>
      </c>
      <c r="M23" s="22">
        <f>('2005-2017'!N23/'2005-2017'!M23)-1</f>
        <v>0.69289340101522834</v>
      </c>
      <c r="N23" s="116">
        <f>('2005-2017'!O23/'2005-2017'!N23)-1</f>
        <v>0.22688655672163915</v>
      </c>
    </row>
    <row r="24" spans="2:14" x14ac:dyDescent="0.2">
      <c r="B24" s="60" t="s">
        <v>29</v>
      </c>
      <c r="C24" s="21">
        <v>6.1728395061728447E-2</v>
      </c>
      <c r="D24" s="21">
        <v>-0.41731266149870805</v>
      </c>
      <c r="E24" s="21">
        <v>3.7694013303769314E-2</v>
      </c>
      <c r="F24" s="21">
        <v>-0.19871794871794868</v>
      </c>
      <c r="G24" s="21">
        <v>2.4319999999999999</v>
      </c>
      <c r="H24" s="21">
        <v>-0.12509712509712512</v>
      </c>
      <c r="I24" s="22">
        <f>('2005-2017'!J24/'2005-2017'!I24)-1</f>
        <v>1.2646536412078153</v>
      </c>
      <c r="J24" s="21">
        <f>('2005-2017'!K24/'2005-2017'!J24)-1</f>
        <v>-1.7254901960784275E-2</v>
      </c>
      <c r="K24" s="97">
        <f>('2005-2017'!L24/'2005-2017'!K24)-1</f>
        <v>0.163607342378292</v>
      </c>
      <c r="L24" s="22">
        <f>('2005-2017'!M24/'2005-2017'!L24)-1</f>
        <v>0.16563786008230452</v>
      </c>
      <c r="M24" s="22">
        <f>('2005-2017'!N24/'2005-2017'!M24)-1</f>
        <v>0.69667549279199759</v>
      </c>
      <c r="N24" s="116">
        <f>('2005-2017'!O24/'2005-2017'!N24)-1</f>
        <v>0.90757759667071269</v>
      </c>
    </row>
    <row r="25" spans="2:14" x14ac:dyDescent="0.2">
      <c r="B25" s="60" t="s">
        <v>30</v>
      </c>
      <c r="C25" s="21">
        <v>0.82584635416666674</v>
      </c>
      <c r="D25" s="21">
        <v>0.28953467641290787</v>
      </c>
      <c r="E25" s="21">
        <v>0.14019079220240571</v>
      </c>
      <c r="F25" s="21">
        <v>0.19252455438341221</v>
      </c>
      <c r="G25" s="21">
        <v>0.2098934899209437</v>
      </c>
      <c r="H25" s="21">
        <v>0.23888562064038998</v>
      </c>
      <c r="I25" s="22">
        <f>('2005-2017'!J25/'2005-2017'!I25)-1</f>
        <v>0.29922328121290231</v>
      </c>
      <c r="J25" s="21">
        <f>('2005-2017'!K25/'2005-2017'!J25)-1</f>
        <v>0.65509724579036677</v>
      </c>
      <c r="K25" s="97">
        <f>('2005-2017'!L25/'2005-2017'!K25)-1</f>
        <v>0.13189586504412576</v>
      </c>
      <c r="L25" s="22">
        <f>('2005-2017'!M25/'2005-2017'!L25)-1</f>
        <v>-1.2451139554490287E-2</v>
      </c>
      <c r="M25" s="22">
        <f>('2005-2017'!N25/'2005-2017'!M25)-1</f>
        <v>0.23370539179025496</v>
      </c>
      <c r="N25" s="116">
        <f>('2005-2017'!O25/'2005-2017'!N25)-1</f>
        <v>0.10376419723432728</v>
      </c>
    </row>
    <row r="26" spans="2:14" x14ac:dyDescent="0.2">
      <c r="B26" s="60" t="s">
        <v>31</v>
      </c>
      <c r="C26" s="21">
        <v>-0.13146734520780323</v>
      </c>
      <c r="D26" s="21">
        <v>0.431640625</v>
      </c>
      <c r="E26" s="21">
        <v>-1.0231923601637161E-2</v>
      </c>
      <c r="F26" s="21">
        <v>0.24121295658166786</v>
      </c>
      <c r="G26" s="21">
        <v>0.57134925041643525</v>
      </c>
      <c r="H26" s="21">
        <v>0.74805653710247344</v>
      </c>
      <c r="I26" s="22">
        <f>('2005-2017'!J26/'2005-2017'!I26)-1</f>
        <v>0.1829391550434607</v>
      </c>
      <c r="J26" s="21">
        <f>('2005-2017'!K26/'2005-2017'!J26)-1</f>
        <v>-1.9480519480519431E-2</v>
      </c>
      <c r="K26" s="97">
        <f>('2005-2017'!L26/'2005-2017'!K26)-1</f>
        <v>-0.36441268734750787</v>
      </c>
      <c r="L26" s="22">
        <f>('2005-2017'!M26/'2005-2017'!L26)-1</f>
        <v>0.93528927885933655</v>
      </c>
      <c r="M26" s="22">
        <f>('2005-2017'!N26/'2005-2017'!M26)-1</f>
        <v>0.39373760272031744</v>
      </c>
      <c r="N26" s="116">
        <f>('2005-2017'!O26/'2005-2017'!N26)-1</f>
        <v>0.47524651824743325</v>
      </c>
    </row>
    <row r="27" spans="2:14" ht="15" x14ac:dyDescent="0.2">
      <c r="B27" s="70" t="s">
        <v>243</v>
      </c>
      <c r="C27" s="43">
        <v>0.29585375816993453</v>
      </c>
      <c r="D27" s="43">
        <v>0.14571676255024046</v>
      </c>
      <c r="E27" s="43">
        <v>-4.065208419314903E-2</v>
      </c>
      <c r="F27" s="43">
        <v>0.18469921846992188</v>
      </c>
      <c r="G27" s="43">
        <v>9.955819161169277E-2</v>
      </c>
      <c r="H27" s="43">
        <v>0.16303390576838406</v>
      </c>
      <c r="I27" s="43">
        <f>('2005-2017'!J27/'2005-2017'!I27)-1</f>
        <v>0.24046379555134889</v>
      </c>
      <c r="J27" s="43">
        <f>('2005-2017'!K27/'2005-2017'!J27)-1</f>
        <v>0.1509289992751135</v>
      </c>
      <c r="K27" s="96">
        <f>('2005-2017'!L27/'2005-2017'!K27)-1</f>
        <v>3.1358769516358853E-2</v>
      </c>
      <c r="L27" s="43">
        <f>'2005-2017'!M27/'2005-2017'!L27-1</f>
        <v>8.8676758911066189E-2</v>
      </c>
      <c r="M27" s="43">
        <f>'2005-2017'!N27/'2005-2017'!M27-1</f>
        <v>5.3790741615493687E-2</v>
      </c>
      <c r="N27" s="115">
        <f>'2005-2017'!O27/'2005-2017'!N27-1</f>
        <v>0.37703815767355864</v>
      </c>
    </row>
    <row r="28" spans="2:14" x14ac:dyDescent="0.2">
      <c r="B28" s="58" t="s">
        <v>32</v>
      </c>
      <c r="C28" s="21">
        <v>6.7321178120617109E-2</v>
      </c>
      <c r="D28" s="21">
        <v>0.23127463863337705</v>
      </c>
      <c r="E28" s="21">
        <v>-8.3244397011739579E-2</v>
      </c>
      <c r="F28" s="21">
        <v>0.20605355064027941</v>
      </c>
      <c r="G28" s="21">
        <v>0.3223938223938223</v>
      </c>
      <c r="H28" s="21">
        <v>5.9854014598540228E-2</v>
      </c>
      <c r="I28" s="22">
        <f>('2005-2017'!J28/'2005-2017'!I28)-1</f>
        <v>0.46694214876033069</v>
      </c>
      <c r="J28" s="21">
        <f>('2005-2017'!K28/'2005-2017'!J28)-1</f>
        <v>0.17417840375586846</v>
      </c>
      <c r="K28" s="97">
        <f>('2005-2017'!L28/'2005-2017'!K28)-1</f>
        <v>-5.7177129148340611E-2</v>
      </c>
      <c r="L28" s="22">
        <f>('2005-2017'!M28/'2005-2017'!L28)-1</f>
        <v>0.17557251908396942</v>
      </c>
      <c r="M28" s="22">
        <f>('2005-2017'!N28/'2005-2017'!M28)-1</f>
        <v>0.16450216450216448</v>
      </c>
      <c r="N28" s="116">
        <f>('2005-2017'!O28/'2005-2017'!N28)-1</f>
        <v>0.1496282527881041</v>
      </c>
    </row>
    <row r="29" spans="2:14" x14ac:dyDescent="0.2">
      <c r="B29" s="59" t="s">
        <v>33</v>
      </c>
      <c r="C29" s="21">
        <v>0.27478753541076495</v>
      </c>
      <c r="D29" s="21">
        <v>0.51111111111111107</v>
      </c>
      <c r="E29" s="21">
        <v>0.13823529411764701</v>
      </c>
      <c r="F29" s="21">
        <v>0.21963824289405687</v>
      </c>
      <c r="G29" s="21">
        <v>0.29978813559322037</v>
      </c>
      <c r="H29" s="21">
        <v>0.18989405052974728</v>
      </c>
      <c r="I29" s="22">
        <f>('2005-2017'!J29/'2005-2017'!I29)-1</f>
        <v>0.53150684931506853</v>
      </c>
      <c r="J29" s="21">
        <f>('2005-2017'!K29/'2005-2017'!J29)-1</f>
        <v>0.48971377459749554</v>
      </c>
      <c r="K29" s="97">
        <f>('2005-2017'!L29/'2005-2017'!K29)-1</f>
        <v>-0.43350345241669164</v>
      </c>
      <c r="L29" s="22">
        <f>('2005-2017'!M29/'2005-2017'!L29)-1</f>
        <v>0.291467938526762</v>
      </c>
      <c r="M29" s="22">
        <f>('2005-2017'!N29/'2005-2017'!M29)-1</f>
        <v>0.15962248666393108</v>
      </c>
      <c r="N29" s="116">
        <f>('2005-2017'!O29/'2005-2017'!N29)-1</f>
        <v>0.32024062278839338</v>
      </c>
    </row>
    <row r="30" spans="2:14" x14ac:dyDescent="0.2">
      <c r="B30" s="59" t="s">
        <v>34</v>
      </c>
      <c r="C30" s="21">
        <v>2.2777777777777777</v>
      </c>
      <c r="D30" s="21">
        <v>-3.3898305084745783E-2</v>
      </c>
      <c r="E30" s="21">
        <v>-0.35087719298245612</v>
      </c>
      <c r="F30" s="21">
        <v>0.21621621621621623</v>
      </c>
      <c r="G30" s="21">
        <v>4.4444444444444509E-2</v>
      </c>
      <c r="H30" s="21">
        <v>2.4255319148936172</v>
      </c>
      <c r="I30" s="22">
        <f>('2005-2017'!J30/'2005-2017'!I30)-1</f>
        <v>-0.36645962732919257</v>
      </c>
      <c r="J30" s="21">
        <f>('2005-2017'!K30/'2005-2017'!J30)-1</f>
        <v>-9.8039215686274495E-2</v>
      </c>
      <c r="K30" s="97">
        <f>('2005-2017'!L30/'2005-2017'!K30)-1</f>
        <v>0.63043478260869557</v>
      </c>
      <c r="L30" s="22">
        <f>('2005-2017'!M30/'2005-2017'!L30)-1</f>
        <v>0.19999999999999996</v>
      </c>
      <c r="M30" s="22">
        <f>('2005-2017'!N30/'2005-2017'!M30)-1</f>
        <v>0.26666666666666661</v>
      </c>
      <c r="N30" s="116">
        <f>('2005-2017'!O30/'2005-2017'!N30)-1</f>
        <v>0.80701754385964919</v>
      </c>
    </row>
    <row r="31" spans="2:14" x14ac:dyDescent="0.2">
      <c r="B31" s="59" t="s">
        <v>35</v>
      </c>
      <c r="C31" s="21">
        <v>0.22297297297297303</v>
      </c>
      <c r="D31" s="21">
        <v>4.8342541436463993E-2</v>
      </c>
      <c r="E31" s="21">
        <v>-0.12648221343873522</v>
      </c>
      <c r="F31" s="21">
        <v>0.21266968325791846</v>
      </c>
      <c r="G31" s="21">
        <v>9.9502487562189046E-2</v>
      </c>
      <c r="H31" s="21">
        <v>9.7285067873303266E-2</v>
      </c>
      <c r="I31" s="22">
        <f>('2005-2017'!J31/'2005-2017'!I31)-1</f>
        <v>0.37113402061855671</v>
      </c>
      <c r="J31" s="21">
        <f>('2005-2017'!K31/'2005-2017'!J31)-1</f>
        <v>3.8345864661654128E-2</v>
      </c>
      <c r="K31" s="97">
        <f>('2005-2017'!L31/'2005-2017'!K31)-1</f>
        <v>0.30629978276611158</v>
      </c>
      <c r="L31" s="22">
        <f>('2005-2017'!M31/'2005-2017'!L31)-1</f>
        <v>-3.3813747228381374E-2</v>
      </c>
      <c r="M31" s="22">
        <f>('2005-2017'!N31/'2005-2017'!M31)-1</f>
        <v>9.2943201376936235E-2</v>
      </c>
      <c r="N31" s="116">
        <f>('2005-2017'!O31/'2005-2017'!N31)-1</f>
        <v>0.94803149606299209</v>
      </c>
    </row>
    <row r="32" spans="2:14" x14ac:dyDescent="0.2">
      <c r="B32" s="59" t="s">
        <v>36</v>
      </c>
      <c r="C32" s="21">
        <v>0.33669354838709675</v>
      </c>
      <c r="D32" s="21">
        <v>0.33936651583710398</v>
      </c>
      <c r="E32" s="21">
        <v>6.0810810810810745E-2</v>
      </c>
      <c r="F32" s="21">
        <v>-5.0955414012738842E-2</v>
      </c>
      <c r="G32" s="21">
        <v>0.32438478747203581</v>
      </c>
      <c r="H32" s="21">
        <v>0.25253378378378377</v>
      </c>
      <c r="I32" s="22">
        <f>('2005-2017'!J32/'2005-2017'!I32)-1</f>
        <v>0.27714093054619005</v>
      </c>
      <c r="J32" s="21">
        <f>('2005-2017'!K32/'2005-2017'!J32)-1</f>
        <v>6.0190073917634646E-2</v>
      </c>
      <c r="K32" s="97">
        <f>('2005-2017'!L32/'2005-2017'!K32)-1</f>
        <v>-4.6314741035856533E-2</v>
      </c>
      <c r="L32" s="22">
        <f>('2005-2017'!M32/'2005-2017'!L32)-1</f>
        <v>0.44386422976501305</v>
      </c>
      <c r="M32" s="22">
        <f>('2005-2017'!N32/'2005-2017'!M32)-1</f>
        <v>9.1862567811934914E-2</v>
      </c>
      <c r="N32" s="116">
        <f>('2005-2017'!O32/'2005-2017'!N32)-1</f>
        <v>0.3057303742961246</v>
      </c>
    </row>
    <row r="33" spans="2:14" x14ac:dyDescent="0.2">
      <c r="B33" s="59" t="s">
        <v>37</v>
      </c>
      <c r="C33" s="21">
        <v>0.19936373276776242</v>
      </c>
      <c r="D33" s="21">
        <v>0.27497789566755082</v>
      </c>
      <c r="E33" s="21">
        <v>0.19348127600554776</v>
      </c>
      <c r="F33" s="21">
        <v>0.2591516560139453</v>
      </c>
      <c r="G33" s="21">
        <v>0.14028610982925693</v>
      </c>
      <c r="H33" s="21">
        <v>0.21044111695669776</v>
      </c>
      <c r="I33" s="22">
        <f>('2005-2017'!J33/'2005-2017'!I33)-1</f>
        <v>0.24172517552657968</v>
      </c>
      <c r="J33" s="21">
        <f>('2005-2017'!K33/'2005-2017'!J33)-1</f>
        <v>0.12600969305331189</v>
      </c>
      <c r="K33" s="97">
        <f>('2005-2017'!L33/'2005-2017'!K33)-1</f>
        <v>5.5236728837876559E-2</v>
      </c>
      <c r="L33" s="22">
        <f>('2005-2017'!M33/'2005-2017'!L33)-1</f>
        <v>7.4552458644912667E-2</v>
      </c>
      <c r="M33" s="22">
        <f>('2005-2017'!N33/'2005-2017'!M33)-1</f>
        <v>0.11556305356389718</v>
      </c>
      <c r="N33" s="116">
        <f>('2005-2017'!O33/'2005-2017'!N33)-1</f>
        <v>0.28412098298676747</v>
      </c>
    </row>
    <row r="34" spans="2:14" x14ac:dyDescent="0.2">
      <c r="B34" s="58" t="s">
        <v>38</v>
      </c>
      <c r="C34" s="21">
        <v>0.33308372023363786</v>
      </c>
      <c r="D34" s="21">
        <v>9.8191214470284338E-2</v>
      </c>
      <c r="E34" s="21">
        <v>-8.4296675191815829E-2</v>
      </c>
      <c r="F34" s="21">
        <v>0.18791196514355946</v>
      </c>
      <c r="G34" s="21">
        <v>3.3104486034045033E-2</v>
      </c>
      <c r="H34" s="21">
        <v>0.14820209376422389</v>
      </c>
      <c r="I34" s="22">
        <f>('2005-2017'!J34/'2005-2017'!I34)-1</f>
        <v>0.17378894791088562</v>
      </c>
      <c r="J34" s="21">
        <f>('2005-2017'!K34/'2005-2017'!J34)-1</f>
        <v>0.12610604525498137</v>
      </c>
      <c r="K34" s="97">
        <f>('2005-2017'!L34/'2005-2017'!K34)-1</f>
        <v>0.11480326295585419</v>
      </c>
      <c r="L34" s="22">
        <f>('2005-2017'!M34/'2005-2017'!L34)-1</f>
        <v>3.4811148176046469E-2</v>
      </c>
      <c r="M34" s="22">
        <f>('2005-2017'!N34/'2005-2017'!M34)-1</f>
        <v>-1.8197889044870852E-3</v>
      </c>
      <c r="N34" s="116">
        <f>('2005-2017'!O34/'2005-2017'!N34)-1</f>
        <v>0.39868736326700693</v>
      </c>
    </row>
    <row r="35" spans="2:14" ht="15" x14ac:dyDescent="0.2">
      <c r="B35" s="70" t="s">
        <v>242</v>
      </c>
      <c r="C35" s="43">
        <v>0.49075745851603481</v>
      </c>
      <c r="D35" s="43">
        <v>0.10069784878020638</v>
      </c>
      <c r="E35" s="43">
        <v>2.4050301283730757E-2</v>
      </c>
      <c r="F35" s="43">
        <v>0.18660458452722062</v>
      </c>
      <c r="G35" s="43">
        <v>0.19486007502910607</v>
      </c>
      <c r="H35" s="43">
        <v>0.16160230963551059</v>
      </c>
      <c r="I35" s="43">
        <f>('2005-2017'!J35/'2005-2017'!I35)-1</f>
        <v>0.15838200571641603</v>
      </c>
      <c r="J35" s="43">
        <f>('2005-2017'!K35/'2005-2017'!J35)-1</f>
        <v>0.14930536930751481</v>
      </c>
      <c r="K35" s="96">
        <f>('2005-2017'!L35/'2005-2017'!K35)-1</f>
        <v>3.1573052061699247E-2</v>
      </c>
      <c r="L35" s="43">
        <f>('2005-2017'!M35/'2005-2017'!L35)-1</f>
        <v>5.8317875401529218E-2</v>
      </c>
      <c r="M35" s="43">
        <f>('2005-2017'!N35/'2005-2017'!M35)-1</f>
        <v>3.7555574555403481E-2</v>
      </c>
      <c r="N35" s="115">
        <f>('2005-2017'!O35/'2005-2017'!N35)-1</f>
        <v>0.18679054819637009</v>
      </c>
    </row>
    <row r="36" spans="2:14" x14ac:dyDescent="0.2">
      <c r="B36" s="59" t="s">
        <v>39</v>
      </c>
      <c r="C36" s="21">
        <v>0.90740740740740744</v>
      </c>
      <c r="D36" s="21">
        <v>0.37864077669902918</v>
      </c>
      <c r="E36" s="21">
        <v>-0.20422535211267601</v>
      </c>
      <c r="F36" s="21">
        <v>0.4247787610619469</v>
      </c>
      <c r="G36" s="21">
        <v>1.0434782608695654</v>
      </c>
      <c r="H36" s="21">
        <v>-0.21580547112462001</v>
      </c>
      <c r="I36" s="21">
        <f>('2005-2017'!J36/'2005-2017'!I36)-1</f>
        <v>0.5620155038759691</v>
      </c>
      <c r="J36" s="21">
        <f>('2005-2017'!K36/'2005-2017'!J36)-1</f>
        <v>-0.21836228287841186</v>
      </c>
      <c r="K36" s="97">
        <f>('2005-2017'!L36/'2005-2017'!K36)-1</f>
        <v>0.17777777777777781</v>
      </c>
      <c r="L36" s="21">
        <f>('2005-2017'!M36/'2005-2017'!L36)-1</f>
        <v>0.1374663072776281</v>
      </c>
      <c r="M36" s="21">
        <f>('2005-2017'!N36/'2005-2017'!M36)-1</f>
        <v>0.14454976303317535</v>
      </c>
      <c r="N36" s="116">
        <f>('2005-2017'!O36/'2005-2017'!N36)-1</f>
        <v>4.1407867494824835E-3</v>
      </c>
    </row>
    <row r="37" spans="2:14" x14ac:dyDescent="0.2">
      <c r="B37" s="59" t="s">
        <v>40</v>
      </c>
      <c r="C37" s="21">
        <v>1</v>
      </c>
      <c r="D37" s="21">
        <v>-0.5</v>
      </c>
      <c r="E37" s="21">
        <v>0</v>
      </c>
      <c r="F37" s="21">
        <v>0</v>
      </c>
      <c r="G37" s="21">
        <v>2</v>
      </c>
      <c r="H37" s="21">
        <v>0.5</v>
      </c>
      <c r="I37" s="21">
        <f>('2005-2017'!J37/'2005-2017'!I37)-1</f>
        <v>0.44444444444444442</v>
      </c>
      <c r="J37" s="21">
        <f>('2005-2017'!K37/'2005-2017'!J37)-1</f>
        <v>-0.53846153846153844</v>
      </c>
      <c r="K37" s="97">
        <f>('2005-2017'!L37/'2005-2017'!K37)-1</f>
        <v>4.666666666666667</v>
      </c>
      <c r="L37" s="21">
        <f>('2005-2017'!M37/'2005-2017'!L37)-1</f>
        <v>-0.32352941176470584</v>
      </c>
      <c r="M37" s="21">
        <f>('2005-2017'!N37/'2005-2017'!M37)-1</f>
        <v>0.52173913043478271</v>
      </c>
      <c r="N37" s="116">
        <f>('2005-2017'!O37/'2005-2017'!N37)-1</f>
        <v>-0.85714285714285721</v>
      </c>
    </row>
    <row r="38" spans="2:14" x14ac:dyDescent="0.2">
      <c r="B38" s="59" t="s">
        <v>41</v>
      </c>
      <c r="C38" s="21">
        <v>2.1739130434782705E-2</v>
      </c>
      <c r="D38" s="21">
        <v>0.36170212765957444</v>
      </c>
      <c r="E38" s="21">
        <v>0.1796875</v>
      </c>
      <c r="F38" s="21">
        <v>0.3443708609271523</v>
      </c>
      <c r="G38" s="21">
        <v>1.4778325123152802E-2</v>
      </c>
      <c r="H38" s="21">
        <v>0.65048543689320382</v>
      </c>
      <c r="I38" s="21">
        <f>('2005-2017'!J38/'2005-2017'!I38)-1</f>
        <v>0.47941176470588243</v>
      </c>
      <c r="J38" s="21">
        <f>('2005-2017'!K38/'2005-2017'!J38)-1</f>
        <v>-5.9642147117296207E-2</v>
      </c>
      <c r="K38" s="97">
        <f>('2005-2017'!L38/'2005-2017'!K38)-1</f>
        <v>0.34672304439746293</v>
      </c>
      <c r="L38" s="21">
        <f>('2005-2017'!M38/'2005-2017'!L38)-1</f>
        <v>0.11773940345368916</v>
      </c>
      <c r="M38" s="21">
        <f>('2005-2017'!N38/'2005-2017'!M38)-1</f>
        <v>-9.4101123595505598E-2</v>
      </c>
      <c r="N38" s="116">
        <f>('2005-2017'!O38/'2005-2017'!N38)-1</f>
        <v>0.31317829457364343</v>
      </c>
    </row>
    <row r="39" spans="2:14" x14ac:dyDescent="0.2">
      <c r="B39" s="58" t="s">
        <v>42</v>
      </c>
      <c r="C39" s="21">
        <v>0.98222222222222233</v>
      </c>
      <c r="D39" s="21">
        <v>-6.2780269058295923E-2</v>
      </c>
      <c r="E39" s="21">
        <v>-2.3923444976076569E-2</v>
      </c>
      <c r="F39" s="21">
        <v>0.30637254901960786</v>
      </c>
      <c r="G39" s="21">
        <v>0.16885553470919334</v>
      </c>
      <c r="H39" s="21">
        <v>1.0979133226324236</v>
      </c>
      <c r="I39" s="21">
        <f>('2005-2017'!J39/'2005-2017'!I39)-1</f>
        <v>-0.35807192042846214</v>
      </c>
      <c r="J39" s="21">
        <f>('2005-2017'!K39/'2005-2017'!J39)-1</f>
        <v>0.58402860548271751</v>
      </c>
      <c r="K39" s="97">
        <f>('2005-2017'!L39/'2005-2017'!K39)-1</f>
        <v>-0.18585402558314523</v>
      </c>
      <c r="L39" s="21">
        <f>('2005-2017'!M39/'2005-2017'!L39)-1</f>
        <v>0.14972273567467642</v>
      </c>
      <c r="M39" s="21">
        <f>('2005-2017'!N39/'2005-2017'!M39)-1</f>
        <v>-9.8874598070739506E-2</v>
      </c>
      <c r="N39" s="116">
        <f>('2005-2017'!O39/'2005-2017'!N39)-1</f>
        <v>0.41034790365744866</v>
      </c>
    </row>
    <row r="40" spans="2:14" x14ac:dyDescent="0.2">
      <c r="B40" s="58" t="s">
        <v>43</v>
      </c>
      <c r="C40" s="21"/>
      <c r="D40" s="21"/>
      <c r="E40" s="21"/>
      <c r="F40" s="21"/>
      <c r="G40" s="21"/>
      <c r="H40" s="21"/>
      <c r="I40" s="21"/>
      <c r="J40" s="21"/>
      <c r="K40" s="97"/>
      <c r="L40" s="21"/>
      <c r="M40" s="21"/>
      <c r="N40" s="116"/>
    </row>
    <row r="41" spans="2:14" x14ac:dyDescent="0.2">
      <c r="B41" s="58" t="s">
        <v>44</v>
      </c>
      <c r="C41" s="21">
        <v>0.45731191885038047</v>
      </c>
      <c r="D41" s="21">
        <v>0.19682907965970609</v>
      </c>
      <c r="E41" s="21">
        <v>4.3134087237479912E-2</v>
      </c>
      <c r="F41" s="21">
        <v>0.10732538330494035</v>
      </c>
      <c r="G41" s="21">
        <v>0.14853146853146848</v>
      </c>
      <c r="H41" s="21">
        <v>7.5499269361909427E-2</v>
      </c>
      <c r="I41" s="21">
        <f>('2005-2017'!J41/'2005-2017'!I41)-1</f>
        <v>0.11962182971014501</v>
      </c>
      <c r="J41" s="21">
        <f>('2005-2017'!K41/'2005-2017'!J41)-1</f>
        <v>0.1136168276280527</v>
      </c>
      <c r="K41" s="97">
        <f>('2005-2017'!L41/'2005-2017'!K41)-1</f>
        <v>-2.5426807119505956E-2</v>
      </c>
      <c r="L41" s="21">
        <f>('2005-2017'!M41/'2005-2017'!L41)-1</f>
        <v>-0.10450055907566158</v>
      </c>
      <c r="M41" s="21">
        <f>('2005-2017'!N41/'2005-2017'!M41)-1</f>
        <v>5.8217574527860139E-2</v>
      </c>
      <c r="N41" s="116">
        <f>('2005-2017'!O41/'2005-2017'!N41)-1</f>
        <v>0.11297935103244838</v>
      </c>
    </row>
    <row r="42" spans="2:14" x14ac:dyDescent="0.2">
      <c r="B42" s="58" t="s">
        <v>45</v>
      </c>
      <c r="C42" s="21">
        <v>-9.5238095238095233E-2</v>
      </c>
      <c r="D42" s="21">
        <v>5.2631578947368363E-2</v>
      </c>
      <c r="E42" s="21">
        <v>-9.9999999999999978E-2</v>
      </c>
      <c r="F42" s="21">
        <v>-2.777777777777779E-2</v>
      </c>
      <c r="G42" s="21">
        <v>2.857142857142847E-2</v>
      </c>
      <c r="H42" s="21">
        <v>-2.777777777777779E-2</v>
      </c>
      <c r="I42" s="21">
        <f>('2005-2017'!J42/'2005-2017'!I42)-1</f>
        <v>8.5714285714285632E-2</v>
      </c>
      <c r="J42" s="21">
        <f>('2005-2017'!K42/'2005-2017'!J42)-1</f>
        <v>-0.39473684210526316</v>
      </c>
      <c r="K42" s="97">
        <f>('2005-2017'!L42/'2005-2017'!K42)-1</f>
        <v>-0.26086956521739135</v>
      </c>
      <c r="L42" s="21">
        <f>('2005-2017'!M42/'2005-2017'!L42)-1</f>
        <v>-0.11764705882352944</v>
      </c>
      <c r="M42" s="21">
        <f>('2005-2017'!N42/'2005-2017'!M42)-1</f>
        <v>2.3333333333333335</v>
      </c>
      <c r="N42" s="116">
        <f>('2005-2017'!O42/'2005-2017'!N42)-1</f>
        <v>-0.7</v>
      </c>
    </row>
    <row r="43" spans="2:14" x14ac:dyDescent="0.2">
      <c r="B43" s="58" t="s">
        <v>46</v>
      </c>
      <c r="C43" s="21">
        <v>0.47181551976573943</v>
      </c>
      <c r="D43" s="21">
        <v>2.287988062670987E-2</v>
      </c>
      <c r="E43" s="21">
        <v>-4.6924386092876191E-2</v>
      </c>
      <c r="F43" s="21">
        <v>0.2739795918367347</v>
      </c>
      <c r="G43" s="21">
        <v>0.17861433720464559</v>
      </c>
      <c r="H43" s="21">
        <v>0.16768603465851162</v>
      </c>
      <c r="I43" s="21">
        <f>('2005-2017'!J43/'2005-2017'!I43)-1</f>
        <v>0.22770260439400558</v>
      </c>
      <c r="J43" s="21">
        <f>('2005-2017'!K43/'2005-2017'!J43)-1</f>
        <v>0.14683574306707747</v>
      </c>
      <c r="K43" s="97">
        <f>('2005-2017'!L43/'2005-2017'!K43)-1</f>
        <v>7.6883331611036443E-2</v>
      </c>
      <c r="L43" s="21">
        <f>('2005-2017'!M43/'2005-2017'!L43)-1</f>
        <v>0.14720276365032148</v>
      </c>
      <c r="M43" s="21">
        <f>('2005-2017'!N43/'2005-2017'!M43)-1</f>
        <v>6.6332078628189128E-2</v>
      </c>
      <c r="N43" s="116">
        <f>('2005-2017'!O43/'2005-2017'!N43)-1</f>
        <v>0.16935989959209286</v>
      </c>
    </row>
    <row r="44" spans="2:14" x14ac:dyDescent="0.2">
      <c r="B44" s="58" t="s">
        <v>47</v>
      </c>
      <c r="C44" s="21">
        <v>0.22047244094488194</v>
      </c>
      <c r="D44" s="21">
        <v>-0.16129032258064513</v>
      </c>
      <c r="E44" s="21">
        <v>-0.5</v>
      </c>
      <c r="F44" s="21">
        <v>1.5384615384615383</v>
      </c>
      <c r="G44" s="21">
        <v>7.2727272727272751E-2</v>
      </c>
      <c r="H44" s="21">
        <v>0.3615819209039548</v>
      </c>
      <c r="I44" s="21">
        <f>('2005-2017'!J44/'2005-2017'!I44)-1</f>
        <v>0.55601659751037347</v>
      </c>
      <c r="J44" s="21">
        <f>('2005-2017'!K44/'2005-2017'!J44)-1</f>
        <v>0.26400000000000001</v>
      </c>
      <c r="K44" s="97">
        <f>('2005-2017'!L44/'2005-2017'!K44)-1</f>
        <v>-0.2426160337552743</v>
      </c>
      <c r="L44" s="21">
        <f>('2005-2017'!M44/'2005-2017'!L44)-1</f>
        <v>-0.24233983286908078</v>
      </c>
      <c r="M44" s="21">
        <f>('2005-2017'!N44/'2005-2017'!M44)-1</f>
        <v>0.26102941176470584</v>
      </c>
      <c r="N44" s="116">
        <f>('2005-2017'!O44/'2005-2017'!N44)-1</f>
        <v>0.16326530612244894</v>
      </c>
    </row>
    <row r="45" spans="2:14" x14ac:dyDescent="0.2">
      <c r="B45" s="58" t="s">
        <v>48</v>
      </c>
      <c r="C45" s="21">
        <v>0.84782608695652173</v>
      </c>
      <c r="D45" s="21">
        <v>-0.37647058823529411</v>
      </c>
      <c r="E45" s="21">
        <v>0.15094339622641506</v>
      </c>
      <c r="F45" s="21">
        <v>0.4098360655737705</v>
      </c>
      <c r="G45" s="21">
        <v>0.94186046511627897</v>
      </c>
      <c r="H45" s="21">
        <v>-0.45508982035928147</v>
      </c>
      <c r="I45" s="21">
        <f>('2005-2017'!J45/'2005-2017'!I45)-1</f>
        <v>0.12087912087912089</v>
      </c>
      <c r="J45" s="21">
        <f>('2005-2017'!K45/'2005-2017'!J45)-1</f>
        <v>-0.13725490196078427</v>
      </c>
      <c r="K45" s="97">
        <f>('2005-2017'!L45/'2005-2017'!K45)-1</f>
        <v>0.64772727272727271</v>
      </c>
      <c r="L45" s="21">
        <f>('2005-2017'!M45/'2005-2017'!L45)-1</f>
        <v>0.57241379310344831</v>
      </c>
      <c r="M45" s="21">
        <f>('2005-2017'!N45/'2005-2017'!M45)-1</f>
        <v>-1.7543859649122862E-2</v>
      </c>
      <c r="N45" s="116">
        <f>('2005-2017'!O45/'2005-2017'!N45)-1</f>
        <v>0.18303571428571419</v>
      </c>
    </row>
    <row r="46" spans="2:14" x14ac:dyDescent="0.2">
      <c r="B46" s="58" t="s">
        <v>49</v>
      </c>
      <c r="C46" s="21">
        <v>-0.76683937823834203</v>
      </c>
      <c r="D46" s="21">
        <v>0.28888888888888897</v>
      </c>
      <c r="E46" s="21">
        <v>-8.6206896551724088E-2</v>
      </c>
      <c r="F46" s="21">
        <v>6.6603773584905657</v>
      </c>
      <c r="G46" s="21">
        <v>0.4137931034482758</v>
      </c>
      <c r="H46" s="21">
        <v>-0.66202090592334495</v>
      </c>
      <c r="I46" s="21">
        <f>('2005-2017'!J46/'2005-2017'!I46)-1</f>
        <v>-0.2989690721649485</v>
      </c>
      <c r="J46" s="21">
        <f>('2005-2017'!K46/'2005-2017'!J46)-1</f>
        <v>-8.8235294117647078E-2</v>
      </c>
      <c r="K46" s="97">
        <f>('2005-2017'!L46/'2005-2017'!K46)-1</f>
        <v>0.54838709677419351</v>
      </c>
      <c r="L46" s="21">
        <f>('2005-2017'!M46/'2005-2017'!L46)-1</f>
        <v>-4.6875E-2</v>
      </c>
      <c r="M46" s="21">
        <f>('2005-2017'!N46/'2005-2017'!M46)-1</f>
        <v>0.26229508196721318</v>
      </c>
      <c r="N46" s="116">
        <f>('2005-2017'!O46/'2005-2017'!N46)-1</f>
        <v>-7.3593073593073544E-2</v>
      </c>
    </row>
    <row r="47" spans="2:14" x14ac:dyDescent="0.2">
      <c r="B47" s="58" t="s">
        <v>50</v>
      </c>
      <c r="C47" s="21">
        <v>0.14285714285714279</v>
      </c>
      <c r="D47" s="21">
        <v>8.1521739130434812E-2</v>
      </c>
      <c r="E47" s="21">
        <v>5.5276381909547645E-2</v>
      </c>
      <c r="F47" s="21">
        <v>0.34761904761904772</v>
      </c>
      <c r="G47" s="21">
        <v>0.58303886925795045</v>
      </c>
      <c r="H47" s="21">
        <v>0.24776785714285721</v>
      </c>
      <c r="I47" s="21">
        <f>('2005-2017'!J47/'2005-2017'!I47)-1</f>
        <v>0.54382826475849733</v>
      </c>
      <c r="J47" s="21">
        <f>('2005-2017'!K47/'2005-2017'!J47)-1</f>
        <v>0.27230590961761303</v>
      </c>
      <c r="K47" s="97">
        <f>('2005-2017'!L47/'2005-2017'!K47)-1</f>
        <v>0.30783242258652099</v>
      </c>
      <c r="L47" s="21">
        <f>('2005-2017'!M47/'2005-2017'!L47)-1</f>
        <v>0.33008356545960993</v>
      </c>
      <c r="M47" s="21">
        <f>('2005-2017'!N47/'2005-2017'!M47)-1</f>
        <v>0.10209424083769636</v>
      </c>
      <c r="N47" s="116">
        <f>('2005-2017'!O47/'2005-2017'!N47)-1</f>
        <v>0.30831353919239901</v>
      </c>
    </row>
    <row r="48" spans="2:14" x14ac:dyDescent="0.2">
      <c r="B48" s="58" t="s">
        <v>51</v>
      </c>
      <c r="C48" s="21">
        <v>0</v>
      </c>
      <c r="D48" s="21">
        <v>1</v>
      </c>
      <c r="E48" s="21">
        <v>-0.5</v>
      </c>
      <c r="F48" s="21">
        <v>2</v>
      </c>
      <c r="G48" s="21">
        <v>3.9333333333333336</v>
      </c>
      <c r="H48" s="21">
        <v>-0.52702702702702697</v>
      </c>
      <c r="I48" s="21">
        <f>('2005-2017'!J48/'2005-2017'!I48)-1</f>
        <v>0.17142857142857149</v>
      </c>
      <c r="J48" s="21">
        <f>('2005-2017'!K48/'2005-2017'!J48)-1</f>
        <v>0.87804878048780477</v>
      </c>
      <c r="K48" s="97">
        <f>('2005-2017'!L48/'2005-2017'!K48)-1</f>
        <v>-0.5714285714285714</v>
      </c>
      <c r="L48" s="21">
        <f>('2005-2017'!M48/'2005-2017'!L48)-1</f>
        <v>0.24242424242424243</v>
      </c>
      <c r="M48" s="21">
        <f>('2005-2017'!N48/'2005-2017'!M48)-1</f>
        <v>0.43902439024390238</v>
      </c>
      <c r="N48" s="116">
        <f>('2005-2017'!O48/'2005-2017'!N48)-1</f>
        <v>-0.28813559322033899</v>
      </c>
    </row>
    <row r="49" spans="2:14" x14ac:dyDescent="0.2">
      <c r="B49" s="58" t="s">
        <v>52</v>
      </c>
      <c r="C49" s="21"/>
      <c r="D49" s="21">
        <v>-1</v>
      </c>
      <c r="E49" s="21"/>
      <c r="F49" s="21"/>
      <c r="G49" s="21">
        <v>-0.75</v>
      </c>
      <c r="H49" s="21">
        <v>196.66666666666666</v>
      </c>
      <c r="I49" s="21">
        <f>('2005-2017'!J49/'2005-2017'!I49)-1</f>
        <v>1.0623946037099494</v>
      </c>
      <c r="J49" s="21">
        <f>('2005-2017'!K49/'2005-2017'!J49)-1</f>
        <v>0.21422730989370398</v>
      </c>
      <c r="K49" s="97">
        <f>('2005-2017'!L49/'2005-2017'!K49)-1</f>
        <v>6.2626262626262585E-2</v>
      </c>
      <c r="L49" s="21">
        <f>('2005-2017'!M49/'2005-2017'!L49)-1</f>
        <v>0.47338403041825106</v>
      </c>
      <c r="M49" s="21">
        <f>('2005-2017'!N49/'2005-2017'!M49)-1</f>
        <v>-0.10881720430107522</v>
      </c>
      <c r="N49" s="116">
        <f>('2005-2017'!O49/'2005-2017'!N49)-1</f>
        <v>0.38272200772200771</v>
      </c>
    </row>
    <row r="50" spans="2:14" x14ac:dyDescent="0.2">
      <c r="B50" s="58" t="s">
        <v>53</v>
      </c>
      <c r="C50" s="21">
        <v>2.7653846153846153</v>
      </c>
      <c r="D50" s="21">
        <v>-0.75076608784473953</v>
      </c>
      <c r="E50" s="21">
        <v>0.16393442622950816</v>
      </c>
      <c r="F50" s="21">
        <v>0.44366197183098599</v>
      </c>
      <c r="G50" s="21">
        <v>0.28780487804878052</v>
      </c>
      <c r="H50" s="21">
        <v>0.57765151515151514</v>
      </c>
      <c r="I50" s="21">
        <f>('2005-2017'!J50/'2005-2017'!I50)-1</f>
        <v>-6.7226890756302504E-2</v>
      </c>
      <c r="J50" s="21">
        <f>('2005-2017'!K50/'2005-2017'!J50)-1</f>
        <v>0.20592020592020588</v>
      </c>
      <c r="K50" s="97">
        <f>('2005-2017'!L50/'2005-2017'!K50)-1</f>
        <v>8.6446104589114281E-2</v>
      </c>
      <c r="L50" s="21">
        <f>('2005-2017'!M50/'2005-2017'!L50)-1</f>
        <v>0.46660117878192531</v>
      </c>
      <c r="M50" s="21">
        <f>('2005-2017'!N50/'2005-2017'!M50)-1</f>
        <v>6.4969859343603442E-2</v>
      </c>
      <c r="N50" s="116">
        <f>('2005-2017'!O50/'2005-2017'!N50)-1</f>
        <v>0.35597484276729552</v>
      </c>
    </row>
    <row r="51" spans="2:14" x14ac:dyDescent="0.2">
      <c r="B51" s="58" t="s">
        <v>54</v>
      </c>
      <c r="C51" s="21">
        <v>0.40572390572390571</v>
      </c>
      <c r="D51" s="21">
        <v>0.39760479041916175</v>
      </c>
      <c r="E51" s="21">
        <v>0.13281919451585256</v>
      </c>
      <c r="F51" s="21">
        <v>0.19894099848714064</v>
      </c>
      <c r="G51" s="21">
        <v>0.40630914826498432</v>
      </c>
      <c r="H51" s="21">
        <v>0.4158815612382234</v>
      </c>
      <c r="I51" s="21">
        <f>('2005-2017'!J51/'2005-2017'!I51)-1</f>
        <v>0.19074778200253495</v>
      </c>
      <c r="J51" s="21">
        <f>('2005-2017'!K51/'2005-2017'!J51)-1</f>
        <v>0.25678552421500789</v>
      </c>
      <c r="K51" s="97">
        <f>('2005-2017'!L51/'2005-2017'!K51)-1</f>
        <v>0.14736396358246884</v>
      </c>
      <c r="L51" s="21">
        <f>('2005-2017'!M51/'2005-2017'!L51)-1</f>
        <v>0.24377191363720252</v>
      </c>
      <c r="M51" s="21">
        <f>('2005-2017'!N51/'2005-2017'!M51)-1</f>
        <v>-3.6350148367952473E-2</v>
      </c>
      <c r="N51" s="116">
        <f>('2005-2017'!O51/'2005-2017'!N51)-1</f>
        <v>0.2986913010007699</v>
      </c>
    </row>
    <row r="52" spans="2:14" ht="15" x14ac:dyDescent="0.2">
      <c r="B52" s="70" t="s">
        <v>241</v>
      </c>
      <c r="C52" s="43">
        <v>0.19458321089234998</v>
      </c>
      <c r="D52" s="43">
        <v>0.21479234143741555</v>
      </c>
      <c r="E52" s="43">
        <v>-1.920350995612552E-2</v>
      </c>
      <c r="F52" s="43">
        <v>8.3617218953236261E-2</v>
      </c>
      <c r="G52" s="43">
        <v>0.2028198532914165</v>
      </c>
      <c r="H52" s="43">
        <v>0.26297586989809396</v>
      </c>
      <c r="I52" s="43">
        <f>('2005-2017'!J52/'2005-2017'!I52)-1</f>
        <v>0.18349045757645444</v>
      </c>
      <c r="J52" s="43">
        <f>('2005-2017'!K52/'2005-2017'!J52)-1</f>
        <v>0.17740254693819879</v>
      </c>
      <c r="K52" s="96">
        <f>('2005-2017'!L52/'2005-2017'!K52)-1</f>
        <v>6.6470650005250542E-2</v>
      </c>
      <c r="L52" s="43">
        <f>('2005-2017'!M52/'2005-2017'!L52)-1</f>
        <v>6.2566814831485962E-2</v>
      </c>
      <c r="M52" s="43">
        <f>('2005-2017'!N52/'2005-2017'!M52)-1</f>
        <v>8.3042096902303353E-2</v>
      </c>
      <c r="N52" s="115">
        <f>('2005-2017'!O52/'2005-2017'!N52)-1</f>
        <v>0.2781709508268857</v>
      </c>
    </row>
    <row r="53" spans="2:14" x14ac:dyDescent="0.2">
      <c r="B53" s="59" t="s">
        <v>55</v>
      </c>
      <c r="C53" s="21">
        <v>-0.2952633908809208</v>
      </c>
      <c r="D53" s="21">
        <v>0.49246231155778886</v>
      </c>
      <c r="E53" s="21">
        <v>0.10016835016835013</v>
      </c>
      <c r="F53" s="21">
        <v>-0.3136954858454476</v>
      </c>
      <c r="G53" s="21">
        <v>0.38684503901895195</v>
      </c>
      <c r="H53" s="21">
        <v>0.2636655948553055</v>
      </c>
      <c r="I53" s="22">
        <f>('2005-2017'!J53/'2005-2017'!I53)-1</f>
        <v>0.50667938931297707</v>
      </c>
      <c r="J53" s="21">
        <f>('2005-2017'!K53/'2005-2017'!J53)-1</f>
        <v>0.21553725986911543</v>
      </c>
      <c r="K53" s="97">
        <f>('2005-2017'!L53/'2005-2017'!K53)-1</f>
        <v>6.0958666203542844E-2</v>
      </c>
      <c r="L53" s="22">
        <f>('2005-2017'!M53/'2005-2017'!L53)-1</f>
        <v>-9.5924046488787051E-2</v>
      </c>
      <c r="M53" s="22">
        <f>('2005-2017'!N53/'2005-2017'!M53)-1</f>
        <v>4.1100850986782511E-2</v>
      </c>
      <c r="N53" s="116">
        <f>('2005-2017'!O53/'2005-2017'!N53)-1</f>
        <v>0.34417391304347822</v>
      </c>
    </row>
    <row r="54" spans="2:14" x14ac:dyDescent="0.2">
      <c r="B54" s="59" t="s">
        <v>56</v>
      </c>
      <c r="C54" s="21">
        <v>6.6462167689161467E-2</v>
      </c>
      <c r="D54" s="21">
        <v>0.23394055608820707</v>
      </c>
      <c r="E54" s="21">
        <v>1.7094017094017033E-2</v>
      </c>
      <c r="F54" s="21">
        <v>0.23911382734912157</v>
      </c>
      <c r="G54" s="21">
        <v>0.22749691738594335</v>
      </c>
      <c r="H54" s="21">
        <v>0.20090406830738328</v>
      </c>
      <c r="I54" s="22">
        <f>('2005-2017'!J54/'2005-2017'!I54)-1</f>
        <v>0.16896695943120044</v>
      </c>
      <c r="J54" s="21">
        <f>('2005-2017'!K54/'2005-2017'!J54)-1</f>
        <v>0.34633273703041145</v>
      </c>
      <c r="K54" s="97">
        <f>('2005-2017'!L54/'2005-2017'!K54)-1</f>
        <v>0.15811852245548774</v>
      </c>
      <c r="L54" s="22">
        <f>('2005-2017'!M54/'2005-2017'!L54)-1</f>
        <v>0.11840293712712247</v>
      </c>
      <c r="M54" s="22">
        <f>('2005-2017'!N54/'2005-2017'!M54)-1</f>
        <v>3.8366844480919093E-2</v>
      </c>
      <c r="N54" s="116">
        <f>('2005-2017'!O54/'2005-2017'!N54)-1</f>
        <v>0.18553645524599882</v>
      </c>
    </row>
    <row r="55" spans="2:14" x14ac:dyDescent="0.2">
      <c r="B55" s="58" t="s">
        <v>57</v>
      </c>
      <c r="C55" s="21">
        <v>0.27552552552552556</v>
      </c>
      <c r="D55" s="21">
        <v>0.16892289582107112</v>
      </c>
      <c r="E55" s="21">
        <v>3.8267875125881146E-2</v>
      </c>
      <c r="F55" s="21">
        <v>0.12204978984804393</v>
      </c>
      <c r="G55" s="21">
        <v>0.22259040484080095</v>
      </c>
      <c r="H55" s="21">
        <v>0.26031110063634211</v>
      </c>
      <c r="I55" s="22">
        <f>('2005-2017'!J55/'2005-2017'!I55)-1</f>
        <v>0.12239364188873303</v>
      </c>
      <c r="J55" s="21">
        <f>('2005-2017'!K55/'2005-2017'!J55)-1</f>
        <v>0.18618793735421524</v>
      </c>
      <c r="K55" s="97">
        <f>('2005-2017'!L55/'2005-2017'!K55)-1</f>
        <v>-1.0464217992836589E-2</v>
      </c>
      <c r="L55" s="22">
        <f>('2005-2017'!M55/'2005-2017'!L55)-1</f>
        <v>-2.1291696238467939E-4</v>
      </c>
      <c r="M55" s="22">
        <f>('2005-2017'!N55/'2005-2017'!M55)-1</f>
        <v>6.7934975509334805E-2</v>
      </c>
      <c r="N55" s="116">
        <f>('2005-2017'!O55/'2005-2017'!N55)-1</f>
        <v>0.29633076309492146</v>
      </c>
    </row>
    <row r="56" spans="2:14" x14ac:dyDescent="0.2">
      <c r="B56" s="58" t="s">
        <v>58</v>
      </c>
      <c r="C56" s="21">
        <v>0.25294117647058822</v>
      </c>
      <c r="D56" s="21">
        <v>0.2713073311664862</v>
      </c>
      <c r="E56" s="21">
        <v>-5.7808394290178255E-2</v>
      </c>
      <c r="F56" s="21">
        <v>0.15708148036481506</v>
      </c>
      <c r="G56" s="21">
        <v>0.14774281805745559</v>
      </c>
      <c r="H56" s="21">
        <v>0.26023043305522453</v>
      </c>
      <c r="I56" s="22">
        <f>('2005-2017'!J56/'2005-2017'!I56)-1</f>
        <v>0.19113673212033877</v>
      </c>
      <c r="J56" s="21">
        <f>('2005-2017'!K56/'2005-2017'!J56)-1</f>
        <v>0.16511645493042959</v>
      </c>
      <c r="K56" s="97">
        <f>('2005-2017'!L56/'2005-2017'!K56)-1</f>
        <v>8.5380496511439308E-2</v>
      </c>
      <c r="L56" s="22">
        <f>('2005-2017'!M56/'2005-2017'!L56)-1</f>
        <v>0.10105842253184227</v>
      </c>
      <c r="M56" s="22">
        <f>('2005-2017'!N56/'2005-2017'!M56)-1</f>
        <v>0.1110356813121165</v>
      </c>
      <c r="N56" s="116">
        <f>('2005-2017'!O56/'2005-2017'!N56)-1</f>
        <v>0.25736282536966892</v>
      </c>
    </row>
    <row r="57" spans="2:14" x14ac:dyDescent="0.2">
      <c r="B57" s="58" t="s">
        <v>59</v>
      </c>
      <c r="C57" s="21">
        <v>0.5714285714285714</v>
      </c>
      <c r="D57" s="21">
        <v>0</v>
      </c>
      <c r="E57" s="21">
        <v>0.72727272727272729</v>
      </c>
      <c r="F57" s="21">
        <v>-0.52631578947368429</v>
      </c>
      <c r="G57" s="21">
        <v>-0.22222222222222221</v>
      </c>
      <c r="H57" s="21">
        <v>0.5714285714285714</v>
      </c>
      <c r="I57" s="22">
        <f>('2005-2017'!J57/'2005-2017'!I57)-1</f>
        <v>0.90909090909090917</v>
      </c>
      <c r="J57" s="21">
        <f>('2005-2017'!K57/'2005-2017'!J57)-1</f>
        <v>0.47619047619047628</v>
      </c>
      <c r="K57" s="97">
        <f>('2005-2017'!L57/'2005-2017'!K57)-1</f>
        <v>0.967741935483871</v>
      </c>
      <c r="L57" s="22">
        <f>('2005-2017'!M57/'2005-2017'!L57)-1</f>
        <v>-0.45901639344262291</v>
      </c>
      <c r="M57" s="22">
        <f>('2005-2017'!N57/'2005-2017'!M57)-1</f>
        <v>-0.36363636363636365</v>
      </c>
      <c r="N57" s="116">
        <f>('2005-2017'!O57/'2005-2017'!N57)-1</f>
        <v>0.66666666666666674</v>
      </c>
    </row>
    <row r="58" spans="2:14" x14ac:dyDescent="0.2">
      <c r="B58" s="58" t="s">
        <v>60</v>
      </c>
      <c r="C58" s="21">
        <v>7.547169811320753E-2</v>
      </c>
      <c r="D58" s="21">
        <v>-0.54385964912280704</v>
      </c>
      <c r="E58" s="21">
        <v>1.7692307692307692</v>
      </c>
      <c r="F58" s="21">
        <v>-9.722222222222221E-2</v>
      </c>
      <c r="G58" s="21">
        <v>0.70769230769230762</v>
      </c>
      <c r="H58" s="21">
        <v>0.13513513513513509</v>
      </c>
      <c r="I58" s="22">
        <f>('2005-2017'!J58/'2005-2017'!I58)-1</f>
        <v>0.30952380952380953</v>
      </c>
      <c r="J58" s="21">
        <f>('2005-2017'!K58/'2005-2017'!J58)-1</f>
        <v>6.0606060606060552E-2</v>
      </c>
      <c r="K58" s="97">
        <f>('2005-2017'!L58/'2005-2017'!K58)-1</f>
        <v>0.24</v>
      </c>
      <c r="L58" s="22">
        <f>('2005-2017'!M58/'2005-2017'!L58)-1</f>
        <v>-0.22119815668202769</v>
      </c>
      <c r="M58" s="22">
        <f>('2005-2017'!N58/'2005-2017'!M58)-1</f>
        <v>0.37869822485207094</v>
      </c>
      <c r="N58" s="116">
        <f>('2005-2017'!O58/'2005-2017'!N58)-1</f>
        <v>3.8626609442059978E-2</v>
      </c>
    </row>
    <row r="59" spans="2:14" x14ac:dyDescent="0.2">
      <c r="B59" s="58" t="s">
        <v>61</v>
      </c>
      <c r="C59" s="21"/>
      <c r="D59" s="21">
        <v>-0.5</v>
      </c>
      <c r="E59" s="21">
        <v>4</v>
      </c>
      <c r="F59" s="21">
        <v>0.19999999999999996</v>
      </c>
      <c r="G59" s="21">
        <v>-0.66666666666666674</v>
      </c>
      <c r="H59" s="21">
        <v>2.5</v>
      </c>
      <c r="I59" s="22">
        <f>('2005-2017'!J59/'2005-2017'!I59)-1</f>
        <v>-0.85714285714285721</v>
      </c>
      <c r="J59" s="21">
        <f>('2005-2017'!K59/'2005-2017'!J59)-1</f>
        <v>3</v>
      </c>
      <c r="K59" s="97">
        <f>('2005-2017'!L59/'2005-2017'!K59)-1</f>
        <v>0.5</v>
      </c>
      <c r="L59" s="22">
        <f>('2005-2017'!M59/'2005-2017'!L59)-1</f>
        <v>0.66666666666666674</v>
      </c>
      <c r="M59" s="22">
        <f>('2005-2017'!N59/'2005-2017'!M59)-1</f>
        <v>-0.4</v>
      </c>
      <c r="N59" s="116">
        <f>('2005-2017'!O59/'2005-2017'!N59)-1</f>
        <v>0.33333333333333326</v>
      </c>
    </row>
    <row r="60" spans="2:14" x14ac:dyDescent="0.2">
      <c r="B60" s="58" t="s">
        <v>62</v>
      </c>
      <c r="C60" s="21">
        <v>0.31276252019386108</v>
      </c>
      <c r="D60" s="21">
        <v>1.9689884321929529E-2</v>
      </c>
      <c r="E60" s="21">
        <v>-2.1482017861453095E-2</v>
      </c>
      <c r="F60" s="21">
        <v>2.2446965959546095E-2</v>
      </c>
      <c r="G60" s="21">
        <v>0.25404101326899875</v>
      </c>
      <c r="H60" s="21">
        <v>0.32416313966910359</v>
      </c>
      <c r="I60" s="22">
        <f>('2005-2017'!J60/'2005-2017'!I60)-1</f>
        <v>8.0488159232892542E-2</v>
      </c>
      <c r="J60" s="21">
        <f>('2005-2017'!K60/'2005-2017'!J60)-1</f>
        <v>0.10004033884630892</v>
      </c>
      <c r="K60" s="97">
        <f>('2005-2017'!L60/'2005-2017'!K60)-1</f>
        <v>8.0919203031414311E-2</v>
      </c>
      <c r="L60" s="22">
        <f>('2005-2017'!M60/'2005-2017'!L60)-1</f>
        <v>8.9562365712993364E-2</v>
      </c>
      <c r="M60" s="22">
        <f>('2005-2017'!N60/'2005-2017'!M60)-1</f>
        <v>4.6289569278671561E-2</v>
      </c>
      <c r="N60" s="116">
        <f>('2005-2017'!O60/'2005-2017'!N60)-1</f>
        <v>0.31088185695863513</v>
      </c>
    </row>
    <row r="61" spans="2:14" x14ac:dyDescent="0.2">
      <c r="B61" s="58" t="s">
        <v>63</v>
      </c>
      <c r="C61" s="21">
        <v>0.21848739495798308</v>
      </c>
      <c r="D61" s="21">
        <v>0.20482758620689645</v>
      </c>
      <c r="E61" s="21">
        <v>-0.12135088723526044</v>
      </c>
      <c r="F61" s="21">
        <v>1.4983713355048778E-2</v>
      </c>
      <c r="G61" s="21">
        <v>0.26829268292682928</v>
      </c>
      <c r="H61" s="21">
        <v>0.20344129554655876</v>
      </c>
      <c r="I61" s="22">
        <f>('2005-2017'!J61/'2005-2017'!I61)-1</f>
        <v>0.2653490328006729</v>
      </c>
      <c r="J61" s="21">
        <f>('2005-2017'!K61/'2005-2017'!J61)-1</f>
        <v>0.22798271851113316</v>
      </c>
      <c r="K61" s="97">
        <f>('2005-2017'!L61/'2005-2017'!K61)-1</f>
        <v>7.2259810554803794E-2</v>
      </c>
      <c r="L61" s="22">
        <f>('2005-2017'!M61/'2005-2017'!L61)-1</f>
        <v>0.10625946491670879</v>
      </c>
      <c r="M61" s="22">
        <f>('2005-2017'!N61/'2005-2017'!M61)-1</f>
        <v>7.2781200091261766E-2</v>
      </c>
      <c r="N61" s="116">
        <f>('2005-2017'!O61/'2005-2017'!N61)-1</f>
        <v>0.36005954912803073</v>
      </c>
    </row>
    <row r="62" spans="2:14" ht="15" x14ac:dyDescent="0.2">
      <c r="B62" s="70" t="s">
        <v>240</v>
      </c>
      <c r="C62" s="43">
        <v>0.33446916894694279</v>
      </c>
      <c r="D62" s="43">
        <v>0.70681695081375251</v>
      </c>
      <c r="E62" s="43">
        <v>0.39437098602191156</v>
      </c>
      <c r="F62" s="43">
        <v>8.7650708499281915E-2</v>
      </c>
      <c r="G62" s="43">
        <v>0.38339631477601932</v>
      </c>
      <c r="H62" s="43">
        <v>0.37557801178351746</v>
      </c>
      <c r="I62" s="43">
        <f>('2005-2017'!J62/'2005-2017'!I62)-1</f>
        <v>1.0479481104289659</v>
      </c>
      <c r="J62" s="43">
        <f>('2005-2017'!K62/'2005-2017'!J62)-1</f>
        <v>4.6929700368618654E-2</v>
      </c>
      <c r="K62" s="96">
        <f>('2005-2017'!L62/'2005-2017'!K62)-1</f>
        <v>-9.282988686802085E-2</v>
      </c>
      <c r="L62" s="43">
        <f>('2005-2017'!M62/'2005-2017'!L62)-1</f>
        <v>-2.2780700508727936E-2</v>
      </c>
      <c r="M62" s="43">
        <f>('2005-2017'!N62/'2005-2017'!M62)-1</f>
        <v>-7.0542708265898257E-2</v>
      </c>
      <c r="N62" s="115">
        <f>('2005-2017'!O62/'2005-2017'!N62)-1</f>
        <v>1.7937365931008475E-2</v>
      </c>
    </row>
    <row r="63" spans="2:14" x14ac:dyDescent="0.2">
      <c r="B63" s="58" t="s">
        <v>64</v>
      </c>
      <c r="C63" s="21">
        <v>0.55882352941176472</v>
      </c>
      <c r="D63" s="21">
        <v>0.39622641509433953</v>
      </c>
      <c r="E63" s="21">
        <v>0.20270270270270263</v>
      </c>
      <c r="F63" s="21">
        <v>-0.24344569288389517</v>
      </c>
      <c r="G63" s="21">
        <v>0.54455445544554459</v>
      </c>
      <c r="H63" s="21">
        <v>0.30448717948717952</v>
      </c>
      <c r="I63" s="22">
        <f>('2005-2017'!J63/'2005-2017'!I63)-1</f>
        <v>-1.2285012285012331E-2</v>
      </c>
      <c r="J63" s="21">
        <f>('2005-2017'!K63/'2005-2017'!J63)-1</f>
        <v>0.3681592039800996</v>
      </c>
      <c r="K63" s="97">
        <f>('2005-2017'!L63/'2005-2017'!K63)-1</f>
        <v>0.42363636363636359</v>
      </c>
      <c r="L63" s="22">
        <f>('2005-2017'!M63/'2005-2017'!L63)-1</f>
        <v>2.9374201787994991E-2</v>
      </c>
      <c r="M63" s="22">
        <f>('2005-2017'!N63/'2005-2017'!M63)-1</f>
        <v>3.7220843672456372E-3</v>
      </c>
      <c r="N63" s="116">
        <f>('2005-2017'!O63/'2005-2017'!N63)-1</f>
        <v>1.1372064276885041</v>
      </c>
    </row>
    <row r="64" spans="2:14" x14ac:dyDescent="0.2">
      <c r="B64" s="58" t="s">
        <v>65</v>
      </c>
      <c r="C64" s="21">
        <v>0.30288157061431287</v>
      </c>
      <c r="D64" s="21">
        <v>0.99902782841171467</v>
      </c>
      <c r="E64" s="21">
        <v>5.8541033434650558E-2</v>
      </c>
      <c r="F64" s="21">
        <v>-3.7673002928846233E-2</v>
      </c>
      <c r="G64" s="21">
        <v>0.16052992779137076</v>
      </c>
      <c r="H64" s="21">
        <v>0.30806808248058837</v>
      </c>
      <c r="I64" s="22">
        <f>('2005-2017'!J64/'2005-2017'!I64)-1</f>
        <v>0.2127918861545719</v>
      </c>
      <c r="J64" s="21">
        <f>('2005-2017'!K64/'2005-2017'!J64)-1</f>
        <v>0.29402612557129437</v>
      </c>
      <c r="K64" s="97">
        <f>('2005-2017'!L64/'2005-2017'!K64)-1</f>
        <v>6.1695305846400483E-2</v>
      </c>
      <c r="L64" s="22">
        <f>('2005-2017'!M64/'2005-2017'!L64)-1</f>
        <v>0.40349180134481544</v>
      </c>
      <c r="M64" s="22">
        <f>('2005-2017'!N64/'2005-2017'!M64)-1</f>
        <v>0.55017062551481843</v>
      </c>
      <c r="N64" s="116">
        <f>('2005-2017'!O64/'2005-2017'!N64)-1</f>
        <v>0.3589871495960526</v>
      </c>
    </row>
    <row r="65" spans="2:14" x14ac:dyDescent="0.2">
      <c r="B65" s="58" t="s">
        <v>66</v>
      </c>
      <c r="C65" s="21">
        <v>0.33607781704251516</v>
      </c>
      <c r="D65" s="21">
        <v>0.69076184763047399</v>
      </c>
      <c r="E65" s="21">
        <v>0.41681584337252242</v>
      </c>
      <c r="F65" s="21">
        <v>9.4112290486895622E-2</v>
      </c>
      <c r="G65" s="21">
        <v>0.39302490103567922</v>
      </c>
      <c r="H65" s="21">
        <v>0.37807066186451288</v>
      </c>
      <c r="I65" s="22">
        <f>('2005-2017'!J65/'2005-2017'!I65)-1</f>
        <v>1.0773162982583306</v>
      </c>
      <c r="J65" s="21">
        <f>('2005-2017'!K65/'2005-2017'!J65)-1</f>
        <v>4.1873527623927487E-2</v>
      </c>
      <c r="K65" s="97">
        <f>('2005-2017'!L65/'2005-2017'!K65)-1</f>
        <v>-9.6869487266485477E-2</v>
      </c>
      <c r="L65" s="22">
        <f>('2005-2017'!M65/'2005-2017'!L65)-1</f>
        <v>-3.5332485383258394E-2</v>
      </c>
      <c r="M65" s="22">
        <f>('2005-2017'!N65/'2005-2017'!M65)-1</f>
        <v>-9.7117166443561609E-2</v>
      </c>
      <c r="N65" s="116">
        <f>('2005-2017'!O65/'2005-2017'!N65)-1</f>
        <v>-7.8117974376095134E-3</v>
      </c>
    </row>
    <row r="66" spans="2:14" ht="15" x14ac:dyDescent="0.2">
      <c r="B66" s="69" t="s">
        <v>238</v>
      </c>
      <c r="C66" s="42">
        <v>-4.8524059846341006E-3</v>
      </c>
      <c r="D66" s="42">
        <v>0.14343762698090212</v>
      </c>
      <c r="E66" s="42">
        <v>3.9564084340203642E-2</v>
      </c>
      <c r="F66" s="42">
        <v>0.12004329990884233</v>
      </c>
      <c r="G66" s="42">
        <v>0.25418383437611269</v>
      </c>
      <c r="H66" s="42">
        <v>0.18778390655418553</v>
      </c>
      <c r="I66" s="42">
        <f>('2005-2017'!J66/'2005-2017'!I66)-1</f>
        <v>0.15748139042545928</v>
      </c>
      <c r="J66" s="42">
        <f>('2005-2017'!K66/'2005-2017'!J66)-1</f>
        <v>-3.8792849135642182E-2</v>
      </c>
      <c r="K66" s="95">
        <f>('2005-2017'!L66/'2005-2017'!K66)-1</f>
        <v>6.2854862965350033E-2</v>
      </c>
      <c r="L66" s="42">
        <f>('2005-2017'!M66/'2005-2017'!L66)-1</f>
        <v>0.11743813346423715</v>
      </c>
      <c r="M66" s="42">
        <f>('2005-2017'!N66/'2005-2017'!M66)-1</f>
        <v>0.10920461005736737</v>
      </c>
      <c r="N66" s="114">
        <f>('2005-2017'!O66/'2005-2017'!N66)-1</f>
        <v>0.2476237070170535</v>
      </c>
    </row>
    <row r="67" spans="2:14" ht="15" x14ac:dyDescent="0.2">
      <c r="B67" s="71" t="s">
        <v>239</v>
      </c>
      <c r="C67" s="43">
        <v>0.60416666666666674</v>
      </c>
      <c r="D67" s="43">
        <v>0.12987012987012991</v>
      </c>
      <c r="E67" s="43">
        <v>0.6206896551724137</v>
      </c>
      <c r="F67" s="43">
        <v>0.25531914893617014</v>
      </c>
      <c r="G67" s="43">
        <v>6.2937853107344637</v>
      </c>
      <c r="H67" s="43">
        <v>-0.20371804802478699</v>
      </c>
      <c r="I67" s="43">
        <f>('2005-2017'!J67/'2005-2017'!I67)-1</f>
        <v>-0.51653696498054469</v>
      </c>
      <c r="J67" s="43">
        <f>('2005-2017'!K67/'2005-2017'!J67)-1</f>
        <v>0.12273641851106643</v>
      </c>
      <c r="K67" s="96">
        <f>('2005-2017'!L67/'2005-2017'!K67)-1</f>
        <v>0.22759856630824382</v>
      </c>
      <c r="L67" s="43">
        <f>('2005-2017'!M67/'2005-2017'!L67)-1</f>
        <v>0.77518248175182491</v>
      </c>
      <c r="M67" s="43">
        <f>('2005-2017'!N67/'2005-2017'!M67)-1</f>
        <v>-5.7565789473684736E-3</v>
      </c>
      <c r="N67" s="115">
        <f>('2005-2017'!O67/'2005-2017'!N67)-1</f>
        <v>-0.27460711331679077</v>
      </c>
    </row>
    <row r="68" spans="2:14" x14ac:dyDescent="0.2">
      <c r="B68" s="63" t="s">
        <v>67</v>
      </c>
      <c r="C68" s="21"/>
      <c r="D68" s="21"/>
      <c r="E68" s="21"/>
      <c r="F68" s="21"/>
      <c r="G68" s="21"/>
      <c r="H68" s="21"/>
      <c r="I68" s="22">
        <f>('2005-2017'!J68/'2005-2017'!I68)-1</f>
        <v>0</v>
      </c>
      <c r="J68" s="21">
        <f>('2005-2017'!K68/'2005-2017'!J68)-1</f>
        <v>-1</v>
      </c>
      <c r="K68" s="97"/>
      <c r="L68" s="22"/>
      <c r="M68" s="22"/>
      <c r="N68" s="116"/>
    </row>
    <row r="69" spans="2:14" x14ac:dyDescent="0.2">
      <c r="B69" s="64" t="s">
        <v>68</v>
      </c>
      <c r="C69" s="21"/>
      <c r="D69" s="21"/>
      <c r="E69" s="21">
        <v>3.2</v>
      </c>
      <c r="F69" s="21">
        <v>6.3492063492063489E-2</v>
      </c>
      <c r="G69" s="21">
        <v>14.611940298507463</v>
      </c>
      <c r="H69" s="21">
        <v>-0.34799235181644361</v>
      </c>
      <c r="I69" s="22">
        <f>('2005-2017'!J69/'2005-2017'!I69)-1</f>
        <v>-0.74633431085043989</v>
      </c>
      <c r="J69" s="21">
        <f>('2005-2017'!K69/'2005-2017'!J69)-1</f>
        <v>-8.0924855491329439E-2</v>
      </c>
      <c r="K69" s="97">
        <f>('2005-2017'!L69/'2005-2017'!K69)-1</f>
        <v>-0.90566037735849059</v>
      </c>
      <c r="L69" s="22">
        <f>('2005-2017'!M69/'2005-2017'!L69)-1</f>
        <v>-0.66666666666666674</v>
      </c>
      <c r="M69" s="22">
        <f>('2005-2017'!N69/'2005-2017'!M69)-1</f>
        <v>1.6</v>
      </c>
      <c r="N69" s="116">
        <f>('2005-2017'!O69/'2005-2017'!N69)-1</f>
        <v>0.69230769230769229</v>
      </c>
    </row>
    <row r="70" spans="2:14" x14ac:dyDescent="0.2">
      <c r="B70" s="64" t="s">
        <v>69</v>
      </c>
      <c r="C70" s="21"/>
      <c r="D70" s="21"/>
      <c r="E70" s="21">
        <v>-1</v>
      </c>
      <c r="F70" s="21"/>
      <c r="G70" s="21">
        <v>0.41935483870967749</v>
      </c>
      <c r="H70" s="21">
        <v>2.3409090909090908</v>
      </c>
      <c r="I70" s="22">
        <f>('2005-2017'!J70/'2005-2017'!I70)-1</f>
        <v>-0.83673469387755106</v>
      </c>
      <c r="J70" s="21">
        <f>('2005-2017'!K70/'2005-2017'!J70)-1</f>
        <v>0.66666666666666674</v>
      </c>
      <c r="K70" s="97">
        <f>('2005-2017'!L70/'2005-2017'!K70)-1</f>
        <v>-0.9</v>
      </c>
      <c r="L70" s="22">
        <f>('2005-2017'!M70/'2005-2017'!L70)-1</f>
        <v>-1</v>
      </c>
      <c r="M70" s="22"/>
      <c r="N70" s="116">
        <f>('2005-2017'!O70/'2005-2017'!N70)-1</f>
        <v>1.25</v>
      </c>
    </row>
    <row r="71" spans="2:14" x14ac:dyDescent="0.2">
      <c r="B71" s="64" t="s">
        <v>70</v>
      </c>
      <c r="C71" s="21">
        <v>-1</v>
      </c>
      <c r="D71" s="21"/>
      <c r="E71" s="21"/>
      <c r="F71" s="21">
        <v>0</v>
      </c>
      <c r="G71" s="21">
        <v>-0.5</v>
      </c>
      <c r="H71" s="21">
        <v>0</v>
      </c>
      <c r="I71" s="22">
        <f>('2005-2017'!J71/'2005-2017'!I71)-1</f>
        <v>3</v>
      </c>
      <c r="J71" s="21">
        <f>('2005-2017'!K71/'2005-2017'!J71)-1</f>
        <v>-1</v>
      </c>
      <c r="K71" s="97"/>
      <c r="L71" s="22">
        <f>('2005-2017'!M71/'2005-2017'!L71)-1</f>
        <v>0.33333333333333326</v>
      </c>
      <c r="M71" s="22">
        <f>('2005-2017'!N71/'2005-2017'!M71)-1</f>
        <v>0</v>
      </c>
      <c r="N71" s="116">
        <f>('2005-2017'!O71/'2005-2017'!N71)-1</f>
        <v>1.5</v>
      </c>
    </row>
    <row r="72" spans="2:14" x14ac:dyDescent="0.2">
      <c r="B72" s="64" t="s">
        <v>71</v>
      </c>
      <c r="C72" s="21"/>
      <c r="D72" s="21"/>
      <c r="E72" s="21"/>
      <c r="F72" s="21"/>
      <c r="G72" s="21">
        <v>-1</v>
      </c>
      <c r="H72" s="21"/>
      <c r="I72" s="22"/>
      <c r="J72" s="21"/>
      <c r="K72" s="97"/>
      <c r="L72" s="22"/>
      <c r="M72" s="22"/>
      <c r="N72" s="116"/>
    </row>
    <row r="73" spans="2:14" x14ac:dyDescent="0.2">
      <c r="B73" s="64" t="s">
        <v>72</v>
      </c>
      <c r="C73" s="21"/>
      <c r="D73" s="21"/>
      <c r="E73" s="21"/>
      <c r="F73" s="21"/>
      <c r="G73" s="21"/>
      <c r="H73" s="21">
        <v>0.18181818181818188</v>
      </c>
      <c r="I73" s="22">
        <f>('2005-2017'!J73/'2005-2017'!I73)-1</f>
        <v>0</v>
      </c>
      <c r="J73" s="21">
        <f>('2005-2017'!K73/'2005-2017'!J73)-1</f>
        <v>-0.23076923076923073</v>
      </c>
      <c r="K73" s="97">
        <f>('2005-2017'!L73/'2005-2017'!K73)-1</f>
        <v>-0.6</v>
      </c>
      <c r="L73" s="22">
        <f>('2005-2017'!M73/'2005-2017'!L73)-1</f>
        <v>-0.875</v>
      </c>
      <c r="M73" s="22">
        <f>('2005-2017'!N73/'2005-2017'!M73)-1</f>
        <v>2</v>
      </c>
      <c r="N73" s="116">
        <f>('2005-2017'!O73/'2005-2017'!N73)-1</f>
        <v>0.33333333333333326</v>
      </c>
    </row>
    <row r="74" spans="2:14" x14ac:dyDescent="0.2">
      <c r="B74" s="64" t="s">
        <v>73</v>
      </c>
      <c r="C74" s="21"/>
      <c r="D74" s="21"/>
      <c r="E74" s="21"/>
      <c r="F74" s="21"/>
      <c r="G74" s="21"/>
      <c r="H74" s="21"/>
      <c r="I74" s="22"/>
      <c r="J74" s="21"/>
      <c r="K74" s="97"/>
      <c r="L74" s="22"/>
      <c r="M74" s="22"/>
      <c r="N74" s="116"/>
    </row>
    <row r="75" spans="2:14" x14ac:dyDescent="0.2">
      <c r="B75" s="64" t="s">
        <v>74</v>
      </c>
      <c r="C75" s="21">
        <v>0.18181818181818188</v>
      </c>
      <c r="D75" s="21">
        <v>-0.30769230769230771</v>
      </c>
      <c r="E75" s="21">
        <v>1.8888888888888888</v>
      </c>
      <c r="F75" s="21">
        <v>-0.42307692307692313</v>
      </c>
      <c r="G75" s="21">
        <v>1</v>
      </c>
      <c r="H75" s="21">
        <v>0.23333333333333339</v>
      </c>
      <c r="I75" s="22">
        <f>('2005-2017'!J75/'2005-2017'!I75)-1</f>
        <v>0.54054054054054057</v>
      </c>
      <c r="J75" s="21">
        <f>('2005-2017'!K75/'2005-2017'!J75)-1</f>
        <v>-0.10526315789473684</v>
      </c>
      <c r="K75" s="97">
        <f>('2005-2017'!L75/'2005-2017'!K75)-1</f>
        <v>0.35294117647058831</v>
      </c>
      <c r="L75" s="22">
        <f>('2005-2017'!M75/'2005-2017'!L75)-1</f>
        <v>-0.44927536231884058</v>
      </c>
      <c r="M75" s="22">
        <f>('2005-2017'!N75/'2005-2017'!M75)-1</f>
        <v>0.36842105263157898</v>
      </c>
      <c r="N75" s="116">
        <f>('2005-2017'!O75/'2005-2017'!N75)-1</f>
        <v>0.23076923076923084</v>
      </c>
    </row>
    <row r="76" spans="2:14" x14ac:dyDescent="0.2">
      <c r="B76" s="63" t="s">
        <v>75</v>
      </c>
      <c r="C76" s="21"/>
      <c r="D76" s="21"/>
      <c r="E76" s="21"/>
      <c r="F76" s="21"/>
      <c r="G76" s="21"/>
      <c r="H76" s="21">
        <v>-1</v>
      </c>
      <c r="I76" s="22"/>
      <c r="J76" s="21">
        <f>('2005-2017'!K76/'2005-2017'!J76)-1</f>
        <v>1</v>
      </c>
      <c r="K76" s="97">
        <f>('2005-2017'!L76/'2005-2017'!K76)-1</f>
        <v>-0.41666666666666663</v>
      </c>
      <c r="L76" s="22">
        <f>('2005-2017'!M76/'2005-2017'!L76)-1</f>
        <v>-0.2857142857142857</v>
      </c>
      <c r="M76" s="22">
        <f>('2005-2017'!N76/'2005-2017'!M76)-1</f>
        <v>6.4</v>
      </c>
      <c r="N76" s="116">
        <f>('2005-2017'!O76/'2005-2017'!N76)-1</f>
        <v>2.0540540540540539</v>
      </c>
    </row>
    <row r="77" spans="2:14" x14ac:dyDescent="0.2">
      <c r="B77" s="64" t="s">
        <v>76</v>
      </c>
      <c r="C77" s="21">
        <v>3</v>
      </c>
      <c r="D77" s="21">
        <v>0.25</v>
      </c>
      <c r="E77" s="21">
        <v>-0.8</v>
      </c>
      <c r="F77" s="21">
        <v>8</v>
      </c>
      <c r="G77" s="21">
        <v>-0.88888888888888884</v>
      </c>
      <c r="H77" s="21">
        <v>10</v>
      </c>
      <c r="I77" s="22">
        <f>('2005-2017'!J77/'2005-2017'!I77)-1</f>
        <v>0.36363636363636354</v>
      </c>
      <c r="J77" s="21">
        <f>('2005-2017'!K77/'2005-2017'!J77)-1</f>
        <v>0.73333333333333339</v>
      </c>
      <c r="K77" s="97">
        <f>('2005-2017'!L77/'2005-2017'!K77)-1</f>
        <v>0.65384615384615374</v>
      </c>
      <c r="L77" s="22">
        <f>('2005-2017'!M77/'2005-2017'!L77)-1</f>
        <v>0.2558139534883721</v>
      </c>
      <c r="M77" s="22">
        <f>('2005-2017'!N77/'2005-2017'!M77)-1</f>
        <v>-3.703703703703709E-2</v>
      </c>
      <c r="N77" s="116">
        <f>('2005-2017'!O77/'2005-2017'!N77)-1</f>
        <v>5.7692307692307709E-2</v>
      </c>
    </row>
    <row r="78" spans="2:14" x14ac:dyDescent="0.2">
      <c r="B78" s="64" t="s">
        <v>77</v>
      </c>
      <c r="C78" s="21">
        <v>-1</v>
      </c>
      <c r="D78" s="21"/>
      <c r="E78" s="21"/>
      <c r="F78" s="21"/>
      <c r="G78" s="21">
        <v>1</v>
      </c>
      <c r="H78" s="21">
        <v>2</v>
      </c>
      <c r="I78" s="22">
        <f>('2005-2017'!J78/'2005-2017'!I78)-1</f>
        <v>7.6666666666666661</v>
      </c>
      <c r="J78" s="21">
        <f>('2005-2017'!K78/'2005-2017'!J78)-1</f>
        <v>0.98076923076923084</v>
      </c>
      <c r="K78" s="97">
        <f>('2005-2017'!L78/'2005-2017'!K78)-1</f>
        <v>-0.5436893203883495</v>
      </c>
      <c r="L78" s="22">
        <f>('2005-2017'!M78/'2005-2017'!L78)-1</f>
        <v>0.23404255319148937</v>
      </c>
      <c r="M78" s="22">
        <f>('2005-2017'!N78/'2005-2017'!M78)-1</f>
        <v>0.89655172413793105</v>
      </c>
      <c r="N78" s="116">
        <f>('2005-2017'!O78/'2005-2017'!N78)-1</f>
        <v>0.13636363636363646</v>
      </c>
    </row>
    <row r="79" spans="2:14" x14ac:dyDescent="0.2">
      <c r="B79" s="64" t="s">
        <v>78</v>
      </c>
      <c r="C79" s="21"/>
      <c r="D79" s="21">
        <v>-0.19999999999999996</v>
      </c>
      <c r="E79" s="21">
        <v>-1</v>
      </c>
      <c r="F79" s="21"/>
      <c r="G79" s="21">
        <v>-1</v>
      </c>
      <c r="H79" s="21"/>
      <c r="I79" s="22"/>
      <c r="J79" s="21">
        <f>('2005-2017'!K79/'2005-2017'!J79)-1</f>
        <v>-1</v>
      </c>
      <c r="K79" s="97"/>
      <c r="L79" s="22">
        <f>('2005-2017'!M79/'2005-2017'!L79)-1</f>
        <v>0.5</v>
      </c>
      <c r="M79" s="22">
        <f>('2005-2017'!N79/'2005-2017'!M79)-1</f>
        <v>-0.33333333333333337</v>
      </c>
      <c r="N79" s="116">
        <f>('2005-2017'!O79/'2005-2017'!N79)-1</f>
        <v>6</v>
      </c>
    </row>
    <row r="80" spans="2:14" x14ac:dyDescent="0.2">
      <c r="B80" s="64" t="s">
        <v>79</v>
      </c>
      <c r="C80" s="21"/>
      <c r="D80" s="21"/>
      <c r="E80" s="21"/>
      <c r="F80" s="21"/>
      <c r="G80" s="21">
        <v>0</v>
      </c>
      <c r="H80" s="21">
        <v>-1</v>
      </c>
      <c r="I80" s="22"/>
      <c r="J80" s="21"/>
      <c r="K80" s="97"/>
      <c r="L80" s="22"/>
      <c r="M80" s="22"/>
      <c r="N80" s="116"/>
    </row>
    <row r="81" spans="2:14" x14ac:dyDescent="0.2">
      <c r="B81" s="64" t="s">
        <v>80</v>
      </c>
      <c r="C81" s="21"/>
      <c r="D81" s="21"/>
      <c r="E81" s="21"/>
      <c r="F81" s="21">
        <v>0</v>
      </c>
      <c r="G81" s="21">
        <v>10</v>
      </c>
      <c r="H81" s="21">
        <v>-0.72727272727272729</v>
      </c>
      <c r="I81" s="22">
        <f>('2005-2017'!J81/'2005-2017'!I81)-1</f>
        <v>1</v>
      </c>
      <c r="J81" s="21">
        <f>('2005-2017'!K81/'2005-2017'!J81)-1</f>
        <v>-0.83333333333333337</v>
      </c>
      <c r="K81" s="97">
        <f>('2005-2017'!L81/'2005-2017'!K81)-1</f>
        <v>10</v>
      </c>
      <c r="L81" s="22">
        <f>('2005-2017'!M81/'2005-2017'!L81)-1</f>
        <v>-0.72727272727272729</v>
      </c>
      <c r="M81" s="22">
        <f>('2005-2017'!N81/'2005-2017'!M81)-1</f>
        <v>-0.33333333333333337</v>
      </c>
      <c r="N81" s="116">
        <f>('2005-2017'!O81/'2005-2017'!N81)-1</f>
        <v>4.5</v>
      </c>
    </row>
    <row r="82" spans="2:14" x14ac:dyDescent="0.2">
      <c r="B82" s="64" t="s">
        <v>81</v>
      </c>
      <c r="C82" s="21">
        <v>0.66666666666666674</v>
      </c>
      <c r="D82" s="21">
        <v>-0.53333333333333333</v>
      </c>
      <c r="E82" s="21">
        <v>0</v>
      </c>
      <c r="F82" s="21">
        <v>0</v>
      </c>
      <c r="G82" s="21">
        <v>2.7142857142857144</v>
      </c>
      <c r="H82" s="21">
        <v>-0.76923076923076916</v>
      </c>
      <c r="I82" s="22">
        <f>('2005-2017'!J82/'2005-2017'!I82)-1</f>
        <v>4</v>
      </c>
      <c r="J82" s="21">
        <f>('2005-2017'!K82/'2005-2017'!J82)-1</f>
        <v>-0.46666666666666667</v>
      </c>
      <c r="K82" s="97">
        <f>('2005-2017'!L82/'2005-2017'!K82)-1</f>
        <v>1.3125</v>
      </c>
      <c r="L82" s="22">
        <f>('2005-2017'!M82/'2005-2017'!L82)-1</f>
        <v>3.2972972972972974</v>
      </c>
      <c r="M82" s="22">
        <f>('2005-2017'!N82/'2005-2017'!M82)-1</f>
        <v>-0.26415094339622647</v>
      </c>
      <c r="N82" s="116">
        <f>('2005-2017'!O82/'2005-2017'!N82)-1</f>
        <v>-0.72649572649572647</v>
      </c>
    </row>
    <row r="83" spans="2:14" x14ac:dyDescent="0.2">
      <c r="B83" s="64" t="s">
        <v>82</v>
      </c>
      <c r="C83" s="21"/>
      <c r="D83" s="21"/>
      <c r="E83" s="21"/>
      <c r="F83" s="21"/>
      <c r="G83" s="21"/>
      <c r="H83" s="21"/>
      <c r="I83" s="22"/>
      <c r="J83" s="21">
        <f>('2005-2017'!K83/'2005-2017'!J83)-1</f>
        <v>0</v>
      </c>
      <c r="K83" s="97">
        <f>('2005-2017'!L83/'2005-2017'!K83)-1</f>
        <v>5</v>
      </c>
      <c r="L83" s="22">
        <f>('2005-2017'!M83/'2005-2017'!L83)-1</f>
        <v>-0.83333333333333337</v>
      </c>
      <c r="M83" s="22">
        <f>('2005-2017'!N83/'2005-2017'!M83)-1</f>
        <v>-1</v>
      </c>
      <c r="N83" s="116"/>
    </row>
    <row r="84" spans="2:14" x14ac:dyDescent="0.2">
      <c r="B84" s="64" t="s">
        <v>83</v>
      </c>
      <c r="C84" s="21"/>
      <c r="D84" s="21"/>
      <c r="E84" s="21"/>
      <c r="F84" s="21"/>
      <c r="G84" s="21">
        <v>0</v>
      </c>
      <c r="H84" s="21">
        <v>3.5</v>
      </c>
      <c r="I84" s="22">
        <f>('2005-2017'!J84/'2005-2017'!I84)-1</f>
        <v>-0.88888888888888884</v>
      </c>
      <c r="J84" s="21">
        <f>('2005-2017'!K84/'2005-2017'!J84)-1</f>
        <v>-1</v>
      </c>
      <c r="K84" s="97"/>
      <c r="L84" s="22"/>
      <c r="M84" s="22">
        <f>('2005-2017'!N84/'2005-2017'!M84)-1</f>
        <v>0</v>
      </c>
      <c r="N84" s="116">
        <f>('2005-2017'!O84/'2005-2017'!N84)-1</f>
        <v>0</v>
      </c>
    </row>
    <row r="85" spans="2:14" x14ac:dyDescent="0.2">
      <c r="B85" s="64" t="s">
        <v>84</v>
      </c>
      <c r="C85" s="21"/>
      <c r="D85" s="21"/>
      <c r="E85" s="21"/>
      <c r="F85" s="21"/>
      <c r="G85" s="21"/>
      <c r="H85" s="21">
        <v>-1</v>
      </c>
      <c r="I85" s="22"/>
      <c r="J85" s="21">
        <f>('2005-2017'!K85/'2005-2017'!J85)-1</f>
        <v>-0.88888888888888884</v>
      </c>
      <c r="K85" s="97">
        <f>('2005-2017'!L85/'2005-2017'!K85)-1</f>
        <v>0</v>
      </c>
      <c r="L85" s="22">
        <f>('2005-2017'!M85/'2005-2017'!L85)-1</f>
        <v>1</v>
      </c>
      <c r="M85" s="22">
        <f>('2005-2017'!N85/'2005-2017'!M85)-1</f>
        <v>-0.5</v>
      </c>
      <c r="N85" s="116">
        <f>('2005-2017'!O85/'2005-2017'!N85)-1</f>
        <v>2</v>
      </c>
    </row>
    <row r="86" spans="2:14" x14ac:dyDescent="0.2">
      <c r="B86" s="64" t="s">
        <v>85</v>
      </c>
      <c r="C86" s="21"/>
      <c r="D86" s="21"/>
      <c r="E86" s="21"/>
      <c r="F86" s="21">
        <v>-1</v>
      </c>
      <c r="G86" s="21"/>
      <c r="H86" s="21">
        <v>0.33333333333333326</v>
      </c>
      <c r="I86" s="22">
        <f>('2005-2017'!J86/'2005-2017'!I86)-1</f>
        <v>-8.333333333333337E-2</v>
      </c>
      <c r="J86" s="21">
        <f>('2005-2017'!K86/'2005-2017'!J86)-1</f>
        <v>4.7272727272727275</v>
      </c>
      <c r="K86" s="97">
        <f>('2005-2017'!L86/'2005-2017'!K86)-1</f>
        <v>-0.87301587301587302</v>
      </c>
      <c r="L86" s="22">
        <f>('2005-2017'!M86/'2005-2017'!L86)-1</f>
        <v>0.625</v>
      </c>
      <c r="M86" s="22">
        <f>('2005-2017'!N86/'2005-2017'!M86)-1</f>
        <v>-0.92307692307692313</v>
      </c>
      <c r="N86" s="116">
        <f>('2005-2017'!O86/'2005-2017'!N86)-1</f>
        <v>-1</v>
      </c>
    </row>
    <row r="87" spans="2:14" x14ac:dyDescent="0.2">
      <c r="B87" s="64" t="s">
        <v>86</v>
      </c>
      <c r="C87" s="21">
        <v>0.73913043478260865</v>
      </c>
      <c r="D87" s="21">
        <v>0.14999999999999991</v>
      </c>
      <c r="E87" s="21">
        <v>-0.13043478260869568</v>
      </c>
      <c r="F87" s="21">
        <v>-2.5000000000000022E-2</v>
      </c>
      <c r="G87" s="21">
        <v>0.4358974358974359</v>
      </c>
      <c r="H87" s="21">
        <v>3.5714285714285809E-2</v>
      </c>
      <c r="I87" s="22">
        <f>('2005-2017'!J87/'2005-2017'!I87)-1</f>
        <v>-0.24137931034482762</v>
      </c>
      <c r="J87" s="21">
        <f>('2005-2017'!K87/'2005-2017'!J87)-1</f>
        <v>-2.2727272727272707E-2</v>
      </c>
      <c r="K87" s="97">
        <f>('2005-2017'!L87/'2005-2017'!K87)-1</f>
        <v>0.20930232558139528</v>
      </c>
      <c r="L87" s="22">
        <f>('2005-2017'!M87/'2005-2017'!L87)-1</f>
        <v>-0.23076923076923073</v>
      </c>
      <c r="M87" s="22">
        <f>('2005-2017'!N87/'2005-2017'!M87)-1</f>
        <v>7.4999999999999956E-2</v>
      </c>
      <c r="N87" s="116">
        <f>('2005-2017'!O87/'2005-2017'!N87)-1</f>
        <v>9.3023255813953432E-2</v>
      </c>
    </row>
    <row r="88" spans="2:14" x14ac:dyDescent="0.2">
      <c r="B88" s="64" t="s">
        <v>87</v>
      </c>
      <c r="C88" s="21"/>
      <c r="D88" s="21"/>
      <c r="E88" s="21"/>
      <c r="F88" s="21"/>
      <c r="G88" s="21"/>
      <c r="H88" s="21">
        <v>-0.16666666666666663</v>
      </c>
      <c r="I88" s="22">
        <f>('2005-2017'!J88/'2005-2017'!I88)-1</f>
        <v>0.39999999999999991</v>
      </c>
      <c r="J88" s="21">
        <f>('2005-2017'!K88/'2005-2017'!J88)-1</f>
        <v>-4.7619047619047672E-2</v>
      </c>
      <c r="K88" s="97">
        <f>('2005-2017'!L88/'2005-2017'!K88)-1</f>
        <v>16.95</v>
      </c>
      <c r="L88" s="22">
        <f>('2005-2017'!M88/'2005-2017'!L88)-1</f>
        <v>1.3036211699164344</v>
      </c>
      <c r="M88" s="22">
        <f>('2005-2017'!N88/'2005-2017'!M88)-1</f>
        <v>-7.3760580411124543E-2</v>
      </c>
      <c r="N88" s="116">
        <f>('2005-2017'!O88/'2005-2017'!N88)-1</f>
        <v>-0.54960835509138384</v>
      </c>
    </row>
    <row r="89" spans="2:14" x14ac:dyDescent="0.2">
      <c r="B89" s="64" t="s">
        <v>88</v>
      </c>
      <c r="C89" s="21"/>
      <c r="D89" s="21"/>
      <c r="E89" s="21"/>
      <c r="F89" s="21"/>
      <c r="G89" s="21"/>
      <c r="H89" s="21">
        <v>-0.26315789473684215</v>
      </c>
      <c r="I89" s="22">
        <f>('2005-2017'!J89/'2005-2017'!I89)-1</f>
        <v>0</v>
      </c>
      <c r="J89" s="21">
        <f>('2005-2017'!K89/'2005-2017'!J89)-1</f>
        <v>-0.85714285714285721</v>
      </c>
      <c r="K89" s="97">
        <f>('2005-2017'!L89/'2005-2017'!K89)-1</f>
        <v>5</v>
      </c>
      <c r="L89" s="22">
        <f>('2005-2017'!M89/'2005-2017'!L89)-1</f>
        <v>-0.91666666666666663</v>
      </c>
      <c r="M89" s="22">
        <f>('2005-2017'!N89/'2005-2017'!M89)-1</f>
        <v>-1</v>
      </c>
      <c r="N89" s="116"/>
    </row>
    <row r="90" spans="2:14" ht="15" x14ac:dyDescent="0.2">
      <c r="B90" s="70" t="s">
        <v>237</v>
      </c>
      <c r="C90" s="43">
        <v>0.86792452830188682</v>
      </c>
      <c r="D90" s="43">
        <v>5.0505050505050608E-2</v>
      </c>
      <c r="E90" s="43">
        <v>0.16346153846153855</v>
      </c>
      <c r="F90" s="43">
        <v>-0.60330578512396693</v>
      </c>
      <c r="G90" s="43">
        <v>4.916666666666667</v>
      </c>
      <c r="H90" s="43">
        <v>0.13028169014084501</v>
      </c>
      <c r="I90" s="43">
        <f>('2005-2017'!J90/'2005-2017'!I90)-1</f>
        <v>-2.180685358255452E-2</v>
      </c>
      <c r="J90" s="43">
        <f>('2005-2017'!K90/'2005-2017'!J90)-1</f>
        <v>-0.38535031847133761</v>
      </c>
      <c r="K90" s="96">
        <f>('2005-2017'!L90/'2005-2017'!K90)-1</f>
        <v>0.60621761658031081</v>
      </c>
      <c r="L90" s="43">
        <f>('2005-2017'!M90/'2005-2017'!L90)-1</f>
        <v>-0.39032258064516134</v>
      </c>
      <c r="M90" s="43">
        <f>('2005-2017'!N90/'2005-2017'!M90)-1</f>
        <v>0.29100529100529093</v>
      </c>
      <c r="N90" s="115">
        <f>('2005-2017'!O90/'2005-2017'!N90)-1</f>
        <v>0.19262295081967218</v>
      </c>
    </row>
    <row r="91" spans="2:14" x14ac:dyDescent="0.2">
      <c r="B91" s="64" t="s">
        <v>89</v>
      </c>
      <c r="C91" s="21">
        <v>0</v>
      </c>
      <c r="D91" s="21">
        <v>1</v>
      </c>
      <c r="E91" s="21">
        <v>-1</v>
      </c>
      <c r="F91" s="21"/>
      <c r="G91" s="21">
        <v>1.5</v>
      </c>
      <c r="H91" s="21">
        <v>-0.19999999999999996</v>
      </c>
      <c r="I91" s="22">
        <f>('2005-2017'!J91/'2005-2017'!I91)-1</f>
        <v>0</v>
      </c>
      <c r="J91" s="21">
        <f>('2005-2017'!K91/'2005-2017'!J91)-1</f>
        <v>-0.75</v>
      </c>
      <c r="K91" s="97">
        <f>('2005-2017'!L91/'2005-2017'!K91)-1</f>
        <v>8</v>
      </c>
      <c r="L91" s="22">
        <f>('2005-2017'!M91/'2005-2017'!L91)-1</f>
        <v>-0.66666666666666674</v>
      </c>
      <c r="M91" s="22">
        <f>('2005-2017'!N91/'2005-2017'!M91)-1</f>
        <v>6.666666666666667</v>
      </c>
      <c r="N91" s="116">
        <f>('2005-2017'!O91/'2005-2017'!N91)-1</f>
        <v>0.73913043478260865</v>
      </c>
    </row>
    <row r="92" spans="2:14" x14ac:dyDescent="0.2">
      <c r="B92" s="64" t="s">
        <v>90</v>
      </c>
      <c r="C92" s="21">
        <v>1.1499999999999999</v>
      </c>
      <c r="D92" s="21">
        <v>-0.58139534883720922</v>
      </c>
      <c r="E92" s="21">
        <v>-0.38888888888888884</v>
      </c>
      <c r="F92" s="21">
        <v>-0.54545454545454541</v>
      </c>
      <c r="G92" s="21">
        <v>0.60000000000000009</v>
      </c>
      <c r="H92" s="21">
        <v>1.625</v>
      </c>
      <c r="I92" s="22">
        <f>('2005-2017'!J92/'2005-2017'!I92)-1</f>
        <v>1.7619047619047619</v>
      </c>
      <c r="J92" s="21">
        <f>('2005-2017'!K92/'2005-2017'!J92)-1</f>
        <v>-0.27586206896551724</v>
      </c>
      <c r="K92" s="97">
        <f>('2005-2017'!L92/'2005-2017'!K92)-1</f>
        <v>0.52380952380952372</v>
      </c>
      <c r="L92" s="22">
        <f>('2005-2017'!M92/'2005-2017'!L92)-1</f>
        <v>0.234375</v>
      </c>
      <c r="M92" s="22">
        <f>('2005-2017'!N92/'2005-2017'!M92)-1</f>
        <v>-5.0632911392405111E-2</v>
      </c>
      <c r="N92" s="116">
        <f>('2005-2017'!O92/'2005-2017'!N92)-1</f>
        <v>0.5066666666666666</v>
      </c>
    </row>
    <row r="93" spans="2:14" x14ac:dyDescent="0.2">
      <c r="B93" s="64" t="s">
        <v>91</v>
      </c>
      <c r="C93" s="21">
        <v>0.84615384615384626</v>
      </c>
      <c r="D93" s="21">
        <v>1.3333333333333335</v>
      </c>
      <c r="E93" s="21">
        <v>-0.1428571428571429</v>
      </c>
      <c r="F93" s="21">
        <v>-0.85416666666666663</v>
      </c>
      <c r="G93" s="21">
        <v>2.7142857142857144</v>
      </c>
      <c r="H93" s="21">
        <v>-0.65384615384615385</v>
      </c>
      <c r="I93" s="22">
        <f>('2005-2017'!J93/'2005-2017'!I93)-1</f>
        <v>3</v>
      </c>
      <c r="J93" s="21">
        <f>('2005-2017'!K93/'2005-2017'!J93)-1</f>
        <v>0.27777777777777768</v>
      </c>
      <c r="K93" s="97">
        <f>('2005-2017'!L93/'2005-2017'!K93)-1</f>
        <v>-0.39130434782608692</v>
      </c>
      <c r="L93" s="22">
        <f>('2005-2017'!M93/'2005-2017'!L93)-1</f>
        <v>0.21428571428571419</v>
      </c>
      <c r="M93" s="22">
        <f>('2005-2017'!N93/'2005-2017'!M93)-1</f>
        <v>0.29411764705882359</v>
      </c>
      <c r="N93" s="116">
        <f>('2005-2017'!O93/'2005-2017'!N93)-1</f>
        <v>-0.15909090909090906</v>
      </c>
    </row>
    <row r="94" spans="2:14" x14ac:dyDescent="0.2">
      <c r="B94" s="64" t="s">
        <v>92</v>
      </c>
      <c r="C94" s="21">
        <v>0.5</v>
      </c>
      <c r="D94" s="21">
        <v>0</v>
      </c>
      <c r="E94" s="21">
        <v>-0.66666666666666674</v>
      </c>
      <c r="F94" s="21">
        <v>1</v>
      </c>
      <c r="G94" s="21">
        <v>-0.66666666666666674</v>
      </c>
      <c r="H94" s="21">
        <v>10</v>
      </c>
      <c r="I94" s="22">
        <f>('2005-2017'!J94/'2005-2017'!I94)-1</f>
        <v>0.36363636363636354</v>
      </c>
      <c r="J94" s="21">
        <f>('2005-2017'!K94/'2005-2017'!J94)-1</f>
        <v>-0.6333333333333333</v>
      </c>
      <c r="K94" s="97">
        <f>('2005-2017'!L94/'2005-2017'!K94)-1</f>
        <v>-0.18181818181818177</v>
      </c>
      <c r="L94" s="22">
        <f>('2005-2017'!M94/'2005-2017'!L94)-1</f>
        <v>0.44444444444444442</v>
      </c>
      <c r="M94" s="22">
        <f>('2005-2017'!N94/'2005-2017'!M94)-1</f>
        <v>-0.30769230769230771</v>
      </c>
      <c r="N94" s="116">
        <f>('2005-2017'!O94/'2005-2017'!N94)-1</f>
        <v>1.6666666666666665</v>
      </c>
    </row>
    <row r="95" spans="2:14" x14ac:dyDescent="0.2">
      <c r="B95" s="64" t="s">
        <v>93</v>
      </c>
      <c r="C95" s="21">
        <v>0.60000000000000009</v>
      </c>
      <c r="D95" s="21">
        <v>0.375</v>
      </c>
      <c r="E95" s="21">
        <v>0.90909090909090917</v>
      </c>
      <c r="F95" s="21">
        <v>-0.2857142857142857</v>
      </c>
      <c r="G95" s="21">
        <v>1.2666666666666666</v>
      </c>
      <c r="H95" s="21">
        <v>-0.20588235294117652</v>
      </c>
      <c r="I95" s="22">
        <f>('2005-2017'!J95/'2005-2017'!I95)-1</f>
        <v>0.37037037037037046</v>
      </c>
      <c r="J95" s="21">
        <f>('2005-2017'!K95/'2005-2017'!J95)-1</f>
        <v>-0.43243243243243246</v>
      </c>
      <c r="K95" s="97">
        <f>('2005-2017'!L95/'2005-2017'!K95)-1</f>
        <v>0.4285714285714286</v>
      </c>
      <c r="L95" s="22">
        <f>('2005-2017'!M95/'2005-2017'!L95)-1</f>
        <v>-0.30000000000000004</v>
      </c>
      <c r="M95" s="22">
        <f>('2005-2017'!N95/'2005-2017'!M95)-1</f>
        <v>0.19047619047619047</v>
      </c>
      <c r="N95" s="116">
        <f>('2005-2017'!O95/'2005-2017'!N95)-1</f>
        <v>-4.0000000000000036E-2</v>
      </c>
    </row>
    <row r="96" spans="2:14" x14ac:dyDescent="0.2">
      <c r="B96" s="64" t="s">
        <v>94</v>
      </c>
      <c r="C96" s="21">
        <v>0</v>
      </c>
      <c r="D96" s="21">
        <v>1</v>
      </c>
      <c r="E96" s="21">
        <v>-0.75</v>
      </c>
      <c r="F96" s="21">
        <v>0</v>
      </c>
      <c r="G96" s="21">
        <v>1</v>
      </c>
      <c r="H96" s="21">
        <v>0.5</v>
      </c>
      <c r="I96" s="22">
        <f>('2005-2017'!J96/'2005-2017'!I96)-1</f>
        <v>0.66666666666666674</v>
      </c>
      <c r="J96" s="21">
        <f>('2005-2017'!K96/'2005-2017'!J96)-1</f>
        <v>-0.4</v>
      </c>
      <c r="K96" s="97">
        <f>('2005-2017'!L96/'2005-2017'!K96)-1</f>
        <v>-0.33333333333333337</v>
      </c>
      <c r="L96" s="22">
        <f>('2005-2017'!M96/'2005-2017'!L96)-1</f>
        <v>0.5</v>
      </c>
      <c r="M96" s="22">
        <f>('2005-2017'!N96/'2005-2017'!M96)-1</f>
        <v>0.66666666666666674</v>
      </c>
      <c r="N96" s="116">
        <f>('2005-2017'!O96/'2005-2017'!N96)-1</f>
        <v>1.7999999999999998</v>
      </c>
    </row>
    <row r="97" spans="2:14" x14ac:dyDescent="0.2">
      <c r="B97" s="64" t="s">
        <v>95</v>
      </c>
      <c r="C97" s="21">
        <v>1</v>
      </c>
      <c r="D97" s="21">
        <v>-0.66666666666666674</v>
      </c>
      <c r="E97" s="21">
        <v>8.25</v>
      </c>
      <c r="F97" s="21">
        <v>-0.67567567567567566</v>
      </c>
      <c r="G97" s="21">
        <v>16.25</v>
      </c>
      <c r="H97" s="21">
        <v>0.13526570048309172</v>
      </c>
      <c r="I97" s="22">
        <f>('2005-2017'!J97/'2005-2017'!I97)-1</f>
        <v>-0.38723404255319149</v>
      </c>
      <c r="J97" s="21">
        <f>('2005-2017'!K97/'2005-2017'!J97)-1</f>
        <v>-0.52083333333333326</v>
      </c>
      <c r="K97" s="97">
        <f>('2005-2017'!L97/'2005-2017'!K97)-1</f>
        <v>1.4347826086956523</v>
      </c>
      <c r="L97" s="22">
        <f>('2005-2017'!M97/'2005-2017'!L97)-1</f>
        <v>-0.7857142857142857</v>
      </c>
      <c r="M97" s="22">
        <f>('2005-2017'!N97/'2005-2017'!M97)-1</f>
        <v>0.75</v>
      </c>
      <c r="N97" s="116">
        <f>('2005-2017'!O97/'2005-2017'!N97)-1</f>
        <v>-0.38095238095238093</v>
      </c>
    </row>
    <row r="98" spans="2:14" ht="15" x14ac:dyDescent="0.2">
      <c r="B98" s="70" t="s">
        <v>236</v>
      </c>
      <c r="C98" s="43">
        <v>-4.6835083735452532E-3</v>
      </c>
      <c r="D98" s="43">
        <v>0.16169970055611005</v>
      </c>
      <c r="E98" s="43">
        <v>4.2224131582177415E-2</v>
      </c>
      <c r="F98" s="43">
        <v>0.11435637734071369</v>
      </c>
      <c r="G98" s="43">
        <v>0.17480448108222357</v>
      </c>
      <c r="H98" s="43">
        <v>0.20169125584742709</v>
      </c>
      <c r="I98" s="43">
        <f>('2005-2017'!J98/'2005-2017'!I98)-1</f>
        <v>0.18644258122473434</v>
      </c>
      <c r="J98" s="43">
        <f>('2005-2017'!K98/'2005-2017'!J98)-1</f>
        <v>-4.6786762154147121E-2</v>
      </c>
      <c r="K98" s="96">
        <f>('2005-2017'!L98/'2005-2017'!K98)-1</f>
        <v>6.0336267955252598E-2</v>
      </c>
      <c r="L98" s="43">
        <f>('2005-2017'!M98/'2005-2017'!L98)-1</f>
        <v>9.5576989106345822E-2</v>
      </c>
      <c r="M98" s="43">
        <f>('2005-2017'!N98/'2005-2017'!M98)-1</f>
        <v>0.10647026980825669</v>
      </c>
      <c r="N98" s="115">
        <f>('2005-2017'!O98/'2005-2017'!N98)-1</f>
        <v>0.25757029560201872</v>
      </c>
    </row>
    <row r="99" spans="2:14" x14ac:dyDescent="0.2">
      <c r="B99" s="58" t="s">
        <v>96</v>
      </c>
      <c r="C99" s="21">
        <v>3.8949275362318847E-2</v>
      </c>
      <c r="D99" s="21">
        <v>0.19965126416739309</v>
      </c>
      <c r="E99" s="21">
        <v>-7.2674418604651181E-2</v>
      </c>
      <c r="F99" s="21">
        <v>0.4992163009404389</v>
      </c>
      <c r="G99" s="21">
        <v>7.2660742289597513E-2</v>
      </c>
      <c r="H99" s="21">
        <v>0.1427875243664718</v>
      </c>
      <c r="I99" s="22">
        <f>('2005-2017'!J99/'2005-2017'!I99)-1</f>
        <v>0.25842217484008523</v>
      </c>
      <c r="J99" s="21">
        <f>('2005-2017'!K99/'2005-2017'!J99)-1</f>
        <v>0.11487631311419855</v>
      </c>
      <c r="K99" s="97">
        <f>('2005-2017'!L99/'2005-2017'!K99)-1</f>
        <v>3.9209726443768966E-2</v>
      </c>
      <c r="L99" s="22">
        <f>('2005-2017'!M99/'2005-2017'!L99)-1</f>
        <v>5.2939455981281025E-2</v>
      </c>
      <c r="M99" s="22">
        <f>('2005-2017'!N99/'2005-2017'!M99)-1</f>
        <v>0.14888888888888885</v>
      </c>
      <c r="N99" s="116">
        <f>('2005-2017'!O99/'2005-2017'!N99)-1</f>
        <v>0.35009671179883939</v>
      </c>
    </row>
    <row r="100" spans="2:14" x14ac:dyDescent="0.2">
      <c r="B100" s="58" t="s">
        <v>97</v>
      </c>
      <c r="C100" s="21">
        <v>0.18181818181818188</v>
      </c>
      <c r="D100" s="21">
        <v>0.28205128205128216</v>
      </c>
      <c r="E100" s="21">
        <v>-0.45999999999999996</v>
      </c>
      <c r="F100" s="21">
        <v>0.42592592592592582</v>
      </c>
      <c r="G100" s="21">
        <v>0.28571428571428581</v>
      </c>
      <c r="H100" s="21">
        <v>0.36363636363636354</v>
      </c>
      <c r="I100" s="22">
        <f>('2005-2017'!J100/'2005-2017'!I100)-1</f>
        <v>0.72592592592592586</v>
      </c>
      <c r="J100" s="21">
        <f>('2005-2017'!K100/'2005-2017'!J100)-1</f>
        <v>-9.4420600858369119E-2</v>
      </c>
      <c r="K100" s="97">
        <f>('2005-2017'!L100/'2005-2017'!K100)-1</f>
        <v>0.63981042654028442</v>
      </c>
      <c r="L100" s="22">
        <f>('2005-2017'!M100/'2005-2017'!L100)-1</f>
        <v>1.7341040462427681E-2</v>
      </c>
      <c r="M100" s="22">
        <f>('2005-2017'!N100/'2005-2017'!M100)-1</f>
        <v>0.27840909090909083</v>
      </c>
      <c r="N100" s="116">
        <f>('2005-2017'!O100/'2005-2017'!N100)-1</f>
        <v>0.35555555555555562</v>
      </c>
    </row>
    <row r="101" spans="2:14" x14ac:dyDescent="0.2">
      <c r="B101" s="58" t="s">
        <v>98</v>
      </c>
      <c r="C101" s="21">
        <v>-9.3638755610586655E-3</v>
      </c>
      <c r="D101" s="21">
        <v>0.15756581517068979</v>
      </c>
      <c r="E101" s="21">
        <v>5.6282899176677059E-2</v>
      </c>
      <c r="F101" s="21">
        <v>8.1906465627395786E-2</v>
      </c>
      <c r="G101" s="21">
        <v>0.18583914019133108</v>
      </c>
      <c r="H101" s="21">
        <v>0.2069120063741845</v>
      </c>
      <c r="I101" s="22">
        <f>('2005-2017'!J101/'2005-2017'!I101)-1</f>
        <v>0.17647301534906745</v>
      </c>
      <c r="J101" s="21">
        <f>('2005-2017'!K101/'2005-2017'!J101)-1</f>
        <v>-6.3129099007470324E-2</v>
      </c>
      <c r="K101" s="97">
        <f>('2005-2017'!L101/'2005-2017'!K101)-1</f>
        <v>5.8361097592932287E-2</v>
      </c>
      <c r="L101" s="22">
        <f>('2005-2017'!M101/'2005-2017'!L101)-1</f>
        <v>0.10169071873231461</v>
      </c>
      <c r="M101" s="22">
        <f>('2005-2017'!N101/'2005-2017'!M101)-1</f>
        <v>9.9624361896811786E-2</v>
      </c>
      <c r="N101" s="116">
        <f>('2005-2017'!O101/'2005-2017'!N101)-1</f>
        <v>0.24510948905109498</v>
      </c>
    </row>
    <row r="102" spans="2:14" ht="15" x14ac:dyDescent="0.2">
      <c r="B102" s="70" t="s">
        <v>235</v>
      </c>
      <c r="C102" s="43">
        <v>-0.12558139534883717</v>
      </c>
      <c r="D102" s="43">
        <v>-0.29255319148936165</v>
      </c>
      <c r="E102" s="43">
        <v>-0.22807017543859653</v>
      </c>
      <c r="F102" s="43">
        <v>0.6558441558441559</v>
      </c>
      <c r="G102" s="43">
        <v>0.66470588235294126</v>
      </c>
      <c r="H102" s="43">
        <v>0.43816254416961131</v>
      </c>
      <c r="I102" s="43">
        <f>('2005-2017'!J102/'2005-2017'!I102)-1</f>
        <v>0.13841113841113839</v>
      </c>
      <c r="J102" s="43">
        <f>('2005-2017'!K102/'2005-2017'!J102)-1</f>
        <v>0.16402877697841722</v>
      </c>
      <c r="K102" s="96">
        <f>('2005-2017'!L102/'2005-2017'!K102)-1</f>
        <v>-1.1742892459826959E-2</v>
      </c>
      <c r="L102" s="43">
        <f>('2005-2017'!M102/'2005-2017'!L102)-1</f>
        <v>0.37210756722951843</v>
      </c>
      <c r="M102" s="43">
        <f>('2005-2017'!N102/'2005-2017'!M102)-1</f>
        <v>0.20100273473108476</v>
      </c>
      <c r="N102" s="115">
        <f>('2005-2017'!O102/'2005-2017'!N102)-1</f>
        <v>0.34573055028462996</v>
      </c>
    </row>
    <row r="103" spans="2:14" x14ac:dyDescent="0.2">
      <c r="B103" s="59" t="s">
        <v>99</v>
      </c>
      <c r="C103" s="21">
        <v>0.69117647058823528</v>
      </c>
      <c r="D103" s="21">
        <v>-0.43478260869565222</v>
      </c>
      <c r="E103" s="21">
        <v>0.21538461538461529</v>
      </c>
      <c r="F103" s="21">
        <v>1</v>
      </c>
      <c r="G103" s="21">
        <v>-0.38607594936708856</v>
      </c>
      <c r="H103" s="21">
        <v>0.69072164948453607</v>
      </c>
      <c r="I103" s="22">
        <f>('2005-2017'!J103/'2005-2017'!I103)-1</f>
        <v>0.23780487804878048</v>
      </c>
      <c r="J103" s="21">
        <f>('2005-2017'!K103/'2005-2017'!J103)-1</f>
        <v>0.36945812807881784</v>
      </c>
      <c r="K103" s="97">
        <f>('2005-2017'!L103/'2005-2017'!K103)-1</f>
        <v>0.23381294964028787</v>
      </c>
      <c r="L103" s="22">
        <f>('2005-2017'!M103/'2005-2017'!L103)-1</f>
        <v>0.32944606413994171</v>
      </c>
      <c r="M103" s="22">
        <f>('2005-2017'!N103/'2005-2017'!M103)-1</f>
        <v>-1.7543859649122862E-2</v>
      </c>
      <c r="N103" s="116">
        <f>('2005-2017'!O103/'2005-2017'!N103)-1</f>
        <v>0.48883928571428581</v>
      </c>
    </row>
    <row r="104" spans="2:14" x14ac:dyDescent="0.2">
      <c r="B104" s="59" t="s">
        <v>100</v>
      </c>
      <c r="C104" s="21">
        <v>0.625</v>
      </c>
      <c r="D104" s="21">
        <v>0.23076923076923084</v>
      </c>
      <c r="E104" s="21">
        <v>-0.65625</v>
      </c>
      <c r="F104" s="21">
        <v>-0.18181818181818177</v>
      </c>
      <c r="G104" s="21">
        <v>0.66666666666666674</v>
      </c>
      <c r="H104" s="21">
        <v>-0.33333333333333337</v>
      </c>
      <c r="I104" s="22">
        <f>('2005-2017'!J104/'2005-2017'!I104)-1</f>
        <v>2.5</v>
      </c>
      <c r="J104" s="21">
        <f>('2005-2017'!K104/'2005-2017'!J104)-1</f>
        <v>2.857142857142847E-2</v>
      </c>
      <c r="K104" s="97">
        <f>('2005-2017'!L104/'2005-2017'!K104)-1</f>
        <v>-0.11111111111111116</v>
      </c>
      <c r="L104" s="22">
        <f>('2005-2017'!M104/'2005-2017'!L104)-1</f>
        <v>9.375E-2</v>
      </c>
      <c r="M104" s="22">
        <f>('2005-2017'!N104/'2005-2017'!M104)-1</f>
        <v>-0.45714285714285718</v>
      </c>
      <c r="N104" s="116">
        <f>('2005-2017'!O104/'2005-2017'!N104)-1</f>
        <v>1.6315789473684212</v>
      </c>
    </row>
    <row r="105" spans="2:14" x14ac:dyDescent="0.2">
      <c r="B105" s="59" t="s">
        <v>101</v>
      </c>
      <c r="C105" s="21">
        <v>-3.8095238095238071E-2</v>
      </c>
      <c r="D105" s="21">
        <v>0.12871287128712861</v>
      </c>
      <c r="E105" s="21">
        <v>-0.10526315789473684</v>
      </c>
      <c r="F105" s="21">
        <v>0.65686274509803932</v>
      </c>
      <c r="G105" s="21">
        <v>0.52071005917159763</v>
      </c>
      <c r="H105" s="21">
        <v>0.21011673151750965</v>
      </c>
      <c r="I105" s="22">
        <f>('2005-2017'!J105/'2005-2017'!I105)-1</f>
        <v>0.3762057877813505</v>
      </c>
      <c r="J105" s="21">
        <f>('2005-2017'!K105/'2005-2017'!J105)-1</f>
        <v>0.41121495327102808</v>
      </c>
      <c r="K105" s="97">
        <f>('2005-2017'!L105/'2005-2017'!K105)-1</f>
        <v>6.29139072847682E-2</v>
      </c>
      <c r="L105" s="22">
        <f>('2005-2017'!M105/'2005-2017'!L105)-1</f>
        <v>0.61370716510903423</v>
      </c>
      <c r="M105" s="22">
        <f>('2005-2017'!N105/'2005-2017'!M105)-1</f>
        <v>0.22104247104247099</v>
      </c>
      <c r="N105" s="116">
        <f>('2005-2017'!O105/'2005-2017'!N105)-1</f>
        <v>0.25375494071146254</v>
      </c>
    </row>
    <row r="106" spans="2:14" x14ac:dyDescent="0.2">
      <c r="B106" s="59" t="s">
        <v>102</v>
      </c>
      <c r="C106" s="21">
        <v>-0.48648648648648651</v>
      </c>
      <c r="D106" s="21">
        <v>0.26315789473684204</v>
      </c>
      <c r="E106" s="21">
        <v>-0.58333333333333326</v>
      </c>
      <c r="F106" s="21">
        <v>0.30000000000000004</v>
      </c>
      <c r="G106" s="21">
        <v>1.3846153846153846</v>
      </c>
      <c r="H106" s="21">
        <v>0.54838709677419351</v>
      </c>
      <c r="I106" s="22">
        <f>('2005-2017'!J106/'2005-2017'!I106)-1</f>
        <v>0.45833333333333326</v>
      </c>
      <c r="J106" s="21">
        <f>('2005-2017'!K106/'2005-2017'!J106)-1</f>
        <v>1.4285714285714235E-2</v>
      </c>
      <c r="K106" s="97">
        <f>('2005-2017'!L106/'2005-2017'!K106)-1</f>
        <v>0.15492957746478875</v>
      </c>
      <c r="L106" s="22">
        <f>('2005-2017'!M106/'2005-2017'!L106)-1</f>
        <v>-6.0975609756097615E-2</v>
      </c>
      <c r="M106" s="22">
        <f>('2005-2017'!N106/'2005-2017'!M106)-1</f>
        <v>0.19480519480519476</v>
      </c>
      <c r="N106" s="116">
        <f>('2005-2017'!O106/'2005-2017'!N106)-1</f>
        <v>1.597826086956522</v>
      </c>
    </row>
    <row r="107" spans="2:14" x14ac:dyDescent="0.2">
      <c r="B107" s="59" t="s">
        <v>103</v>
      </c>
      <c r="C107" s="21">
        <v>-0.44666666666666666</v>
      </c>
      <c r="D107" s="21">
        <v>-0.62650602409638556</v>
      </c>
      <c r="E107" s="21">
        <v>-0.66129032258064524</v>
      </c>
      <c r="F107" s="21">
        <v>0.76190476190476186</v>
      </c>
      <c r="G107" s="21">
        <v>0.94594594594594605</v>
      </c>
      <c r="H107" s="21">
        <v>-2.777777777777779E-2</v>
      </c>
      <c r="I107" s="22">
        <f>('2005-2017'!J107/'2005-2017'!I107)-1</f>
        <v>0.47142857142857153</v>
      </c>
      <c r="J107" s="21">
        <f>('2005-2017'!K107/'2005-2017'!J107)-1</f>
        <v>0.58252427184466016</v>
      </c>
      <c r="K107" s="97">
        <f>('2005-2017'!L107/'2005-2017'!K107)-1</f>
        <v>0.28834355828220848</v>
      </c>
      <c r="L107" s="22">
        <f>('2005-2017'!M107/'2005-2017'!L107)-1</f>
        <v>0.46666666666666656</v>
      </c>
      <c r="M107" s="22">
        <f>('2005-2017'!N107/'2005-2017'!M107)-1</f>
        <v>0.37987012987012991</v>
      </c>
      <c r="N107" s="116">
        <f>('2005-2017'!O107/'2005-2017'!N107)-1</f>
        <v>0.1670588235294117</v>
      </c>
    </row>
    <row r="108" spans="2:14" x14ac:dyDescent="0.2">
      <c r="B108" s="59" t="s">
        <v>104</v>
      </c>
      <c r="C108" s="21">
        <v>3.333333333333333</v>
      </c>
      <c r="D108" s="21">
        <v>-0.30769230769230771</v>
      </c>
      <c r="E108" s="21">
        <v>1.2222222222222223</v>
      </c>
      <c r="F108" s="21">
        <v>1.5</v>
      </c>
      <c r="G108" s="21">
        <v>-0.33999999999999997</v>
      </c>
      <c r="H108" s="21">
        <v>3.0909090909090908</v>
      </c>
      <c r="I108" s="22">
        <f>('2005-2017'!J108/'2005-2017'!I108)-1</f>
        <v>-0.54074074074074074</v>
      </c>
      <c r="J108" s="21">
        <f>('2005-2017'!K108/'2005-2017'!J108)-1</f>
        <v>0.25806451612903225</v>
      </c>
      <c r="K108" s="97">
        <f>('2005-2017'!L108/'2005-2017'!K108)-1</f>
        <v>5.1282051282051322E-2</v>
      </c>
      <c r="L108" s="22">
        <f>('2005-2017'!M108/'2005-2017'!L108)-1</f>
        <v>0.24390243902439024</v>
      </c>
      <c r="M108" s="22">
        <f>('2005-2017'!N108/'2005-2017'!M108)-1</f>
        <v>0.34313725490196068</v>
      </c>
      <c r="N108" s="116">
        <f>('2005-2017'!O108/'2005-2017'!N108)-1</f>
        <v>0.10218978102189791</v>
      </c>
    </row>
    <row r="109" spans="2:14" x14ac:dyDescent="0.2">
      <c r="B109" s="64" t="s">
        <v>105</v>
      </c>
      <c r="C109" s="21"/>
      <c r="D109" s="21"/>
      <c r="E109" s="21"/>
      <c r="F109" s="21"/>
      <c r="G109" s="21"/>
      <c r="H109" s="21">
        <v>1.1419354838709679</v>
      </c>
      <c r="I109" s="22">
        <f>('2005-2017'!J109/'2005-2017'!I109)-1</f>
        <v>-8.1325301204819289E-2</v>
      </c>
      <c r="J109" s="21">
        <f>('2005-2017'!K109/'2005-2017'!J109)-1</f>
        <v>-0.40327868852459015</v>
      </c>
      <c r="K109" s="97">
        <f>('2005-2017'!L109/'2005-2017'!K109)-1</f>
        <v>-0.74175824175824179</v>
      </c>
      <c r="L109" s="22">
        <f>('2005-2017'!M109/'2005-2017'!L109)-1</f>
        <v>-0.93617021276595747</v>
      </c>
      <c r="M109" s="22">
        <f>('2005-2017'!N109/'2005-2017'!M109)-1</f>
        <v>-0.33333333333333337</v>
      </c>
      <c r="N109" s="116">
        <f>('2005-2017'!O109/'2005-2017'!N109)-1</f>
        <v>0</v>
      </c>
    </row>
    <row r="110" spans="2:14" x14ac:dyDescent="0.2">
      <c r="B110" s="59" t="s">
        <v>106</v>
      </c>
      <c r="C110" s="21">
        <v>-1</v>
      </c>
      <c r="D110" s="21"/>
      <c r="E110" s="21">
        <v>-0.33333333333333337</v>
      </c>
      <c r="F110" s="21">
        <v>0</v>
      </c>
      <c r="G110" s="21">
        <v>-1</v>
      </c>
      <c r="H110" s="21"/>
      <c r="I110" s="22">
        <f>('2005-2017'!J110/'2005-2017'!I110)-1</f>
        <v>-0.33333333333333337</v>
      </c>
      <c r="J110" s="21">
        <f>('2005-2017'!K110/'2005-2017'!J110)-1</f>
        <v>1.5</v>
      </c>
      <c r="K110" s="97">
        <f>('2005-2017'!L110/'2005-2017'!K110)-1</f>
        <v>-0.6</v>
      </c>
      <c r="L110" s="22">
        <f>('2005-2017'!M110/'2005-2017'!L110)-1</f>
        <v>0</v>
      </c>
      <c r="M110" s="22">
        <f>('2005-2017'!N110/'2005-2017'!M110)-1</f>
        <v>1.5</v>
      </c>
      <c r="N110" s="116">
        <f>('2005-2017'!O110/'2005-2017'!N110)-1</f>
        <v>-0.19999999999999996</v>
      </c>
    </row>
    <row r="111" spans="2:14" x14ac:dyDescent="0.2">
      <c r="B111" s="59" t="s">
        <v>107</v>
      </c>
      <c r="C111" s="21"/>
      <c r="D111" s="21"/>
      <c r="E111" s="21"/>
      <c r="F111" s="21"/>
      <c r="G111" s="21">
        <v>12</v>
      </c>
      <c r="H111" s="21">
        <v>-7.6923076923076872E-2</v>
      </c>
      <c r="I111" s="22">
        <f>('2005-2017'!J111/'2005-2017'!I111)-1</f>
        <v>0.16666666666666674</v>
      </c>
      <c r="J111" s="21">
        <f>('2005-2017'!K111/'2005-2017'!J111)-1</f>
        <v>-0.2857142857142857</v>
      </c>
      <c r="K111" s="97">
        <f>('2005-2017'!L111/'2005-2017'!K111)-1</f>
        <v>-0.4</v>
      </c>
      <c r="L111" s="22">
        <f>('2005-2017'!M111/'2005-2017'!L111)-1</f>
        <v>0.66666666666666674</v>
      </c>
      <c r="M111" s="22">
        <f>('2005-2017'!N111/'2005-2017'!M111)-1</f>
        <v>0.39999999999999991</v>
      </c>
      <c r="N111" s="116">
        <f>('2005-2017'!O111/'2005-2017'!N111)-1</f>
        <v>-0.1428571428571429</v>
      </c>
    </row>
    <row r="112" spans="2:14" x14ac:dyDescent="0.2">
      <c r="B112" s="59" t="s">
        <v>108</v>
      </c>
      <c r="C112" s="21">
        <v>-2.7397260273972601E-2</v>
      </c>
      <c r="D112" s="21">
        <v>-0.45070422535211263</v>
      </c>
      <c r="E112" s="21">
        <v>-0.48717948717948723</v>
      </c>
      <c r="F112" s="21">
        <v>0.44999999999999996</v>
      </c>
      <c r="G112" s="21">
        <v>1.4827586206896552</v>
      </c>
      <c r="H112" s="21">
        <v>-9.722222222222221E-2</v>
      </c>
      <c r="I112" s="22">
        <f>('2005-2017'!J112/'2005-2017'!I112)-1</f>
        <v>9.2307692307692202E-2</v>
      </c>
      <c r="J112" s="21">
        <f>('2005-2017'!K112/'2005-2017'!J112)-1</f>
        <v>-7.0422535211267623E-2</v>
      </c>
      <c r="K112" s="97">
        <f>('2005-2017'!L112/'2005-2017'!K112)-1</f>
        <v>0.31818181818181812</v>
      </c>
      <c r="L112" s="22">
        <f>('2005-2017'!M112/'2005-2017'!L112)-1</f>
        <v>-4.5977011494252928E-2</v>
      </c>
      <c r="M112" s="22">
        <f>('2005-2017'!N112/'2005-2017'!M112)-1</f>
        <v>0.43373493975903621</v>
      </c>
      <c r="N112" s="116">
        <f>('2005-2017'!O112/'2005-2017'!N112)-1</f>
        <v>0.14285714285714279</v>
      </c>
    </row>
    <row r="113" spans="2:14" x14ac:dyDescent="0.2">
      <c r="B113" s="63" t="s">
        <v>109</v>
      </c>
      <c r="C113" s="21"/>
      <c r="D113" s="21">
        <v>0</v>
      </c>
      <c r="E113" s="21">
        <v>-1</v>
      </c>
      <c r="F113" s="21"/>
      <c r="G113" s="21"/>
      <c r="H113" s="21">
        <v>-1</v>
      </c>
      <c r="I113" s="22"/>
      <c r="J113" s="21">
        <f>('2005-2017'!K113/'2005-2017'!J113)-1</f>
        <v>-7.6923076923076872E-2</v>
      </c>
      <c r="K113" s="97">
        <f>('2005-2017'!L113/'2005-2017'!K113)-1</f>
        <v>-0.66666666666666674</v>
      </c>
      <c r="L113" s="22">
        <f>('2005-2017'!M113/'2005-2017'!L113)-1</f>
        <v>0.25</v>
      </c>
      <c r="M113" s="22">
        <f>('2005-2017'!N113/'2005-2017'!M113)-1</f>
        <v>1</v>
      </c>
      <c r="N113" s="116">
        <f>('2005-2017'!O113/'2005-2017'!N113)-1</f>
        <v>1.2000000000000002</v>
      </c>
    </row>
    <row r="114" spans="2:14" x14ac:dyDescent="0.2">
      <c r="B114" s="59" t="s">
        <v>110</v>
      </c>
      <c r="C114" s="21">
        <v>1.5384615384615383</v>
      </c>
      <c r="D114" s="21">
        <v>-0.21212121212121215</v>
      </c>
      <c r="E114" s="21">
        <v>0.30769230769230771</v>
      </c>
      <c r="F114" s="21">
        <v>-0.79411764705882359</v>
      </c>
      <c r="G114" s="21">
        <v>0.28571428571428581</v>
      </c>
      <c r="H114" s="21">
        <v>3.4444444444444446</v>
      </c>
      <c r="I114" s="22">
        <f>('2005-2017'!J114/'2005-2017'!I114)-1</f>
        <v>-0.55000000000000004</v>
      </c>
      <c r="J114" s="21">
        <f>('2005-2017'!K114/'2005-2017'!J114)-1</f>
        <v>1.5555555555555554</v>
      </c>
      <c r="K114" s="97">
        <f>('2005-2017'!L114/'2005-2017'!K114)-1</f>
        <v>-0.34782608695652173</v>
      </c>
      <c r="L114" s="22">
        <f>('2005-2017'!M114/'2005-2017'!L114)-1</f>
        <v>0.19999999999999996</v>
      </c>
      <c r="M114" s="22">
        <f>('2005-2017'!N114/'2005-2017'!M114)-1</f>
        <v>2.7777777777777679E-2</v>
      </c>
      <c r="N114" s="116">
        <f>('2005-2017'!O114/'2005-2017'!N114)-1</f>
        <v>0.5135135135135136</v>
      </c>
    </row>
    <row r="115" spans="2:14" x14ac:dyDescent="0.2">
      <c r="B115" s="59" t="s">
        <v>111</v>
      </c>
      <c r="C115" s="21">
        <v>-0.3214285714285714</v>
      </c>
      <c r="D115" s="21">
        <v>0.26315789473684204</v>
      </c>
      <c r="E115" s="21">
        <v>-0.625</v>
      </c>
      <c r="F115" s="21">
        <v>2.8888888888888888</v>
      </c>
      <c r="G115" s="21">
        <v>1.657142857142857</v>
      </c>
      <c r="H115" s="21">
        <v>-0.66666666666666674</v>
      </c>
      <c r="I115" s="22">
        <f>('2005-2017'!J115/'2005-2017'!I115)-1</f>
        <v>1.129032258064516</v>
      </c>
      <c r="J115" s="21">
        <f>('2005-2017'!K115/'2005-2017'!J115)-1</f>
        <v>1.5151515151515138E-2</v>
      </c>
      <c r="K115" s="97">
        <f>('2005-2017'!L115/'2005-2017'!K115)-1</f>
        <v>-0.52238805970149249</v>
      </c>
      <c r="L115" s="22">
        <f>('2005-2017'!M115/'2005-2017'!L115)-1</f>
        <v>0.28125</v>
      </c>
      <c r="M115" s="22">
        <f>('2005-2017'!N115/'2005-2017'!M115)-1</f>
        <v>0.51219512195121952</v>
      </c>
      <c r="N115" s="116">
        <f>('2005-2017'!O115/'2005-2017'!N115)-1</f>
        <v>1.0161290322580645</v>
      </c>
    </row>
    <row r="116" spans="2:14" ht="15" x14ac:dyDescent="0.2">
      <c r="B116" s="69" t="s">
        <v>233</v>
      </c>
      <c r="C116" s="42">
        <v>0.84178095806002773</v>
      </c>
      <c r="D116" s="42">
        <v>0.10910856896179588</v>
      </c>
      <c r="E116" s="42">
        <v>0.12892867568356525</v>
      </c>
      <c r="F116" s="42">
        <v>0.11812618514049311</v>
      </c>
      <c r="G116" s="42">
        <v>0.63044902678743497</v>
      </c>
      <c r="H116" s="42">
        <v>1.0255779868564132</v>
      </c>
      <c r="I116" s="42">
        <f>('2005-2017'!J116/'2005-2017'!I116)-1</f>
        <v>0.4469925075274841</v>
      </c>
      <c r="J116" s="42">
        <f>('2005-2017'!K116/'2005-2017'!J116)-1</f>
        <v>-1.8816488825441402E-2</v>
      </c>
      <c r="K116" s="95">
        <f>('2005-2017'!L116/'2005-2017'!K116)-1</f>
        <v>-0.33170302661646967</v>
      </c>
      <c r="L116" s="42">
        <f>('2005-2017'!M116/'2005-2017'!L116)-1</f>
        <v>-9.5361680668134441E-2</v>
      </c>
      <c r="M116" s="42">
        <f>('2005-2017'!N116/'2005-2017'!M116)-1</f>
        <v>2.2627671724588025</v>
      </c>
      <c r="N116" s="114">
        <f>('2005-2017'!O116/'2005-2017'!N116)-1</f>
        <v>0.93609617868900274</v>
      </c>
    </row>
    <row r="117" spans="2:14" ht="15" x14ac:dyDescent="0.2">
      <c r="B117" s="70" t="s">
        <v>234</v>
      </c>
      <c r="C117" s="43">
        <v>0.62686567164179108</v>
      </c>
      <c r="D117" s="43">
        <v>0.14116602545131696</v>
      </c>
      <c r="E117" s="43">
        <v>-6.1203319502074693E-2</v>
      </c>
      <c r="F117" s="43">
        <v>0.14696132596685074</v>
      </c>
      <c r="G117" s="43">
        <v>0.39860308285163781</v>
      </c>
      <c r="H117" s="43">
        <v>0.87050111933872909</v>
      </c>
      <c r="I117" s="43">
        <f>('2005-2017'!J117/'2005-2017'!I117)-1</f>
        <v>0.46648867611857847</v>
      </c>
      <c r="J117" s="43">
        <f>('2005-2017'!K117/'2005-2017'!J117)-1</f>
        <v>4.4133341703810558E-2</v>
      </c>
      <c r="K117" s="96">
        <f>('2005-2017'!L117/'2005-2017'!K117)-1</f>
        <v>-1.0642135642135675E-2</v>
      </c>
      <c r="L117" s="43">
        <f>('2005-2017'!M117/'2005-2017'!L117)-1</f>
        <v>0.15624430264357336</v>
      </c>
      <c r="M117" s="43">
        <f>('2005-2017'!N117/'2005-2017'!M117)-1</f>
        <v>0.26316619362976978</v>
      </c>
      <c r="N117" s="115">
        <f>('2005-2017'!O117/'2005-2017'!N117)-1</f>
        <v>0.47368202055507003</v>
      </c>
    </row>
    <row r="118" spans="2:14" x14ac:dyDescent="0.2">
      <c r="B118" s="65" t="s">
        <v>112</v>
      </c>
      <c r="C118" s="21">
        <v>1.0240963855421685</v>
      </c>
      <c r="D118" s="21">
        <v>0.11970899470899465</v>
      </c>
      <c r="E118" s="21">
        <v>4.6072061429415223E-2</v>
      </c>
      <c r="F118" s="21">
        <v>0.13664596273291929</v>
      </c>
      <c r="G118" s="21">
        <v>0.35370094386487838</v>
      </c>
      <c r="H118" s="21">
        <v>1.3933944954128439</v>
      </c>
      <c r="I118" s="22">
        <f>('2005-2017'!J118/'2005-2017'!I118)-1</f>
        <v>0.53250536645200852</v>
      </c>
      <c r="J118" s="21">
        <f>('2005-2017'!K118/'2005-2017'!J118)-1</f>
        <v>-0.11655827913956973</v>
      </c>
      <c r="K118" s="97">
        <f>('2005-2017'!L118/'2005-2017'!K118)-1</f>
        <v>-2.2423556058890126E-2</v>
      </c>
      <c r="L118" s="22">
        <f>('2005-2017'!M118/'2005-2017'!L118)-1</f>
        <v>0.10692771084337349</v>
      </c>
      <c r="M118" s="22">
        <f>('2005-2017'!N118/'2005-2017'!M118)-1</f>
        <v>0.47305075876504454</v>
      </c>
      <c r="N118" s="116">
        <f>('2005-2017'!O118/'2005-2017'!N118)-1</f>
        <v>0.53975133214920068</v>
      </c>
    </row>
    <row r="119" spans="2:14" x14ac:dyDescent="0.2">
      <c r="B119" s="65" t="s">
        <v>113</v>
      </c>
      <c r="C119" s="21">
        <v>-0.25</v>
      </c>
      <c r="D119" s="21">
        <v>-1</v>
      </c>
      <c r="E119" s="21"/>
      <c r="F119" s="21">
        <v>0.66666666666666674</v>
      </c>
      <c r="G119" s="21">
        <v>3.2</v>
      </c>
      <c r="H119" s="21">
        <v>-0.33333333333333337</v>
      </c>
      <c r="I119" s="22">
        <f>('2005-2017'!J119/'2005-2017'!I119)-1</f>
        <v>1.4285714285714284</v>
      </c>
      <c r="J119" s="21">
        <f>('2005-2017'!K119/'2005-2017'!J119)-1</f>
        <v>-0.44117647058823528</v>
      </c>
      <c r="K119" s="97">
        <f>('2005-2017'!L119/'2005-2017'!K119)-1</f>
        <v>0</v>
      </c>
      <c r="L119" s="22">
        <f>('2005-2017'!M119/'2005-2017'!L119)-1</f>
        <v>2.736842105263158</v>
      </c>
      <c r="M119" s="22">
        <f>('2005-2017'!N119/'2005-2017'!M119)-1</f>
        <v>0.6901408450704225</v>
      </c>
      <c r="N119" s="116">
        <f>('2005-2017'!O119/'2005-2017'!N119)-1</f>
        <v>-0.44999999999999996</v>
      </c>
    </row>
    <row r="120" spans="2:14" x14ac:dyDescent="0.2">
      <c r="B120" s="65" t="s">
        <v>114</v>
      </c>
      <c r="C120" s="21">
        <v>0.13757115749525606</v>
      </c>
      <c r="D120" s="21">
        <v>0.21517931609674723</v>
      </c>
      <c r="E120" s="21">
        <v>-0.17021276595744683</v>
      </c>
      <c r="F120" s="21">
        <v>-0.23986765922249798</v>
      </c>
      <c r="G120" s="21">
        <v>0.95647442872687694</v>
      </c>
      <c r="H120" s="21">
        <v>0.3453837597330367</v>
      </c>
      <c r="I120" s="22">
        <f>('2005-2017'!J120/'2005-2017'!I120)-1</f>
        <v>0.42496899545266631</v>
      </c>
      <c r="J120" s="21">
        <f>('2005-2017'!K120/'2005-2017'!J120)-1</f>
        <v>0.30925442413693061</v>
      </c>
      <c r="K120" s="97">
        <f>('2005-2017'!L120/'2005-2017'!K120)-1</f>
        <v>-6.5809882561489008E-2</v>
      </c>
      <c r="L120" s="22">
        <f>('2005-2017'!M120/'2005-2017'!L120)-1</f>
        <v>0.3152277039848197</v>
      </c>
      <c r="M120" s="22">
        <f>('2005-2017'!N120/'2005-2017'!M120)-1</f>
        <v>3.6068530207393756E-3</v>
      </c>
      <c r="N120" s="116">
        <f>('2005-2017'!O120/'2005-2017'!N120)-1</f>
        <v>0.13135669362084457</v>
      </c>
    </row>
    <row r="121" spans="2:14" x14ac:dyDescent="0.2">
      <c r="B121" s="60" t="s">
        <v>115</v>
      </c>
      <c r="C121" s="21">
        <v>5.5</v>
      </c>
      <c r="D121" s="21">
        <v>-0.8307692307692307</v>
      </c>
      <c r="E121" s="21">
        <v>1.0909090909090908</v>
      </c>
      <c r="F121" s="21">
        <v>1.3043478260869565</v>
      </c>
      <c r="G121" s="21">
        <v>-0.18867924528301883</v>
      </c>
      <c r="H121" s="21">
        <v>0.48837209302325579</v>
      </c>
      <c r="I121" s="22">
        <f>('2005-2017'!J121/'2005-2017'!I121)-1</f>
        <v>0.3046875</v>
      </c>
      <c r="J121" s="21">
        <f>('2005-2017'!K121/'2005-2017'!J121)-1</f>
        <v>-7.7844311377245456E-2</v>
      </c>
      <c r="K121" s="97">
        <f>('2005-2017'!L121/'2005-2017'!K121)-1</f>
        <v>-0.48701298701298701</v>
      </c>
      <c r="L121" s="22">
        <f>('2005-2017'!M121/'2005-2017'!L121)-1</f>
        <v>0.36708860759493667</v>
      </c>
      <c r="M121" s="22">
        <f>('2005-2017'!N121/'2005-2017'!M121)-1</f>
        <v>0.36111111111111116</v>
      </c>
      <c r="N121" s="116">
        <f>('2005-2017'!O121/'2005-2017'!N121)-1</f>
        <v>8.163265306122458E-2</v>
      </c>
    </row>
    <row r="122" spans="2:14" x14ac:dyDescent="0.2">
      <c r="B122" s="60" t="s">
        <v>116</v>
      </c>
      <c r="C122" s="21">
        <v>3.2</v>
      </c>
      <c r="D122" s="21">
        <v>-1</v>
      </c>
      <c r="E122" s="21"/>
      <c r="F122" s="21"/>
      <c r="G122" s="21"/>
      <c r="H122" s="21">
        <v>-0.875</v>
      </c>
      <c r="I122" s="22">
        <f>('2005-2017'!J122/'2005-2017'!I122)-1</f>
        <v>2</v>
      </c>
      <c r="J122" s="21">
        <f>('2005-2017'!K122/'2005-2017'!J122)-1</f>
        <v>2</v>
      </c>
      <c r="K122" s="97">
        <f>('2005-2017'!L122/'2005-2017'!K122)-1</f>
        <v>0.66666666666666674</v>
      </c>
      <c r="L122" s="22">
        <f>('2005-2017'!M122/'2005-2017'!L122)-1</f>
        <v>-0.46666666666666667</v>
      </c>
      <c r="M122" s="22">
        <f>('2005-2017'!N122/'2005-2017'!M122)-1</f>
        <v>1.5</v>
      </c>
      <c r="N122" s="116">
        <f>('2005-2017'!O122/'2005-2017'!N122)-1</f>
        <v>-0.7</v>
      </c>
    </row>
    <row r="123" spans="2:14" x14ac:dyDescent="0.2">
      <c r="B123" s="60" t="s">
        <v>117</v>
      </c>
      <c r="C123" s="21">
        <v>0.81512605042016806</v>
      </c>
      <c r="D123" s="21">
        <v>0.50694444444444442</v>
      </c>
      <c r="E123" s="21">
        <v>-0.1766513056835638</v>
      </c>
      <c r="F123" s="21">
        <v>0.2350746268656716</v>
      </c>
      <c r="G123" s="21">
        <v>0.41238670694864044</v>
      </c>
      <c r="H123" s="21">
        <v>0.51764705882352935</v>
      </c>
      <c r="I123" s="22">
        <f>('2005-2017'!J123/'2005-2017'!I123)-1</f>
        <v>0.24242424242424243</v>
      </c>
      <c r="J123" s="21">
        <f>('2005-2017'!K123/'2005-2017'!J123)-1</f>
        <v>0.3800340328984686</v>
      </c>
      <c r="K123" s="97">
        <f>('2005-2017'!L123/'2005-2017'!K123)-1</f>
        <v>0.21619399917796955</v>
      </c>
      <c r="L123" s="22">
        <f>('2005-2017'!M123/'2005-2017'!L123)-1</f>
        <v>0.1287597161203109</v>
      </c>
      <c r="M123" s="22">
        <f>('2005-2017'!N123/'2005-2017'!M123)-1</f>
        <v>0.13233532934131742</v>
      </c>
      <c r="N123" s="116">
        <f>('2005-2017'!O123/'2005-2017'!N123)-1</f>
        <v>0.86832363828662085</v>
      </c>
    </row>
    <row r="124" spans="2:14" x14ac:dyDescent="0.2">
      <c r="B124" s="60" t="s">
        <v>118</v>
      </c>
      <c r="C124" s="21">
        <v>14.8</v>
      </c>
      <c r="D124" s="21">
        <v>-0.58227848101265822</v>
      </c>
      <c r="E124" s="21">
        <v>0.66666666666666674</v>
      </c>
      <c r="F124" s="21">
        <v>7.127272727272727</v>
      </c>
      <c r="G124" s="21">
        <v>-0.47651006711409394</v>
      </c>
      <c r="H124" s="21">
        <v>0.53418803418803429</v>
      </c>
      <c r="I124" s="22">
        <f>('2005-2017'!J124/'2005-2017'!I124)-1</f>
        <v>0.44846796657381605</v>
      </c>
      <c r="J124" s="21">
        <f>('2005-2017'!K124/'2005-2017'!J124)-1</f>
        <v>0.29615384615384621</v>
      </c>
      <c r="K124" s="97">
        <f>('2005-2017'!L124/'2005-2017'!K124)-1</f>
        <v>-0.20623145400593468</v>
      </c>
      <c r="L124" s="22">
        <f>('2005-2017'!M124/'2005-2017'!L124)-1</f>
        <v>-0.25420560747663556</v>
      </c>
      <c r="M124" s="22">
        <f>('2005-2017'!N124/'2005-2017'!M124)-1</f>
        <v>-0.18796992481203012</v>
      </c>
      <c r="N124" s="116">
        <f>('2005-2017'!O124/'2005-2017'!N124)-1</f>
        <v>-0.53086419753086422</v>
      </c>
    </row>
    <row r="125" spans="2:14" ht="15" x14ac:dyDescent="0.2">
      <c r="B125" s="70" t="s">
        <v>232</v>
      </c>
      <c r="C125" s="43">
        <v>0.30079155672823221</v>
      </c>
      <c r="D125" s="43">
        <v>8.4178498985801209E-2</v>
      </c>
      <c r="E125" s="43">
        <v>-0.1749298409728719</v>
      </c>
      <c r="F125" s="43">
        <v>0.35714285714285721</v>
      </c>
      <c r="G125" s="43">
        <v>0.12865497076023402</v>
      </c>
      <c r="H125" s="43">
        <v>0.3745373797187268</v>
      </c>
      <c r="I125" s="43">
        <f>('2005-2017'!J125/'2005-2017'!I125)-1</f>
        <v>0.2003231017770597</v>
      </c>
      <c r="J125" s="43">
        <f>('2005-2017'!K125/'2005-2017'!J125)-1</f>
        <v>0.2736653207716464</v>
      </c>
      <c r="K125" s="96">
        <f>('2005-2017'!L125/'2005-2017'!K125)-1</f>
        <v>0.18844663613948565</v>
      </c>
      <c r="L125" s="43">
        <f>('2005-2017'!M125/'2005-2017'!L125)-1</f>
        <v>-3.4084173088322456E-2</v>
      </c>
      <c r="M125" s="43">
        <f>('2005-2017'!N125/'2005-2017'!M125)-1</f>
        <v>6.9346425283829394E-2</v>
      </c>
      <c r="N125" s="115">
        <f>('2005-2017'!O125/'2005-2017'!N125)-1</f>
        <v>0.62926829268292672</v>
      </c>
    </row>
    <row r="126" spans="2:14" x14ac:dyDescent="0.2">
      <c r="B126" s="60" t="s">
        <v>119</v>
      </c>
      <c r="C126" s="21"/>
      <c r="D126" s="21"/>
      <c r="E126" s="21"/>
      <c r="F126" s="21"/>
      <c r="G126" s="21">
        <v>0.28571428571428581</v>
      </c>
      <c r="H126" s="21">
        <v>-0.33333333333333337</v>
      </c>
      <c r="I126" s="22">
        <f>('2005-2017'!J126/'2005-2017'!I126)-1</f>
        <v>0.5</v>
      </c>
      <c r="J126" s="21">
        <f>('2005-2017'!K126/'2005-2017'!J126)-1</f>
        <v>-0.22222222222222221</v>
      </c>
      <c r="K126" s="97">
        <f>('2005-2017'!L126/'2005-2017'!K126)-1</f>
        <v>-0.5714285714285714</v>
      </c>
      <c r="L126" s="22">
        <f>('2005-2017'!M126/'2005-2017'!L126)-1</f>
        <v>-0.66666666666666674</v>
      </c>
      <c r="M126" s="22">
        <f>('2005-2017'!N126/'2005-2017'!M126)-1</f>
        <v>4</v>
      </c>
      <c r="N126" s="116">
        <f>('2005-2017'!O126/'2005-2017'!N126)-1</f>
        <v>-0.4</v>
      </c>
    </row>
    <row r="127" spans="2:14" x14ac:dyDescent="0.2">
      <c r="B127" s="60" t="s">
        <v>120</v>
      </c>
      <c r="C127" s="21">
        <v>0.25457570715474209</v>
      </c>
      <c r="D127" s="21">
        <v>0.10079575596816981</v>
      </c>
      <c r="E127" s="21">
        <v>-0.22409638554216871</v>
      </c>
      <c r="F127" s="21">
        <v>0.47360248447204967</v>
      </c>
      <c r="G127" s="21">
        <v>7.3761854583771491E-3</v>
      </c>
      <c r="H127" s="21">
        <v>0.37970711297071125</v>
      </c>
      <c r="I127" s="22">
        <f>('2005-2017'!J127/'2005-2017'!I127)-1</f>
        <v>0.25701288855193338</v>
      </c>
      <c r="J127" s="21">
        <f>('2005-2017'!K127/'2005-2017'!J127)-1</f>
        <v>0.31242460796139926</v>
      </c>
      <c r="K127" s="97">
        <f>('2005-2017'!L127/'2005-2017'!K127)-1</f>
        <v>0.25735294117647056</v>
      </c>
      <c r="L127" s="22">
        <f>('2005-2017'!M127/'2005-2017'!L127)-1</f>
        <v>-4.2763157894736836E-2</v>
      </c>
      <c r="M127" s="22">
        <f>('2005-2017'!N127/'2005-2017'!M127)-1</f>
        <v>4.3146239022527677E-2</v>
      </c>
      <c r="N127" s="116">
        <f>('2005-2017'!O127/'2005-2017'!N127)-1</f>
        <v>0.6877745241581259</v>
      </c>
    </row>
    <row r="128" spans="2:14" x14ac:dyDescent="0.2">
      <c r="B128" s="60" t="s">
        <v>121</v>
      </c>
      <c r="C128" s="21">
        <v>-0.5</v>
      </c>
      <c r="D128" s="21">
        <v>0</v>
      </c>
      <c r="E128" s="21">
        <v>1</v>
      </c>
      <c r="F128" s="21">
        <v>0.5</v>
      </c>
      <c r="G128" s="21">
        <v>-0.33333333333333337</v>
      </c>
      <c r="H128" s="21">
        <v>-1</v>
      </c>
      <c r="I128" s="22"/>
      <c r="J128" s="21">
        <f>('2005-2017'!K128/'2005-2017'!J128)-1</f>
        <v>-0.73170731707317072</v>
      </c>
      <c r="K128" s="97">
        <f>('2005-2017'!L128/'2005-2017'!K128)-1</f>
        <v>-0.36363636363636365</v>
      </c>
      <c r="L128" s="22">
        <f>('2005-2017'!M128/'2005-2017'!L128)-1</f>
        <v>1</v>
      </c>
      <c r="M128" s="22">
        <f>('2005-2017'!N128/'2005-2017'!M128)-1</f>
        <v>-0.64285714285714279</v>
      </c>
      <c r="N128" s="116">
        <f>('2005-2017'!O128/'2005-2017'!N128)-1</f>
        <v>4.4000000000000004</v>
      </c>
    </row>
    <row r="129" spans="2:14" x14ac:dyDescent="0.2">
      <c r="B129" s="60" t="s">
        <v>122</v>
      </c>
      <c r="C129" s="21"/>
      <c r="D129" s="21"/>
      <c r="E129" s="21"/>
      <c r="F129" s="21"/>
      <c r="G129" s="21"/>
      <c r="H129" s="21"/>
      <c r="I129" s="22">
        <f>('2005-2017'!J129/'2005-2017'!I129)-1</f>
        <v>-0.33333333333333337</v>
      </c>
      <c r="J129" s="21">
        <f>('2005-2017'!K129/'2005-2017'!J129)-1</f>
        <v>-0.5</v>
      </c>
      <c r="K129" s="97">
        <f>('2005-2017'!L129/'2005-2017'!K129)-1</f>
        <v>2</v>
      </c>
      <c r="L129" s="22">
        <f>('2005-2017'!M129/'2005-2017'!L129)-1</f>
        <v>0</v>
      </c>
      <c r="M129" s="22">
        <f>('2005-2017'!N129/'2005-2017'!M129)-1</f>
        <v>-1</v>
      </c>
      <c r="N129" s="116"/>
    </row>
    <row r="130" spans="2:14" x14ac:dyDescent="0.2">
      <c r="B130" s="60" t="s">
        <v>123</v>
      </c>
      <c r="C130" s="21">
        <v>7</v>
      </c>
      <c r="D130" s="21">
        <v>-0.4375</v>
      </c>
      <c r="E130" s="21">
        <v>-0.44444444444444442</v>
      </c>
      <c r="F130" s="21">
        <v>-1</v>
      </c>
      <c r="G130" s="21"/>
      <c r="H130" s="21">
        <v>-1</v>
      </c>
      <c r="I130" s="22"/>
      <c r="J130" s="21"/>
      <c r="K130" s="97">
        <f>('2005-2017'!L130/'2005-2017'!K130)-1</f>
        <v>-1</v>
      </c>
      <c r="L130" s="22"/>
      <c r="M130" s="22"/>
      <c r="N130" s="116"/>
    </row>
    <row r="131" spans="2:14" x14ac:dyDescent="0.2">
      <c r="B131" s="60" t="s">
        <v>124</v>
      </c>
      <c r="C131" s="21"/>
      <c r="D131" s="21"/>
      <c r="E131" s="21"/>
      <c r="F131" s="21"/>
      <c r="G131" s="21">
        <v>67</v>
      </c>
      <c r="H131" s="21">
        <v>1.4117647058823528</v>
      </c>
      <c r="I131" s="22">
        <f>('2005-2017'!J131/'2005-2017'!I131)-1</f>
        <v>-0.70731707317073167</v>
      </c>
      <c r="J131" s="21">
        <f>('2005-2017'!K131/'2005-2017'!J131)-1</f>
        <v>8.3333333333333259E-2</v>
      </c>
      <c r="K131" s="97">
        <f>('2005-2017'!L131/'2005-2017'!K131)-1</f>
        <v>-0.44230769230769229</v>
      </c>
      <c r="L131" s="22">
        <f>('2005-2017'!M131/'2005-2017'!L131)-1</f>
        <v>-1</v>
      </c>
      <c r="M131" s="22"/>
      <c r="N131" s="116">
        <f>('2005-2017'!O131/'2005-2017'!N131)-1</f>
        <v>-1</v>
      </c>
    </row>
    <row r="132" spans="2:14" x14ac:dyDescent="0.2">
      <c r="B132" s="60" t="s">
        <v>125</v>
      </c>
      <c r="C132" s="21"/>
      <c r="D132" s="21"/>
      <c r="E132" s="21"/>
      <c r="F132" s="21"/>
      <c r="G132" s="21"/>
      <c r="H132" s="21">
        <v>-1</v>
      </c>
      <c r="I132" s="22"/>
      <c r="J132" s="21"/>
      <c r="K132" s="97"/>
      <c r="L132" s="22"/>
      <c r="M132" s="22"/>
      <c r="N132" s="116"/>
    </row>
    <row r="133" spans="2:14" x14ac:dyDescent="0.2">
      <c r="B133" s="60" t="s">
        <v>126</v>
      </c>
      <c r="C133" s="21"/>
      <c r="D133" s="21"/>
      <c r="E133" s="21">
        <v>-1</v>
      </c>
      <c r="F133" s="21"/>
      <c r="G133" s="21"/>
      <c r="H133" s="21"/>
      <c r="I133" s="22"/>
      <c r="J133" s="21"/>
      <c r="K133" s="97"/>
      <c r="L133" s="22"/>
      <c r="M133" s="22"/>
      <c r="N133" s="116"/>
    </row>
    <row r="134" spans="2:14" x14ac:dyDescent="0.2">
      <c r="B134" s="60" t="s">
        <v>127</v>
      </c>
      <c r="C134" s="21">
        <v>0.34899328859060397</v>
      </c>
      <c r="D134" s="21">
        <v>6.4676616915422924E-2</v>
      </c>
      <c r="E134" s="21">
        <v>-5.6074766355140193E-2</v>
      </c>
      <c r="F134" s="21">
        <v>9.9009900990099098E-3</v>
      </c>
      <c r="G134" s="21">
        <v>0.16176470588235303</v>
      </c>
      <c r="H134" s="21">
        <v>0.26160337552742607</v>
      </c>
      <c r="I134" s="22">
        <f>('2005-2017'!J134/'2005-2017'!I134)-1</f>
        <v>0.45819397993311028</v>
      </c>
      <c r="J134" s="21">
        <f>('2005-2017'!K134/'2005-2017'!J134)-1</f>
        <v>0.25229357798165131</v>
      </c>
      <c r="K134" s="97">
        <f>('2005-2017'!L134/'2005-2017'!K134)-1</f>
        <v>-2.0146520146520186E-2</v>
      </c>
      <c r="L134" s="22">
        <f>('2005-2017'!M134/'2005-2017'!L134)-1</f>
        <v>0.13271028037383181</v>
      </c>
      <c r="M134" s="22">
        <f>('2005-2017'!N134/'2005-2017'!M134)-1</f>
        <v>0.16666666666666674</v>
      </c>
      <c r="N134" s="116">
        <f>('2005-2017'!O134/'2005-2017'!N134)-1</f>
        <v>0.35785007072135788</v>
      </c>
    </row>
    <row r="135" spans="2:14" x14ac:dyDescent="0.2">
      <c r="B135" s="60" t="s">
        <v>128</v>
      </c>
      <c r="C135" s="21"/>
      <c r="D135" s="21"/>
      <c r="E135" s="21">
        <v>-1</v>
      </c>
      <c r="F135" s="21"/>
      <c r="G135" s="21"/>
      <c r="H135" s="21"/>
      <c r="I135" s="22"/>
      <c r="J135" s="21"/>
      <c r="K135" s="97"/>
      <c r="L135" s="22"/>
      <c r="M135" s="22"/>
      <c r="N135" s="116"/>
    </row>
    <row r="136" spans="2:14" x14ac:dyDescent="0.2">
      <c r="B136" s="60" t="s">
        <v>129</v>
      </c>
      <c r="C136" s="21"/>
      <c r="D136" s="21"/>
      <c r="E136" s="21"/>
      <c r="F136" s="21"/>
      <c r="G136" s="21"/>
      <c r="H136" s="21"/>
      <c r="I136" s="22"/>
      <c r="J136" s="21">
        <f>('2005-2017'!K136/'2005-2017'!J136)-1</f>
        <v>-1</v>
      </c>
      <c r="K136" s="97"/>
      <c r="L136" s="22"/>
      <c r="M136" s="22">
        <f>('2005-2017'!N136/'2005-2017'!M136)-1</f>
        <v>-1</v>
      </c>
      <c r="N136" s="116"/>
    </row>
    <row r="137" spans="2:14" x14ac:dyDescent="0.2">
      <c r="B137" s="60" t="s">
        <v>130</v>
      </c>
      <c r="C137" s="21"/>
      <c r="D137" s="21"/>
      <c r="E137" s="21"/>
      <c r="F137" s="21"/>
      <c r="G137" s="21"/>
      <c r="H137" s="21">
        <v>3</v>
      </c>
      <c r="I137" s="22">
        <f>('2005-2017'!J137/'2005-2017'!I137)-1</f>
        <v>-0.75</v>
      </c>
      <c r="J137" s="21">
        <f>('2005-2017'!K137/'2005-2017'!J137)-1</f>
        <v>0</v>
      </c>
      <c r="K137" s="97">
        <f>('2005-2017'!L137/'2005-2017'!K137)-1</f>
        <v>3</v>
      </c>
      <c r="L137" s="22">
        <f>('2005-2017'!M137/'2005-2017'!L137)-1</f>
        <v>-0.5</v>
      </c>
      <c r="M137" s="22">
        <f>('2005-2017'!N137/'2005-2017'!M137)-1</f>
        <v>-0.5</v>
      </c>
      <c r="N137" s="116">
        <f>('2005-2017'!O137/'2005-2017'!N137)-1</f>
        <v>3</v>
      </c>
    </row>
    <row r="138" spans="2:14" x14ac:dyDescent="0.2">
      <c r="B138" s="60" t="s">
        <v>131</v>
      </c>
      <c r="C138" s="21">
        <v>2</v>
      </c>
      <c r="D138" s="21">
        <v>0</v>
      </c>
      <c r="E138" s="21">
        <v>-0.66666666666666674</v>
      </c>
      <c r="F138" s="21">
        <v>0</v>
      </c>
      <c r="G138" s="21">
        <v>4</v>
      </c>
      <c r="H138" s="21">
        <v>5.2</v>
      </c>
      <c r="I138" s="22">
        <f>('2005-2017'!J138/'2005-2017'!I138)-1</f>
        <v>-0.83870967741935487</v>
      </c>
      <c r="J138" s="21">
        <f>('2005-2017'!K138/'2005-2017'!J138)-1</f>
        <v>2.2000000000000002</v>
      </c>
      <c r="K138" s="97">
        <f>('2005-2017'!L138/'2005-2017'!K138)-1</f>
        <v>-0.625</v>
      </c>
      <c r="L138" s="22">
        <f>('2005-2017'!M138/'2005-2017'!L138)-1</f>
        <v>-1</v>
      </c>
      <c r="M138" s="22"/>
      <c r="N138" s="116"/>
    </row>
    <row r="139" spans="2:14" x14ac:dyDescent="0.2">
      <c r="B139" s="60" t="s">
        <v>132</v>
      </c>
      <c r="C139" s="21"/>
      <c r="D139" s="21"/>
      <c r="E139" s="21"/>
      <c r="F139" s="21">
        <v>0.5</v>
      </c>
      <c r="G139" s="21">
        <v>2</v>
      </c>
      <c r="H139" s="21">
        <v>-0.11111111111111116</v>
      </c>
      <c r="I139" s="22">
        <f>('2005-2017'!J139/'2005-2017'!I139)-1</f>
        <v>-0.375</v>
      </c>
      <c r="J139" s="21">
        <f>('2005-2017'!K139/'2005-2017'!J139)-1</f>
        <v>1.4</v>
      </c>
      <c r="K139" s="97">
        <f>('2005-2017'!L139/'2005-2017'!K139)-1</f>
        <v>-0.58333333333333326</v>
      </c>
      <c r="L139" s="22">
        <f>('2005-2017'!M139/'2005-2017'!L139)-1</f>
        <v>0</v>
      </c>
      <c r="M139" s="22">
        <f>('2005-2017'!N139/'2005-2017'!M139)-1</f>
        <v>0.8</v>
      </c>
      <c r="N139" s="116">
        <f>('2005-2017'!O139/'2005-2017'!N139)-1</f>
        <v>-0.44444444444444442</v>
      </c>
    </row>
    <row r="140" spans="2:14" x14ac:dyDescent="0.2">
      <c r="B140" s="60" t="s">
        <v>133</v>
      </c>
      <c r="C140" s="21"/>
      <c r="D140" s="21"/>
      <c r="E140" s="21"/>
      <c r="F140" s="21"/>
      <c r="G140" s="21">
        <v>-0.8</v>
      </c>
      <c r="H140" s="21">
        <v>1</v>
      </c>
      <c r="I140" s="22">
        <f>('2005-2017'!J140/'2005-2017'!I140)-1</f>
        <v>-0.5</v>
      </c>
      <c r="J140" s="21">
        <f>('2005-2017'!K140/'2005-2017'!J140)-1</f>
        <v>0</v>
      </c>
      <c r="K140" s="97">
        <f>('2005-2017'!L140/'2005-2017'!K140)-1</f>
        <v>25</v>
      </c>
      <c r="L140" s="22">
        <f>('2005-2017'!M140/'2005-2017'!L140)-1</f>
        <v>-0.96153846153846156</v>
      </c>
      <c r="M140" s="22">
        <f>('2005-2017'!N140/'2005-2017'!M140)-1</f>
        <v>9</v>
      </c>
      <c r="N140" s="116">
        <f>('2005-2017'!O140/'2005-2017'!N140)-1</f>
        <v>0.60000000000000009</v>
      </c>
    </row>
    <row r="141" spans="2:14" x14ac:dyDescent="0.2">
      <c r="B141" s="60" t="s">
        <v>134</v>
      </c>
      <c r="C141" s="21">
        <v>1.3333333333333335</v>
      </c>
      <c r="D141" s="21">
        <v>-0.5714285714285714</v>
      </c>
      <c r="E141" s="21">
        <v>7</v>
      </c>
      <c r="F141" s="21">
        <v>-0.125</v>
      </c>
      <c r="G141" s="21">
        <v>-0.90476190476190477</v>
      </c>
      <c r="H141" s="21">
        <v>4</v>
      </c>
      <c r="I141" s="22">
        <f>('2005-2017'!J141/'2005-2017'!I141)-1</f>
        <v>-0.7</v>
      </c>
      <c r="J141" s="21">
        <f>('2005-2017'!K141/'2005-2017'!J141)-1</f>
        <v>-0.33333333333333337</v>
      </c>
      <c r="K141" s="97">
        <f>('2005-2017'!L141/'2005-2017'!K141)-1</f>
        <v>2.5</v>
      </c>
      <c r="L141" s="22">
        <f>('2005-2017'!M141/'2005-2017'!L141)-1</f>
        <v>-0.2857142857142857</v>
      </c>
      <c r="M141" s="22">
        <f>('2005-2017'!N141/'2005-2017'!M141)-1</f>
        <v>-0.8</v>
      </c>
      <c r="N141" s="116">
        <f>('2005-2017'!O141/'2005-2017'!N141)-1</f>
        <v>12</v>
      </c>
    </row>
    <row r="142" spans="2:14" x14ac:dyDescent="0.2">
      <c r="B142" s="60" t="s">
        <v>135</v>
      </c>
      <c r="C142" s="21"/>
      <c r="D142" s="21">
        <v>0.75</v>
      </c>
      <c r="E142" s="21">
        <v>-0.85714285714285721</v>
      </c>
      <c r="F142" s="21">
        <v>1</v>
      </c>
      <c r="G142" s="21">
        <v>24</v>
      </c>
      <c r="H142" s="21">
        <v>-0.78</v>
      </c>
      <c r="I142" s="22">
        <f>('2005-2017'!J142/'2005-2017'!I142)-1</f>
        <v>-0.36363636363636365</v>
      </c>
      <c r="J142" s="21">
        <f>('2005-2017'!K142/'2005-2017'!J142)-1</f>
        <v>0</v>
      </c>
      <c r="K142" s="97">
        <f>('2005-2017'!L142/'2005-2017'!K142)-1</f>
        <v>0.71428571428571419</v>
      </c>
      <c r="L142" s="22">
        <f>('2005-2017'!M142/'2005-2017'!L142)-1</f>
        <v>-0.83333333333333337</v>
      </c>
      <c r="M142" s="22">
        <f>('2005-2017'!N142/'2005-2017'!M142)-1</f>
        <v>-0.5</v>
      </c>
      <c r="N142" s="116">
        <f>('2005-2017'!O142/'2005-2017'!N142)-1</f>
        <v>1</v>
      </c>
    </row>
    <row r="143" spans="2:14" x14ac:dyDescent="0.2">
      <c r="B143" s="60" t="s">
        <v>136</v>
      </c>
      <c r="C143" s="21"/>
      <c r="D143" s="21"/>
      <c r="E143" s="21"/>
      <c r="F143" s="21">
        <v>0</v>
      </c>
      <c r="G143" s="21">
        <v>7</v>
      </c>
      <c r="H143" s="21">
        <v>-1</v>
      </c>
      <c r="I143" s="22"/>
      <c r="J143" s="21">
        <f>('2005-2017'!K143/'2005-2017'!J143)-1</f>
        <v>-0.45454545454545459</v>
      </c>
      <c r="K143" s="97">
        <f>('2005-2017'!L143/'2005-2017'!K143)-1</f>
        <v>-0.83333333333333337</v>
      </c>
      <c r="L143" s="22">
        <f>('2005-2017'!M143/'2005-2017'!L143)-1</f>
        <v>-1</v>
      </c>
      <c r="M143" s="22"/>
      <c r="N143" s="116"/>
    </row>
    <row r="144" spans="2:14" ht="15" x14ac:dyDescent="0.2">
      <c r="B144" s="70" t="s">
        <v>231</v>
      </c>
      <c r="C144" s="43">
        <v>0.21069277108433737</v>
      </c>
      <c r="D144" s="43">
        <v>0.35253140937927596</v>
      </c>
      <c r="E144" s="43">
        <v>0.23765290168306819</v>
      </c>
      <c r="F144" s="43">
        <v>8.2856505907705991E-2</v>
      </c>
      <c r="G144" s="43">
        <v>0.90845457040900346</v>
      </c>
      <c r="H144" s="43">
        <v>1.3758719884933477</v>
      </c>
      <c r="I144" s="43">
        <f>('2005-2017'!J144/'2005-2017'!I144)-1</f>
        <v>0.48207285880768236</v>
      </c>
      <c r="J144" s="43">
        <f>('2005-2017'!K144/'2005-2017'!J144)-1</f>
        <v>-4.9854480469747275E-2</v>
      </c>
      <c r="K144" s="96">
        <f>('2005-2017'!L144/'2005-2017'!K144)-1</f>
        <v>-0.42289049149318059</v>
      </c>
      <c r="L144" s="43">
        <f>('2005-2017'!M144/'2005-2017'!L144)-1</f>
        <v>-0.244822705601907</v>
      </c>
      <c r="M144" s="43">
        <f>('2005-2017'!N144/'2005-2017'!M144)-1</f>
        <v>3.723501849568434</v>
      </c>
      <c r="N144" s="115">
        <f>('2005-2017'!O144/'2005-2017'!N144)-1</f>
        <v>1.0702941452870971</v>
      </c>
    </row>
    <row r="145" spans="2:14" x14ac:dyDescent="0.2">
      <c r="B145" s="59" t="s">
        <v>137</v>
      </c>
      <c r="C145" s="21">
        <v>2</v>
      </c>
      <c r="D145" s="21">
        <v>1.75</v>
      </c>
      <c r="E145" s="21">
        <v>-0.48484848484848486</v>
      </c>
      <c r="F145" s="21">
        <v>0.61764705882352944</v>
      </c>
      <c r="G145" s="21">
        <v>-0.18181818181818177</v>
      </c>
      <c r="H145" s="21">
        <v>0.39999999999999991</v>
      </c>
      <c r="I145" s="22">
        <f>('2005-2017'!J145/'2005-2017'!I145)-1</f>
        <v>0.76190476190476186</v>
      </c>
      <c r="J145" s="21">
        <f>('2005-2017'!K145/'2005-2017'!J145)-1</f>
        <v>-0.12612612612612617</v>
      </c>
      <c r="K145" s="97">
        <f>('2005-2017'!L145/'2005-2017'!K145)-1</f>
        <v>6.1855670103092786E-2</v>
      </c>
      <c r="L145" s="22">
        <f>('2005-2017'!M145/'2005-2017'!L145)-1</f>
        <v>1.2233009708737863</v>
      </c>
      <c r="M145" s="22">
        <f>('2005-2017'!N145/'2005-2017'!M145)-1</f>
        <v>0.47161572052401746</v>
      </c>
      <c r="N145" s="116">
        <f>('2005-2017'!O145/'2005-2017'!N145)-1</f>
        <v>0.84272997032640951</v>
      </c>
    </row>
    <row r="146" spans="2:14" x14ac:dyDescent="0.2">
      <c r="B146" s="59" t="s">
        <v>138</v>
      </c>
      <c r="C146" s="21">
        <v>1.0540540540540539</v>
      </c>
      <c r="D146" s="21">
        <v>2.6315789473684292E-2</v>
      </c>
      <c r="E146" s="21">
        <v>0.79487179487179493</v>
      </c>
      <c r="F146" s="21">
        <v>-7.1428571428571397E-2</v>
      </c>
      <c r="G146" s="21">
        <v>-0.40769230769230769</v>
      </c>
      <c r="H146" s="21">
        <v>5.4285714285714288</v>
      </c>
      <c r="I146" s="22">
        <f>('2005-2017'!J146/'2005-2017'!I146)-1</f>
        <v>-0.72727272727272729</v>
      </c>
      <c r="J146" s="21">
        <f>('2005-2017'!K146/'2005-2017'!J146)-1</f>
        <v>-8.1481481481481488E-2</v>
      </c>
      <c r="K146" s="97">
        <f>('2005-2017'!L146/'2005-2017'!K146)-1</f>
        <v>-2.4193548387096753E-2</v>
      </c>
      <c r="L146" s="22">
        <f>('2005-2017'!M146/'2005-2017'!L146)-1</f>
        <v>3.3140495867768598</v>
      </c>
      <c r="M146" s="22">
        <f>('2005-2017'!N146/'2005-2017'!M146)-1</f>
        <v>-0.23371647509578541</v>
      </c>
      <c r="N146" s="116">
        <f>('2005-2017'!O146/'2005-2017'!N146)-1</f>
        <v>2.79</v>
      </c>
    </row>
    <row r="147" spans="2:14" x14ac:dyDescent="0.2">
      <c r="B147" s="59" t="s">
        <v>139</v>
      </c>
      <c r="C147" s="21"/>
      <c r="D147" s="21">
        <v>-1</v>
      </c>
      <c r="E147" s="21"/>
      <c r="F147" s="21"/>
      <c r="G147" s="21"/>
      <c r="H147" s="21"/>
      <c r="I147" s="22"/>
      <c r="J147" s="21">
        <f>('2005-2017'!K147/'2005-2017'!J147)-1</f>
        <v>0</v>
      </c>
      <c r="K147" s="97">
        <f>('2005-2017'!L147/'2005-2017'!K147)-1</f>
        <v>7</v>
      </c>
      <c r="L147" s="22">
        <f>('2005-2017'!M147/'2005-2017'!L147)-1</f>
        <v>-0.75</v>
      </c>
      <c r="M147" s="22">
        <f>('2005-2017'!N147/'2005-2017'!M147)-1</f>
        <v>2.5</v>
      </c>
      <c r="N147" s="116">
        <f>('2005-2017'!O147/'2005-2017'!N147)-1</f>
        <v>2</v>
      </c>
    </row>
    <row r="148" spans="2:14" x14ac:dyDescent="0.2">
      <c r="B148" s="59" t="s">
        <v>140</v>
      </c>
      <c r="C148" s="21">
        <v>0.68539325842696619</v>
      </c>
      <c r="D148" s="21">
        <v>4.6666666666666634E-2</v>
      </c>
      <c r="E148" s="21">
        <v>0.15159235668789806</v>
      </c>
      <c r="F148" s="21">
        <v>0.35471976401179939</v>
      </c>
      <c r="G148" s="21">
        <v>0.53864997278170934</v>
      </c>
      <c r="H148" s="21">
        <v>-0.19016451441712368</v>
      </c>
      <c r="I148" s="22">
        <f>('2005-2017'!J148/'2005-2017'!I148)-1</f>
        <v>0.49257317605941453</v>
      </c>
      <c r="J148" s="21">
        <f>('2005-2017'!K148/'2005-2017'!J148)-1</f>
        <v>-9.3370408312600572E-2</v>
      </c>
      <c r="K148" s="97">
        <f>('2005-2017'!L148/'2005-2017'!K148)-1</f>
        <v>-0.24471347861178372</v>
      </c>
      <c r="L148" s="22">
        <f>('2005-2017'!M148/'2005-2017'!L148)-1</f>
        <v>1.5890147467407565</v>
      </c>
      <c r="M148" s="22">
        <f>('2005-2017'!N148/'2005-2017'!M148)-1</f>
        <v>2.0056133399372627</v>
      </c>
      <c r="N148" s="116">
        <f>('2005-2017'!O148/'2005-2017'!N148)-1</f>
        <v>0.64053831365009617</v>
      </c>
    </row>
    <row r="149" spans="2:14" x14ac:dyDescent="0.2">
      <c r="B149" s="59" t="s">
        <v>141</v>
      </c>
      <c r="C149" s="21">
        <v>6.8746274587720979E-2</v>
      </c>
      <c r="D149" s="21">
        <v>0.48466257668711665</v>
      </c>
      <c r="E149" s="21">
        <v>0.25694966190833957</v>
      </c>
      <c r="F149" s="21">
        <v>-1.8928073321378802E-2</v>
      </c>
      <c r="G149" s="21">
        <v>1.1641957757920389</v>
      </c>
      <c r="H149" s="21">
        <v>1.824144888096467</v>
      </c>
      <c r="I149" s="22">
        <f>('2005-2017'!J149/'2005-2017'!I149)-1</f>
        <v>0.49020617700320646</v>
      </c>
      <c r="J149" s="21">
        <f>('2005-2017'!K149/'2005-2017'!J149)-1</f>
        <v>-4.5698295372197495E-2</v>
      </c>
      <c r="K149" s="97">
        <f>('2005-2017'!L149/'2005-2017'!K149)-1</f>
        <v>-0.44006869319376618</v>
      </c>
      <c r="L149" s="22">
        <f>('2005-2017'!M149/'2005-2017'!L149)-1</f>
        <v>-0.47269920090133322</v>
      </c>
      <c r="M149" s="22">
        <f>('2005-2017'!N149/'2005-2017'!M149)-1</f>
        <v>4.8535591342539472</v>
      </c>
      <c r="N149" s="116">
        <f>('2005-2017'!O149/'2005-2017'!N149)-1</f>
        <v>1.1829427391389578</v>
      </c>
    </row>
    <row r="150" spans="2:14" x14ac:dyDescent="0.2">
      <c r="B150" s="64" t="s">
        <v>142</v>
      </c>
      <c r="C150" s="21"/>
      <c r="D150" s="21"/>
      <c r="E150" s="21">
        <v>1.75</v>
      </c>
      <c r="F150" s="21">
        <v>-9.0909090909090939E-2</v>
      </c>
      <c r="G150" s="21">
        <v>-9.9999999999999978E-2</v>
      </c>
      <c r="H150" s="21">
        <v>-0.44444444444444442</v>
      </c>
      <c r="I150" s="22">
        <f>('2005-2017'!J150/'2005-2017'!I150)-1</f>
        <v>1.4</v>
      </c>
      <c r="J150" s="21">
        <f>('2005-2017'!K150/'2005-2017'!J150)-1</f>
        <v>0.33333333333333326</v>
      </c>
      <c r="K150" s="97">
        <f>('2005-2017'!L150/'2005-2017'!K150)-1</f>
        <v>0</v>
      </c>
      <c r="L150" s="22">
        <f>('2005-2017'!M150/'2005-2017'!L150)-1</f>
        <v>0</v>
      </c>
      <c r="M150" s="22">
        <f>('2005-2017'!N150/'2005-2017'!M150)-1</f>
        <v>0.5625</v>
      </c>
      <c r="N150" s="116">
        <f>('2005-2017'!O150/'2005-2017'!N150)-1</f>
        <v>0.3600000000000001</v>
      </c>
    </row>
    <row r="151" spans="2:14" x14ac:dyDescent="0.2">
      <c r="B151" s="59" t="s">
        <v>143</v>
      </c>
      <c r="C151" s="21">
        <v>-0.3529411764705882</v>
      </c>
      <c r="D151" s="21">
        <v>0.13636363636363646</v>
      </c>
      <c r="E151" s="21">
        <v>0.52</v>
      </c>
      <c r="F151" s="21">
        <v>5.4210526315789478</v>
      </c>
      <c r="G151" s="21">
        <v>0.16393442622950816</v>
      </c>
      <c r="H151" s="21">
        <v>-0.48943661971830987</v>
      </c>
      <c r="I151" s="22">
        <f>('2005-2017'!J151/'2005-2017'!I151)-1</f>
        <v>0.22758620689655173</v>
      </c>
      <c r="J151" s="21">
        <f>('2005-2017'!K151/'2005-2017'!J151)-1</f>
        <v>-0.1460674157303371</v>
      </c>
      <c r="K151" s="97">
        <f>('2005-2017'!L151/'2005-2017'!K151)-1</f>
        <v>-0.375</v>
      </c>
      <c r="L151" s="22">
        <f>('2005-2017'!M151/'2005-2017'!L151)-1</f>
        <v>0.96842105263157885</v>
      </c>
      <c r="M151" s="22">
        <f>('2005-2017'!N151/'2005-2017'!M151)-1</f>
        <v>1.1283422459893049</v>
      </c>
      <c r="N151" s="116">
        <f>('2005-2017'!O151/'2005-2017'!N151)-1</f>
        <v>0.45477386934673358</v>
      </c>
    </row>
    <row r="152" spans="2:14" x14ac:dyDescent="0.2">
      <c r="B152" s="59" t="s">
        <v>144</v>
      </c>
      <c r="C152" s="21">
        <v>0.42603550295857984</v>
      </c>
      <c r="D152" s="21">
        <v>0.17427385892116187</v>
      </c>
      <c r="E152" s="21">
        <v>0.46289752650176674</v>
      </c>
      <c r="F152" s="21">
        <v>-0.20531400966183577</v>
      </c>
      <c r="G152" s="21">
        <v>-0.33130699088145898</v>
      </c>
      <c r="H152" s="21">
        <v>0.43636363636363629</v>
      </c>
      <c r="I152" s="22">
        <f>('2005-2017'!J152/'2005-2017'!I152)-1</f>
        <v>0.268987341772152</v>
      </c>
      <c r="J152" s="21">
        <f>('2005-2017'!K152/'2005-2017'!J152)-1</f>
        <v>-4.7381546134663388E-2</v>
      </c>
      <c r="K152" s="97">
        <f>('2005-2017'!L152/'2005-2017'!K152)-1</f>
        <v>-0.17015706806282727</v>
      </c>
      <c r="L152" s="22">
        <f>('2005-2017'!M152/'2005-2017'!L152)-1</f>
        <v>3.6656151419558363</v>
      </c>
      <c r="M152" s="22">
        <f>('2005-2017'!N152/'2005-2017'!M152)-1</f>
        <v>2.0500338066260988</v>
      </c>
      <c r="N152" s="116">
        <f>('2005-2017'!O152/'2005-2017'!N152)-1</f>
        <v>1.0285967634670805</v>
      </c>
    </row>
    <row r="153" spans="2:14" x14ac:dyDescent="0.2">
      <c r="B153" s="59" t="s">
        <v>145</v>
      </c>
      <c r="C153" s="21">
        <v>0.875</v>
      </c>
      <c r="D153" s="21">
        <v>0.68888888888888888</v>
      </c>
      <c r="E153" s="21">
        <v>-7.8947368421052655E-2</v>
      </c>
      <c r="F153" s="21">
        <v>3.0285714285714285</v>
      </c>
      <c r="G153" s="21">
        <v>-0.25886524822695034</v>
      </c>
      <c r="H153" s="21">
        <v>0.33971291866028719</v>
      </c>
      <c r="I153" s="22">
        <f>('2005-2017'!J153/'2005-2017'!I153)-1</f>
        <v>0.98928571428571432</v>
      </c>
      <c r="J153" s="21">
        <f>('2005-2017'!K153/'2005-2017'!J153)-1</f>
        <v>-0.14183123877917414</v>
      </c>
      <c r="K153" s="97">
        <f>('2005-2017'!L153/'2005-2017'!K153)-1</f>
        <v>-0.10460251046025104</v>
      </c>
      <c r="L153" s="22">
        <f>('2005-2017'!M153/'2005-2017'!L153)-1</f>
        <v>0.7009345794392523</v>
      </c>
      <c r="M153" s="22">
        <f>('2005-2017'!N153/'2005-2017'!M153)-1</f>
        <v>1.0782967032967035</v>
      </c>
      <c r="N153" s="116">
        <f>('2005-2017'!O153/'2005-2017'!N153)-1</f>
        <v>0.28750826173165889</v>
      </c>
    </row>
    <row r="154" spans="2:14" ht="15" x14ac:dyDescent="0.2">
      <c r="B154" s="70" t="s">
        <v>230</v>
      </c>
      <c r="C154" s="43">
        <v>9.4395229982964217</v>
      </c>
      <c r="D154" s="43">
        <v>-0.22389033942558745</v>
      </c>
      <c r="E154" s="43">
        <v>0.10281749369217841</v>
      </c>
      <c r="F154" s="43">
        <v>0.14852240228789326</v>
      </c>
      <c r="G154" s="43">
        <v>0.21746347941567068</v>
      </c>
      <c r="H154" s="43">
        <v>-5.9994545950368128E-2</v>
      </c>
      <c r="I154" s="43">
        <f>('2005-2017'!J154/'2005-2017'!I154)-1</f>
        <v>0.14650420655642593</v>
      </c>
      <c r="J154" s="43">
        <f>('2005-2017'!K154/'2005-2017'!J154)-1</f>
        <v>0.15637651821862342</v>
      </c>
      <c r="K154" s="96">
        <f>('2005-2017'!L154/'2005-2017'!K154)-1</f>
        <v>-0.14923413566739607</v>
      </c>
      <c r="L154" s="43">
        <f>('2005-2017'!M154/'2005-2017'!L154)-1</f>
        <v>0.37770061728395055</v>
      </c>
      <c r="M154" s="43">
        <f>('2005-2017'!N154/'2005-2017'!M154)-1</f>
        <v>0.9522075982451228</v>
      </c>
      <c r="N154" s="115">
        <f>('2005-2017'!O154/'2005-2017'!N154)-1</f>
        <v>0.28956679736061974</v>
      </c>
    </row>
    <row r="155" spans="2:14" x14ac:dyDescent="0.2">
      <c r="B155" s="58" t="s">
        <v>146</v>
      </c>
      <c r="C155" s="21">
        <v>-1</v>
      </c>
      <c r="D155" s="21"/>
      <c r="E155" s="21">
        <v>-1</v>
      </c>
      <c r="F155" s="21"/>
      <c r="G155" s="21"/>
      <c r="H155" s="21">
        <v>1</v>
      </c>
      <c r="I155" s="22">
        <f>('2005-2017'!J155/'2005-2017'!I155)-1</f>
        <v>-1</v>
      </c>
      <c r="J155" s="21"/>
      <c r="K155" s="97"/>
      <c r="L155" s="22"/>
      <c r="M155" s="22">
        <f>('2005-2017'!N155/'2005-2017'!M155)-1</f>
        <v>-1</v>
      </c>
      <c r="N155" s="116"/>
    </row>
    <row r="156" spans="2:14" x14ac:dyDescent="0.2">
      <c r="B156" s="64" t="s">
        <v>147</v>
      </c>
      <c r="C156" s="21">
        <v>-0.8</v>
      </c>
      <c r="D156" s="21">
        <v>18</v>
      </c>
      <c r="E156" s="21">
        <v>0.31578947368421062</v>
      </c>
      <c r="F156" s="21">
        <v>-0.76</v>
      </c>
      <c r="G156" s="21">
        <v>0.16666666666666674</v>
      </c>
      <c r="H156" s="21">
        <v>0.5714285714285714</v>
      </c>
      <c r="I156" s="22">
        <f>('2005-2017'!J156/'2005-2017'!I156)-1</f>
        <v>-0.27272727272727271</v>
      </c>
      <c r="J156" s="21">
        <f>('2005-2017'!K156/'2005-2017'!J156)-1</f>
        <v>-0.5</v>
      </c>
      <c r="K156" s="97">
        <f>('2005-2017'!L156/'2005-2017'!K156)-1</f>
        <v>3.25</v>
      </c>
      <c r="L156" s="22">
        <f>('2005-2017'!M156/'2005-2017'!L156)-1</f>
        <v>-0.58823529411764708</v>
      </c>
      <c r="M156" s="22">
        <f>('2005-2017'!N156/'2005-2017'!M156)-1</f>
        <v>2</v>
      </c>
      <c r="N156" s="116">
        <f>('2005-2017'!O156/'2005-2017'!N156)-1</f>
        <v>0.23809523809523814</v>
      </c>
    </row>
    <row r="157" spans="2:14" x14ac:dyDescent="0.2">
      <c r="B157" s="64" t="s">
        <v>148</v>
      </c>
      <c r="C157" s="21">
        <v>1.1403508771929824</v>
      </c>
      <c r="D157" s="21">
        <v>-0.22950819672131151</v>
      </c>
      <c r="E157" s="21">
        <v>0.61702127659574457</v>
      </c>
      <c r="F157" s="21">
        <v>0.23684210526315796</v>
      </c>
      <c r="G157" s="21">
        <v>2.1914893617021276</v>
      </c>
      <c r="H157" s="21">
        <v>-0.48166666666666669</v>
      </c>
      <c r="I157" s="22">
        <f>('2005-2017'!J157/'2005-2017'!I157)-1</f>
        <v>0.25080385852090026</v>
      </c>
      <c r="J157" s="21">
        <f>('2005-2017'!K157/'2005-2017'!J157)-1</f>
        <v>0.38560411311053988</v>
      </c>
      <c r="K157" s="97">
        <f>('2005-2017'!L157/'2005-2017'!K157)-1</f>
        <v>-0.34879406307977734</v>
      </c>
      <c r="L157" s="22">
        <f>('2005-2017'!M157/'2005-2017'!L157)-1</f>
        <v>5.9829059829059839E-2</v>
      </c>
      <c r="M157" s="22">
        <f>('2005-2017'!N157/'2005-2017'!M157)-1</f>
        <v>1.3736559139784945</v>
      </c>
      <c r="N157" s="116">
        <f>('2005-2017'!O157/'2005-2017'!N157)-1</f>
        <v>0.44733861834654576</v>
      </c>
    </row>
    <row r="158" spans="2:14" x14ac:dyDescent="0.2">
      <c r="B158" s="64" t="s">
        <v>149</v>
      </c>
      <c r="C158" s="21">
        <v>-1</v>
      </c>
      <c r="D158" s="21"/>
      <c r="E158" s="21">
        <v>0.33333333333333326</v>
      </c>
      <c r="F158" s="21">
        <v>0</v>
      </c>
      <c r="G158" s="21">
        <v>0.25</v>
      </c>
      <c r="H158" s="21">
        <v>-0.8</v>
      </c>
      <c r="I158" s="22">
        <f>('2005-2017'!J158/'2005-2017'!I158)-1</f>
        <v>6</v>
      </c>
      <c r="J158" s="21">
        <f>('2005-2017'!K158/'2005-2017'!J158)-1</f>
        <v>0</v>
      </c>
      <c r="K158" s="97">
        <f>('2005-2017'!L158/'2005-2017'!K158)-1</f>
        <v>0.14285714285714279</v>
      </c>
      <c r="L158" s="22">
        <f>('2005-2017'!M158/'2005-2017'!L158)-1</f>
        <v>1.5</v>
      </c>
      <c r="M158" s="22">
        <f>('2005-2017'!N158/'2005-2017'!M158)-1</f>
        <v>-0.9</v>
      </c>
      <c r="N158" s="116">
        <f>('2005-2017'!O158/'2005-2017'!N158)-1</f>
        <v>3.5</v>
      </c>
    </row>
    <row r="159" spans="2:14" x14ac:dyDescent="0.2">
      <c r="B159" s="64" t="s">
        <v>150</v>
      </c>
      <c r="C159" s="21">
        <v>-0.4375</v>
      </c>
      <c r="D159" s="21">
        <v>7.4074074074074181E-2</v>
      </c>
      <c r="E159" s="21">
        <v>0.39655172413793105</v>
      </c>
      <c r="F159" s="21">
        <v>-0.28395061728395066</v>
      </c>
      <c r="G159" s="21">
        <v>0.15517241379310343</v>
      </c>
      <c r="H159" s="21">
        <v>0.67164179104477606</v>
      </c>
      <c r="I159" s="22">
        <f>('2005-2017'!J159/'2005-2017'!I159)-1</f>
        <v>1.5089285714285716</v>
      </c>
      <c r="J159" s="21">
        <f>('2005-2017'!K159/'2005-2017'!J159)-1</f>
        <v>-6.4056939501779375E-2</v>
      </c>
      <c r="K159" s="97">
        <f>('2005-2017'!L159/'2005-2017'!K159)-1</f>
        <v>1.4068441064638781</v>
      </c>
      <c r="L159" s="22">
        <f>('2005-2017'!M159/'2005-2017'!L159)-1</f>
        <v>-0.33333333333333337</v>
      </c>
      <c r="M159" s="22">
        <f>('2005-2017'!N159/'2005-2017'!M159)-1</f>
        <v>1.1824644549763033</v>
      </c>
      <c r="N159" s="116">
        <f>('2005-2017'!O159/'2005-2017'!N159)-1</f>
        <v>0.55700325732899025</v>
      </c>
    </row>
    <row r="160" spans="2:14" x14ac:dyDescent="0.2">
      <c r="B160" s="64" t="s">
        <v>151</v>
      </c>
      <c r="C160" s="21">
        <v>106</v>
      </c>
      <c r="D160" s="21">
        <v>-4.6728971962616828E-2</v>
      </c>
      <c r="E160" s="21">
        <v>2.9019607843137254</v>
      </c>
      <c r="F160" s="21">
        <v>-0.49246231155778897</v>
      </c>
      <c r="G160" s="21">
        <v>-0.54455445544554459</v>
      </c>
      <c r="H160" s="21">
        <v>-8.6956521739130488E-2</v>
      </c>
      <c r="I160" s="22">
        <f>('2005-2017'!J160/'2005-2017'!I160)-1</f>
        <v>-0.11904761904761907</v>
      </c>
      <c r="J160" s="21">
        <f>('2005-2017'!K160/'2005-2017'!J160)-1</f>
        <v>0.33783783783783794</v>
      </c>
      <c r="K160" s="97">
        <f>('2005-2017'!L160/'2005-2017'!K160)-1</f>
        <v>-0.23232323232323238</v>
      </c>
      <c r="L160" s="22">
        <f>('2005-2017'!M160/'2005-2017'!L160)-1</f>
        <v>0.35526315789473695</v>
      </c>
      <c r="M160" s="22">
        <f>('2005-2017'!N160/'2005-2017'!M160)-1</f>
        <v>2.650485436893204</v>
      </c>
      <c r="N160" s="116">
        <f>('2005-2017'!O160/'2005-2017'!N160)-1</f>
        <v>-0.19946808510638303</v>
      </c>
    </row>
    <row r="161" spans="2:14" x14ac:dyDescent="0.2">
      <c r="B161" s="64" t="s">
        <v>152</v>
      </c>
      <c r="C161" s="21">
        <v>21.466403162055336</v>
      </c>
      <c r="D161" s="21">
        <v>-0.23240675580577064</v>
      </c>
      <c r="E161" s="21">
        <v>2.3378409351363816E-2</v>
      </c>
      <c r="F161" s="21">
        <v>0.20627099664053761</v>
      </c>
      <c r="G161" s="21">
        <v>0.17749721500185656</v>
      </c>
      <c r="H161" s="21">
        <v>-3.595080416272467E-2</v>
      </c>
      <c r="I161" s="22">
        <f>('2005-2017'!J161/'2005-2017'!I161)-1</f>
        <v>3.2057572783774857E-2</v>
      </c>
      <c r="J161" s="21">
        <f>('2005-2017'!K161/'2005-2017'!J161)-1</f>
        <v>0.14976228209191755</v>
      </c>
      <c r="K161" s="97">
        <f>('2005-2017'!L161/'2005-2017'!K161)-1</f>
        <v>-0.21998621640248106</v>
      </c>
      <c r="L161" s="22">
        <f>('2005-2017'!M161/'2005-2017'!L161)-1</f>
        <v>0.48612829121752954</v>
      </c>
      <c r="M161" s="22">
        <f>('2005-2017'!N161/'2005-2017'!M161)-1</f>
        <v>1.0073721759809748</v>
      </c>
      <c r="N161" s="116">
        <f>('2005-2017'!O161/'2005-2017'!N161)-1</f>
        <v>0.21431110058049985</v>
      </c>
    </row>
    <row r="162" spans="2:14" x14ac:dyDescent="0.2">
      <c r="B162" s="64" t="s">
        <v>153</v>
      </c>
      <c r="C162" s="21">
        <v>0.58208955223880587</v>
      </c>
      <c r="D162" s="21">
        <v>-0.49056603773584906</v>
      </c>
      <c r="E162" s="21">
        <v>0.2592592592592593</v>
      </c>
      <c r="F162" s="21">
        <v>-0.22058823529411764</v>
      </c>
      <c r="G162" s="21">
        <v>1.1698113207547172</v>
      </c>
      <c r="H162" s="21">
        <v>-0.26956521739130435</v>
      </c>
      <c r="I162" s="22">
        <f>('2005-2017'!J162/'2005-2017'!I162)-1</f>
        <v>1.8214285714285716</v>
      </c>
      <c r="J162" s="21">
        <f>('2005-2017'!K162/'2005-2017'!J162)-1</f>
        <v>-0.19831223628691985</v>
      </c>
      <c r="K162" s="97">
        <f>('2005-2017'!L162/'2005-2017'!K162)-1</f>
        <v>0.18947368421052624</v>
      </c>
      <c r="L162" s="22">
        <f>('2005-2017'!M162/'2005-2017'!L162)-1</f>
        <v>0.62389380530973448</v>
      </c>
      <c r="M162" s="22">
        <f>('2005-2017'!N162/'2005-2017'!M162)-1</f>
        <v>0.28610354223433232</v>
      </c>
      <c r="N162" s="116">
        <f>('2005-2017'!O162/'2005-2017'!N162)-1</f>
        <v>1.0635593220338984</v>
      </c>
    </row>
    <row r="163" spans="2:14" x14ac:dyDescent="0.2">
      <c r="B163" s="64" t="s">
        <v>154</v>
      </c>
      <c r="C163" s="21">
        <v>-0.56626506024096379</v>
      </c>
      <c r="D163" s="21">
        <v>0.61111111111111116</v>
      </c>
      <c r="E163" s="21">
        <v>-0.22413793103448276</v>
      </c>
      <c r="F163" s="21">
        <v>1.0444444444444443</v>
      </c>
      <c r="G163" s="21">
        <v>-0.51086956521739135</v>
      </c>
      <c r="H163" s="21">
        <v>1.4444444444444446</v>
      </c>
      <c r="I163" s="22">
        <f>('2005-2017'!J163/'2005-2017'!I163)-1</f>
        <v>1.290909090909091</v>
      </c>
      <c r="J163" s="21">
        <f>('2005-2017'!K163/'2005-2017'!J163)-1</f>
        <v>1.8690476190476191</v>
      </c>
      <c r="K163" s="97">
        <f>('2005-2017'!L163/'2005-2017'!K163)-1</f>
        <v>7.6071922544951542E-2</v>
      </c>
      <c r="L163" s="22">
        <f>('2005-2017'!M163/'2005-2017'!L163)-1</f>
        <v>0.20951156812339322</v>
      </c>
      <c r="M163" s="22">
        <f>('2005-2017'!N163/'2005-2017'!M163)-1</f>
        <v>0.24548352816153018</v>
      </c>
      <c r="N163" s="116">
        <f>('2005-2017'!O163/'2005-2017'!N163)-1</f>
        <v>0.87116040955631391</v>
      </c>
    </row>
    <row r="164" spans="2:14" x14ac:dyDescent="0.2">
      <c r="B164" s="64" t="s">
        <v>155</v>
      </c>
      <c r="C164" s="21">
        <v>-0.1428571428571429</v>
      </c>
      <c r="D164" s="21">
        <v>-0.77777777777777779</v>
      </c>
      <c r="E164" s="21">
        <v>0.75</v>
      </c>
      <c r="F164" s="21">
        <v>4</v>
      </c>
      <c r="G164" s="21">
        <v>0.65714285714285725</v>
      </c>
      <c r="H164" s="21">
        <v>5.1724137931034475E-2</v>
      </c>
      <c r="I164" s="22">
        <f>('2005-2017'!J164/'2005-2017'!I164)-1</f>
        <v>4.6721311475409832</v>
      </c>
      <c r="J164" s="21">
        <f>('2005-2017'!K164/'2005-2017'!J164)-1</f>
        <v>-0.83815028901734101</v>
      </c>
      <c r="K164" s="97">
        <f>('2005-2017'!L164/'2005-2017'!K164)-1</f>
        <v>-0.5</v>
      </c>
      <c r="L164" s="22">
        <f>('2005-2017'!M164/'2005-2017'!L164)-1</f>
        <v>1.3214285714285716</v>
      </c>
      <c r="M164" s="22">
        <f>('2005-2017'!N164/'2005-2017'!M164)-1</f>
        <v>1.8461538461538463</v>
      </c>
      <c r="N164" s="116">
        <f>('2005-2017'!O164/'2005-2017'!N164)-1</f>
        <v>0.37837837837837829</v>
      </c>
    </row>
    <row r="165" spans="2:14" ht="15" x14ac:dyDescent="0.2">
      <c r="B165" s="69" t="s">
        <v>229</v>
      </c>
      <c r="C165" s="42">
        <v>0.56628982528263094</v>
      </c>
      <c r="D165" s="42">
        <v>0.63779527559055116</v>
      </c>
      <c r="E165" s="42">
        <v>0.30088141025641035</v>
      </c>
      <c r="F165" s="42">
        <v>1.8786572220511166E-2</v>
      </c>
      <c r="G165" s="42">
        <v>3.5973397823458209E-2</v>
      </c>
      <c r="H165" s="42">
        <v>0.65246571345199889</v>
      </c>
      <c r="I165" s="42">
        <f>('2005-2017'!J165/'2005-2017'!I165)-1</f>
        <v>2.026840897051033</v>
      </c>
      <c r="J165" s="42">
        <f>('2005-2017'!K165/'2005-2017'!J165)-1</f>
        <v>2.6790735663030163</v>
      </c>
      <c r="K165" s="95">
        <f>('2005-2017'!L165/'2005-2017'!K165)-1</f>
        <v>-0.38531309959881388</v>
      </c>
      <c r="L165" s="42">
        <f>('2005-2017'!M165/'2005-2017'!L165)-1</f>
        <v>0.46223299969043441</v>
      </c>
      <c r="M165" s="42">
        <f>('2005-2017'!N165/'2005-2017'!M165)-1</f>
        <v>0.55827246744998416</v>
      </c>
      <c r="N165" s="114">
        <f>('2005-2017'!O165/'2005-2017'!N165)-1</f>
        <v>0.84356814527998547</v>
      </c>
    </row>
    <row r="166" spans="2:14" x14ac:dyDescent="0.2">
      <c r="B166" s="59" t="s">
        <v>156</v>
      </c>
      <c r="C166" s="21"/>
      <c r="D166" s="21">
        <v>4</v>
      </c>
      <c r="E166" s="21">
        <v>-0.4</v>
      </c>
      <c r="F166" s="21">
        <v>1.6666666666666665</v>
      </c>
      <c r="G166" s="21">
        <v>-0.375</v>
      </c>
      <c r="H166" s="21">
        <v>2.8</v>
      </c>
      <c r="I166" s="22">
        <f>('2005-2017'!J166/'2005-2017'!I166)-1</f>
        <v>4.7894736842105265</v>
      </c>
      <c r="J166" s="21">
        <f>('2005-2017'!K166/'2005-2017'!J166)-1</f>
        <v>3.5181818181818185</v>
      </c>
      <c r="K166" s="97">
        <f>('2005-2017'!L166/'2005-2017'!K166)-1</f>
        <v>0.84909456740442657</v>
      </c>
      <c r="L166" s="22">
        <f>('2005-2017'!M166/'2005-2017'!L166)-1</f>
        <v>0.99347116430903148</v>
      </c>
      <c r="M166" s="22">
        <f>('2005-2017'!N166/'2005-2017'!M166)-1</f>
        <v>0.34115720524017457</v>
      </c>
      <c r="N166" s="116">
        <f>('2005-2017'!O166/'2005-2017'!N166)-1</f>
        <v>0.76638176638176647</v>
      </c>
    </row>
    <row r="167" spans="2:14" x14ac:dyDescent="0.2">
      <c r="B167" s="59" t="s">
        <v>157</v>
      </c>
      <c r="C167" s="21">
        <v>1.402173913043478</v>
      </c>
      <c r="D167" s="21">
        <v>1.2352941176470589</v>
      </c>
      <c r="E167" s="21">
        <v>0.21862348178137658</v>
      </c>
      <c r="F167" s="21">
        <v>-0.35049833887043191</v>
      </c>
      <c r="G167" s="21">
        <v>0.10230179028132991</v>
      </c>
      <c r="H167" s="21">
        <v>0.70069605568445481</v>
      </c>
      <c r="I167" s="22">
        <f>('2005-2017'!J167/'2005-2017'!I167)-1</f>
        <v>2.5416098226466577</v>
      </c>
      <c r="J167" s="21">
        <f>('2005-2017'!K167/'2005-2017'!J167)-1</f>
        <v>2.5065485362095532</v>
      </c>
      <c r="K167" s="97">
        <f>('2005-2017'!L167/'2005-2017'!K167)-1</f>
        <v>-0.77842469515544321</v>
      </c>
      <c r="L167" s="22">
        <f>('2005-2017'!M167/'2005-2017'!L167)-1</f>
        <v>0.20228061477441739</v>
      </c>
      <c r="M167" s="22">
        <f>('2005-2017'!N167/'2005-2017'!M167)-1</f>
        <v>1.6115463917525772</v>
      </c>
      <c r="N167" s="116">
        <f>('2005-2017'!O167/'2005-2017'!N167)-1</f>
        <v>0.50907942523290695</v>
      </c>
    </row>
    <row r="168" spans="2:14" x14ac:dyDescent="0.2">
      <c r="B168" s="66" t="s">
        <v>158</v>
      </c>
      <c r="C168" s="21">
        <v>-0.18181818181818177</v>
      </c>
      <c r="D168" s="21">
        <v>-8.8888888888888906E-2</v>
      </c>
      <c r="E168" s="21">
        <v>0.85365853658536595</v>
      </c>
      <c r="F168" s="21">
        <v>1.0657894736842106</v>
      </c>
      <c r="G168" s="21">
        <v>-0.19745222929936301</v>
      </c>
      <c r="H168" s="21">
        <v>3.753968253968254</v>
      </c>
      <c r="I168" s="22">
        <f>('2005-2017'!J168/'2005-2017'!I168)-1</f>
        <v>10.597662771285476</v>
      </c>
      <c r="J168" s="21">
        <f>('2005-2017'!K168/'2005-2017'!J168)-1</f>
        <v>4.9362314668202103</v>
      </c>
      <c r="K168" s="97">
        <f>('2005-2017'!L168/'2005-2017'!K168)-1</f>
        <v>-0.47253813138048939</v>
      </c>
      <c r="L168" s="22">
        <f>('2005-2017'!M168/'2005-2017'!L168)-1</f>
        <v>-0.54978852519308563</v>
      </c>
      <c r="M168" s="22">
        <f>('2005-2017'!N168/'2005-2017'!M168)-1</f>
        <v>-0.54191769631369346</v>
      </c>
      <c r="N168" s="116">
        <f>('2005-2017'!O168/'2005-2017'!N168)-1</f>
        <v>2.8310298707088677E-2</v>
      </c>
    </row>
    <row r="169" spans="2:14" x14ac:dyDescent="0.2">
      <c r="B169" s="67" t="s">
        <v>159</v>
      </c>
      <c r="C169" s="21">
        <v>-8.5106382978723416E-2</v>
      </c>
      <c r="D169" s="21">
        <v>0.52325581395348841</v>
      </c>
      <c r="E169" s="21">
        <v>0.58778625954198471</v>
      </c>
      <c r="F169" s="21">
        <v>-0.25480769230769229</v>
      </c>
      <c r="G169" s="21">
        <v>0.10967741935483866</v>
      </c>
      <c r="H169" s="21">
        <v>0.2558139534883721</v>
      </c>
      <c r="I169" s="22">
        <f>('2005-2017'!J169/'2005-2017'!I169)-1</f>
        <v>0.47222222222222232</v>
      </c>
      <c r="J169" s="21">
        <f>('2005-2017'!K169/'2005-2017'!J169)-1</f>
        <v>0.77987421383647804</v>
      </c>
      <c r="K169" s="97">
        <f>('2005-2017'!L169/'2005-2017'!K169)-1</f>
        <v>-0.30918727915194344</v>
      </c>
      <c r="L169" s="22">
        <f>('2005-2017'!M169/'2005-2017'!L169)-1</f>
        <v>1.50383631713555</v>
      </c>
      <c r="M169" s="22">
        <f>('2005-2017'!N169/'2005-2017'!M169)-1</f>
        <v>2.6108273748723185</v>
      </c>
      <c r="N169" s="116">
        <f>('2005-2017'!O169/'2005-2017'!N169)-1</f>
        <v>3.1612446958981613</v>
      </c>
    </row>
    <row r="170" spans="2:14" x14ac:dyDescent="0.2">
      <c r="B170" s="67" t="s">
        <v>160</v>
      </c>
      <c r="C170" s="21">
        <v>56</v>
      </c>
      <c r="D170" s="21">
        <v>-0.78947368421052633</v>
      </c>
      <c r="E170" s="21">
        <v>1.75</v>
      </c>
      <c r="F170" s="21">
        <v>-0.30303030303030298</v>
      </c>
      <c r="G170" s="21">
        <v>0.28260869565217384</v>
      </c>
      <c r="H170" s="21">
        <v>0.86440677966101687</v>
      </c>
      <c r="I170" s="22">
        <f>('2005-2017'!J170/'2005-2017'!I170)-1</f>
        <v>2.4</v>
      </c>
      <c r="J170" s="21">
        <f>('2005-2017'!K170/'2005-2017'!J170)-1</f>
        <v>3.0401069518716577</v>
      </c>
      <c r="K170" s="97">
        <f>('2005-2017'!L170/'2005-2017'!K170)-1</f>
        <v>0.6115155526141629</v>
      </c>
      <c r="L170" s="22">
        <f>('2005-2017'!M170/'2005-2017'!L170)-1</f>
        <v>0.24517453798767974</v>
      </c>
      <c r="M170" s="22">
        <f>('2005-2017'!N170/'2005-2017'!M170)-1</f>
        <v>0.71767810026385215</v>
      </c>
      <c r="N170" s="116">
        <f>('2005-2017'!O170/'2005-2017'!N170)-1</f>
        <v>1.543010752688172</v>
      </c>
    </row>
    <row r="171" spans="2:14" x14ac:dyDescent="0.2">
      <c r="B171" s="67" t="s">
        <v>161</v>
      </c>
      <c r="C171" s="21">
        <v>0.33142857142857141</v>
      </c>
      <c r="D171" s="21">
        <v>-0.16309012875536477</v>
      </c>
      <c r="E171" s="21">
        <v>-0.10256410256410253</v>
      </c>
      <c r="F171" s="21">
        <v>0.42285714285714282</v>
      </c>
      <c r="G171" s="21">
        <v>9.2369477911646625E-2</v>
      </c>
      <c r="H171" s="21">
        <v>0.76838235294117641</v>
      </c>
      <c r="I171" s="22">
        <f>('2005-2017'!J171/'2005-2017'!I171)-1</f>
        <v>0.54261954261954259</v>
      </c>
      <c r="J171" s="21">
        <f>('2005-2017'!K171/'2005-2017'!J171)-1</f>
        <v>0.28840970350404316</v>
      </c>
      <c r="K171" s="97">
        <f>('2005-2017'!L171/'2005-2017'!K171)-1</f>
        <v>-9.4142259414226048E-3</v>
      </c>
      <c r="L171" s="22">
        <f>('2005-2017'!M171/'2005-2017'!L171)-1</f>
        <v>0.61879619852164724</v>
      </c>
      <c r="M171" s="22">
        <f>('2005-2017'!N171/'2005-2017'!M171)-1</f>
        <v>0.79060665362035221</v>
      </c>
      <c r="N171" s="116">
        <f>('2005-2017'!O171/'2005-2017'!N171)-1</f>
        <v>3.0029143897996358</v>
      </c>
    </row>
    <row r="172" spans="2:14" x14ac:dyDescent="0.2">
      <c r="B172" s="58" t="s">
        <v>162</v>
      </c>
      <c r="C172" s="21">
        <v>-1</v>
      </c>
      <c r="D172" s="21"/>
      <c r="E172" s="21"/>
      <c r="F172" s="21">
        <v>-0.38095238095238093</v>
      </c>
      <c r="G172" s="21">
        <v>0.84615384615384626</v>
      </c>
      <c r="H172" s="21">
        <v>8.3333333333333259E-2</v>
      </c>
      <c r="I172" s="22">
        <f>('2005-2017'!J172/'2005-2017'!I172)-1</f>
        <v>1.6923076923076925</v>
      </c>
      <c r="J172" s="21">
        <f>('2005-2017'!K172/'2005-2017'!J172)-1</f>
        <v>0.25714285714285712</v>
      </c>
      <c r="K172" s="97">
        <f>('2005-2017'!L172/'2005-2017'!K172)-1</f>
        <v>-0.48863636363636365</v>
      </c>
      <c r="L172" s="22">
        <f>('2005-2017'!M172/'2005-2017'!L172)-1</f>
        <v>-6.6666666666666652E-2</v>
      </c>
      <c r="M172" s="22">
        <f>('2005-2017'!N172/'2005-2017'!M172)-1</f>
        <v>-7.1428571428571397E-2</v>
      </c>
      <c r="N172" s="116">
        <f>('2005-2017'!O172/'2005-2017'!N172)-1</f>
        <v>1.4358974358974357</v>
      </c>
    </row>
    <row r="173" spans="2:14" x14ac:dyDescent="0.2">
      <c r="B173" s="58" t="s">
        <v>163</v>
      </c>
      <c r="C173" s="21">
        <v>0</v>
      </c>
      <c r="D173" s="21">
        <v>1</v>
      </c>
      <c r="E173" s="21">
        <v>0</v>
      </c>
      <c r="F173" s="21">
        <v>2.25</v>
      </c>
      <c r="G173" s="21">
        <v>0.61538461538461542</v>
      </c>
      <c r="H173" s="21">
        <v>-0.33333333333333337</v>
      </c>
      <c r="I173" s="22">
        <f>('2005-2017'!J173/'2005-2017'!I173)-1</f>
        <v>10</v>
      </c>
      <c r="J173" s="21">
        <f>('2005-2017'!K173/'2005-2017'!J173)-1</f>
        <v>1.5844155844155843</v>
      </c>
      <c r="K173" s="97">
        <f>('2005-2017'!L173/'2005-2017'!K173)-1</f>
        <v>0.46984924623115587</v>
      </c>
      <c r="L173" s="22">
        <f>('2005-2017'!M173/'2005-2017'!L173)-1</f>
        <v>10.577777777777778</v>
      </c>
      <c r="M173" s="22">
        <f>('2005-2017'!N173/'2005-2017'!M173)-1</f>
        <v>0.75476155322604455</v>
      </c>
      <c r="N173" s="116">
        <f>('2005-2017'!O173/'2005-2017'!N173)-1</f>
        <v>0.13681110643668482</v>
      </c>
    </row>
    <row r="174" spans="2:14" x14ac:dyDescent="0.2">
      <c r="B174" s="58" t="s">
        <v>164</v>
      </c>
      <c r="C174" s="21"/>
      <c r="D174" s="21">
        <v>-0.33333333333333337</v>
      </c>
      <c r="E174" s="21">
        <v>-0.66666666666666674</v>
      </c>
      <c r="F174" s="21">
        <v>4</v>
      </c>
      <c r="G174" s="21">
        <v>0.39999999999999991</v>
      </c>
      <c r="H174" s="21">
        <v>-0.5</v>
      </c>
      <c r="I174" s="22">
        <f>('2005-2017'!J174/'2005-2017'!I174)-1</f>
        <v>1.5714285714285716</v>
      </c>
      <c r="J174" s="21">
        <f>('2005-2017'!K174/'2005-2017'!J174)-1</f>
        <v>1.4444444444444446</v>
      </c>
      <c r="K174" s="97">
        <f>('2005-2017'!L174/'2005-2017'!K174)-1</f>
        <v>-0.31818181818181823</v>
      </c>
      <c r="L174" s="22">
        <f>('2005-2017'!M174/'2005-2017'!L174)-1</f>
        <v>9.7333333333333325</v>
      </c>
      <c r="M174" s="22">
        <f>('2005-2017'!N174/'2005-2017'!M174)-1</f>
        <v>6.2142857142857144</v>
      </c>
      <c r="N174" s="116">
        <f>('2005-2017'!O174/'2005-2017'!N174)-1</f>
        <v>0.38699956952216952</v>
      </c>
    </row>
    <row r="175" spans="2:14" x14ac:dyDescent="0.2">
      <c r="B175" s="58" t="s">
        <v>165</v>
      </c>
      <c r="C175" s="21"/>
      <c r="D175" s="21">
        <v>15</v>
      </c>
      <c r="E175" s="21">
        <v>-0.875</v>
      </c>
      <c r="F175" s="21">
        <v>1</v>
      </c>
      <c r="G175" s="21">
        <v>4.5</v>
      </c>
      <c r="H175" s="21">
        <v>-4.5454545454545414E-2</v>
      </c>
      <c r="I175" s="22">
        <f>('2005-2017'!J175/'2005-2017'!I175)-1</f>
        <v>2.4285714285714284</v>
      </c>
      <c r="J175" s="21">
        <f>('2005-2017'!K175/'2005-2017'!J175)-1</f>
        <v>1.1111111111111112</v>
      </c>
      <c r="K175" s="97">
        <f>('2005-2017'!L175/'2005-2017'!K175)-1</f>
        <v>0.39473684210526305</v>
      </c>
      <c r="L175" s="22">
        <f>('2005-2017'!M175/'2005-2017'!L175)-1</f>
        <v>0.83490566037735858</v>
      </c>
      <c r="M175" s="22">
        <f>('2005-2017'!N175/'2005-2017'!M175)-1</f>
        <v>2.6298200514138816</v>
      </c>
      <c r="N175" s="116">
        <f>('2005-2017'!O175/'2005-2017'!N175)-1</f>
        <v>0.77903682719546752</v>
      </c>
    </row>
    <row r="176" spans="2:14" x14ac:dyDescent="0.2">
      <c r="B176" s="59" t="s">
        <v>166</v>
      </c>
      <c r="C176" s="21">
        <v>0.4285714285714286</v>
      </c>
      <c r="D176" s="21">
        <v>1</v>
      </c>
      <c r="E176" s="21">
        <v>0.95</v>
      </c>
      <c r="F176" s="21">
        <v>-0.51282051282051277</v>
      </c>
      <c r="G176" s="21">
        <v>8.9473684210526319</v>
      </c>
      <c r="H176" s="21">
        <v>-0.12169312169312174</v>
      </c>
      <c r="I176" s="22">
        <f>('2005-2017'!J176/'2005-2017'!I176)-1</f>
        <v>6.0421686746987948</v>
      </c>
      <c r="J176" s="21">
        <f>('2005-2017'!K176/'2005-2017'!J176)-1</f>
        <v>2.2335329341317367</v>
      </c>
      <c r="K176" s="97">
        <f>('2005-2017'!L176/'2005-2017'!K176)-1</f>
        <v>0.45105820105820116</v>
      </c>
      <c r="L176" s="22">
        <f>('2005-2017'!M176/'2005-2017'!L176)-1</f>
        <v>0.79580674567000909</v>
      </c>
      <c r="M176" s="22">
        <f>('2005-2017'!N176/'2005-2017'!M176)-1</f>
        <v>1.1580710659898479</v>
      </c>
      <c r="N176" s="116">
        <f>('2005-2017'!O176/'2005-2017'!N176)-1</f>
        <v>1.6460460083737121</v>
      </c>
    </row>
    <row r="177" spans="2:14" x14ac:dyDescent="0.2">
      <c r="B177" s="58" t="s">
        <v>167</v>
      </c>
      <c r="C177" s="21">
        <v>0.49233716475095779</v>
      </c>
      <c r="D177" s="21">
        <v>0.89473684210526305</v>
      </c>
      <c r="E177" s="21">
        <v>0.33468834688346893</v>
      </c>
      <c r="F177" s="21">
        <v>8.3756345177665059E-2</v>
      </c>
      <c r="G177" s="21">
        <v>-5.3395784543325497E-2</v>
      </c>
      <c r="H177" s="21">
        <v>0.54131618010885707</v>
      </c>
      <c r="I177" s="22">
        <f>('2005-2017'!J177/'2005-2017'!I177)-1</f>
        <v>0.29052969502407699</v>
      </c>
      <c r="J177" s="21">
        <f>('2005-2017'!K177/'2005-2017'!J177)-1</f>
        <v>-0.18134328358208951</v>
      </c>
      <c r="K177" s="97">
        <f>('2005-2017'!L177/'2005-2017'!K177)-1</f>
        <v>-0.49285931327863874</v>
      </c>
      <c r="L177" s="22">
        <f>('2005-2017'!M177/'2005-2017'!L177)-1</f>
        <v>0.24026363091671654</v>
      </c>
      <c r="M177" s="22">
        <f>('2005-2017'!N177/'2005-2017'!M177)-1</f>
        <v>1.871014492753623</v>
      </c>
      <c r="N177" s="116">
        <f>('2005-2017'!O177/'2005-2017'!N177)-1</f>
        <v>0.80077401985529195</v>
      </c>
    </row>
    <row r="178" spans="2:14" x14ac:dyDescent="0.2">
      <c r="B178" s="59" t="s">
        <v>168</v>
      </c>
      <c r="C178" s="21">
        <v>1.3333333333333335</v>
      </c>
      <c r="D178" s="21">
        <v>2.6666666666666665</v>
      </c>
      <c r="E178" s="21">
        <v>-0.24675324675324672</v>
      </c>
      <c r="F178" s="21">
        <v>0.24137931034482762</v>
      </c>
      <c r="G178" s="21">
        <v>-0.16666666666666663</v>
      </c>
      <c r="H178" s="21">
        <v>1.4500000000000002</v>
      </c>
      <c r="I178" s="22">
        <f>('2005-2017'!J178/'2005-2017'!I178)-1</f>
        <v>2.3877551020408165</v>
      </c>
      <c r="J178" s="21">
        <f>('2005-2017'!K178/'2005-2017'!J178)-1</f>
        <v>1.6887550200803214</v>
      </c>
      <c r="K178" s="97">
        <f>('2005-2017'!L178/'2005-2017'!K178)-1</f>
        <v>0.65496639283047053</v>
      </c>
      <c r="L178" s="22">
        <f>('2005-2017'!M178/'2005-2017'!L178)-1</f>
        <v>6.775270758122744</v>
      </c>
      <c r="M178" s="22">
        <f>('2005-2017'!N178/'2005-2017'!M178)-1</f>
        <v>8.5664538595473072E-2</v>
      </c>
      <c r="N178" s="116">
        <f>('2005-2017'!O178/'2005-2017'!N178)-1</f>
        <v>-0.14679781888164223</v>
      </c>
    </row>
    <row r="179" spans="2:14" x14ac:dyDescent="0.2">
      <c r="B179" s="58" t="s">
        <v>169</v>
      </c>
      <c r="C179" s="21">
        <v>-0.33333333333333337</v>
      </c>
      <c r="D179" s="21">
        <v>2.5</v>
      </c>
      <c r="E179" s="21">
        <v>2</v>
      </c>
      <c r="F179" s="21">
        <v>0.71428571428571419</v>
      </c>
      <c r="G179" s="21">
        <v>-0.69444444444444442</v>
      </c>
      <c r="H179" s="21">
        <v>-0.18181818181818177</v>
      </c>
      <c r="I179" s="22">
        <f>('2005-2017'!J179/'2005-2017'!I179)-1</f>
        <v>4.8888888888888893</v>
      </c>
      <c r="J179" s="21">
        <f>('2005-2017'!K179/'2005-2017'!J179)-1</f>
        <v>0.86792452830188682</v>
      </c>
      <c r="K179" s="97">
        <f>('2005-2017'!L179/'2005-2017'!K179)-1</f>
        <v>-0.38383838383838387</v>
      </c>
      <c r="L179" s="22">
        <f>('2005-2017'!M179/'2005-2017'!L179)-1</f>
        <v>5.7540983606557381</v>
      </c>
      <c r="M179" s="22">
        <f>('2005-2017'!N179/'2005-2017'!M179)-1</f>
        <v>3.8470873786407767</v>
      </c>
      <c r="N179" s="116">
        <f>('2005-2017'!O179/'2005-2017'!N179)-1</f>
        <v>0.5693540310465699</v>
      </c>
    </row>
    <row r="180" spans="2:14" ht="15" x14ac:dyDescent="0.2">
      <c r="B180" s="69" t="s">
        <v>227</v>
      </c>
      <c r="C180" s="42">
        <v>0.29908675799086759</v>
      </c>
      <c r="D180" s="42">
        <v>0.58875219683655544</v>
      </c>
      <c r="E180" s="42">
        <v>-0.25110619469026552</v>
      </c>
      <c r="F180" s="42">
        <v>0.61004431314623342</v>
      </c>
      <c r="G180" s="42">
        <v>2.1165137614678899</v>
      </c>
      <c r="H180" s="42">
        <v>0.24492198999116876</v>
      </c>
      <c r="I180" s="42">
        <f>('2005-2017'!J180/'2005-2017'!I180)-1</f>
        <v>0.68172144715062655</v>
      </c>
      <c r="J180" s="42">
        <f>('2005-2017'!K180/'2005-2017'!J180)-1</f>
        <v>-0.29358830146231718</v>
      </c>
      <c r="K180" s="95">
        <f>('2005-2017'!L180/'2005-2017'!K180)-1</f>
        <v>-0.1821257961783439</v>
      </c>
      <c r="L180" s="42">
        <f>('2005-2017'!M180/'2005-2017'!L180)-1</f>
        <v>7.3497201265514622E-2</v>
      </c>
      <c r="M180" s="42">
        <f>('2005-2017'!N180/'2005-2017'!M180)-1</f>
        <v>0.5037406483790523</v>
      </c>
      <c r="N180" s="114">
        <f>('2005-2017'!O180/'2005-2017'!N180)-1</f>
        <v>0.41775968641640282</v>
      </c>
    </row>
    <row r="181" spans="2:14" ht="15" x14ac:dyDescent="0.2">
      <c r="B181" s="71" t="s">
        <v>228</v>
      </c>
      <c r="C181" s="43">
        <v>0.60606060606060597</v>
      </c>
      <c r="D181" s="43">
        <v>-0.1132075471698113</v>
      </c>
      <c r="E181" s="43">
        <v>-0.19148936170212771</v>
      </c>
      <c r="F181" s="43">
        <v>0.84210526315789469</v>
      </c>
      <c r="G181" s="43">
        <v>9.6761904761904756</v>
      </c>
      <c r="H181" s="43">
        <v>-0.16235504014272972</v>
      </c>
      <c r="I181" s="43">
        <f>('2005-2017'!J181/'2005-2017'!I181)-1</f>
        <v>1.0175718849840254</v>
      </c>
      <c r="J181" s="43">
        <f>('2005-2017'!K181/'2005-2017'!J181)-1</f>
        <v>-0.31617841119028767</v>
      </c>
      <c r="K181" s="96">
        <f>('2005-2017'!L181/'2005-2017'!K181)-1</f>
        <v>-0.28328830567348517</v>
      </c>
      <c r="L181" s="43">
        <f>('2005-2017'!M181/'2005-2017'!L181)-1</f>
        <v>-0.34733441033925683</v>
      </c>
      <c r="M181" s="43">
        <f>('2005-2017'!N181/'2005-2017'!M181)-1</f>
        <v>0.92821782178217815</v>
      </c>
      <c r="N181" s="115">
        <f>('2005-2017'!O181/'2005-2017'!N181)-1</f>
        <v>0.1707317073170731</v>
      </c>
    </row>
    <row r="182" spans="2:14" x14ac:dyDescent="0.2">
      <c r="B182" s="64" t="s">
        <v>177</v>
      </c>
      <c r="C182" s="21">
        <v>3</v>
      </c>
      <c r="D182" s="21">
        <v>-1</v>
      </c>
      <c r="E182" s="21"/>
      <c r="F182" s="21">
        <v>2</v>
      </c>
      <c r="G182" s="21">
        <v>-1</v>
      </c>
      <c r="H182" s="21"/>
      <c r="I182" s="22"/>
      <c r="J182" s="21">
        <f>('2005-2017'!K182/'2005-2017'!J182)-1</f>
        <v>0.39999999999999991</v>
      </c>
      <c r="K182" s="97">
        <f>('2005-2017'!L182/'2005-2017'!K182)-1</f>
        <v>-0.85714285714285721</v>
      </c>
      <c r="L182" s="22">
        <f>('2005-2017'!M182/'2005-2017'!L182)-1</f>
        <v>3</v>
      </c>
      <c r="M182" s="22">
        <f>('2005-2017'!N182/'2005-2017'!M182)-1</f>
        <v>-0.5</v>
      </c>
      <c r="N182" s="116">
        <f>('2005-2017'!O182/'2005-2017'!N182)-1</f>
        <v>1.5</v>
      </c>
    </row>
    <row r="183" spans="2:14" x14ac:dyDescent="0.2">
      <c r="B183" s="64" t="s">
        <v>178</v>
      </c>
      <c r="C183" s="21"/>
      <c r="D183" s="21"/>
      <c r="E183" s="21"/>
      <c r="F183" s="21">
        <v>-1</v>
      </c>
      <c r="G183" s="21"/>
      <c r="H183" s="21"/>
      <c r="I183" s="22">
        <f>('2005-2017'!J183/'2005-2017'!I183)-1</f>
        <v>3</v>
      </c>
      <c r="J183" s="21">
        <f>('2005-2017'!K183/'2005-2017'!J183)-1</f>
        <v>3.25</v>
      </c>
      <c r="K183" s="97">
        <f>('2005-2017'!L183/'2005-2017'!K183)-1</f>
        <v>0.94117647058823528</v>
      </c>
      <c r="L183" s="22">
        <f>('2005-2017'!M183/'2005-2017'!L183)-1</f>
        <v>8.2727272727272734</v>
      </c>
      <c r="M183" s="22">
        <f>('2005-2017'!N183/'2005-2017'!M183)-1</f>
        <v>1.2924836601307188</v>
      </c>
      <c r="N183" s="116">
        <f>('2005-2017'!O183/'2005-2017'!N183)-1</f>
        <v>-0.29080541696364937</v>
      </c>
    </row>
    <row r="184" spans="2:14" x14ac:dyDescent="0.2">
      <c r="B184" s="64" t="s">
        <v>179</v>
      </c>
      <c r="C184" s="21">
        <v>3</v>
      </c>
      <c r="D184" s="21">
        <v>-1</v>
      </c>
      <c r="E184" s="21"/>
      <c r="F184" s="21"/>
      <c r="G184" s="21"/>
      <c r="H184" s="21">
        <v>-0.5</v>
      </c>
      <c r="I184" s="22">
        <f>('2005-2017'!J184/'2005-2017'!I184)-1</f>
        <v>6</v>
      </c>
      <c r="J184" s="21">
        <f>('2005-2017'!K184/'2005-2017'!J184)-1</f>
        <v>-0.4285714285714286</v>
      </c>
      <c r="K184" s="97">
        <f>('2005-2017'!L184/'2005-2017'!K184)-1</f>
        <v>0</v>
      </c>
      <c r="L184" s="22">
        <f>('2005-2017'!M184/'2005-2017'!L184)-1</f>
        <v>-0.25</v>
      </c>
      <c r="M184" s="22">
        <f>('2005-2017'!N184/'2005-2017'!M184)-1</f>
        <v>-0.33333333333333337</v>
      </c>
      <c r="N184" s="116">
        <f>('2005-2017'!O184/'2005-2017'!N184)-1</f>
        <v>9.5</v>
      </c>
    </row>
    <row r="185" spans="2:14" x14ac:dyDescent="0.2">
      <c r="B185" s="64" t="s">
        <v>180</v>
      </c>
      <c r="C185" s="21"/>
      <c r="D185" s="21"/>
      <c r="E185" s="21"/>
      <c r="F185" s="21"/>
      <c r="G185" s="21">
        <v>-1</v>
      </c>
      <c r="H185" s="21"/>
      <c r="I185" s="22">
        <f>('2005-2017'!J185/'2005-2017'!I185)-1</f>
        <v>8</v>
      </c>
      <c r="J185" s="21">
        <f>('2005-2017'!K185/'2005-2017'!J185)-1</f>
        <v>0</v>
      </c>
      <c r="K185" s="97">
        <f>('2005-2017'!L185/'2005-2017'!K185)-1</f>
        <v>0.66666666666666674</v>
      </c>
      <c r="L185" s="22">
        <f>('2005-2017'!M185/'2005-2017'!L185)-1</f>
        <v>-6.6666666666666652E-2</v>
      </c>
      <c r="M185" s="22">
        <f>('2005-2017'!N185/'2005-2017'!M185)-1</f>
        <v>5.9285714285714288</v>
      </c>
      <c r="N185" s="116">
        <f>('2005-2017'!O185/'2005-2017'!N185)-1</f>
        <v>2.670103092783505</v>
      </c>
    </row>
    <row r="186" spans="2:14" x14ac:dyDescent="0.2">
      <c r="B186" s="64" t="s">
        <v>181</v>
      </c>
      <c r="C186" s="21">
        <v>0.30000000000000004</v>
      </c>
      <c r="D186" s="21">
        <v>-0.69230769230769229</v>
      </c>
      <c r="E186" s="21">
        <v>1.75</v>
      </c>
      <c r="F186" s="21">
        <v>0.54545454545454541</v>
      </c>
      <c r="G186" s="21">
        <v>0.88235294117647056</v>
      </c>
      <c r="H186" s="21">
        <v>-0.46875</v>
      </c>
      <c r="I186" s="22">
        <f>('2005-2017'!J186/'2005-2017'!I186)-1</f>
        <v>1.1176470588235294</v>
      </c>
      <c r="J186" s="21">
        <f>('2005-2017'!K186/'2005-2017'!J186)-1</f>
        <v>-8.333333333333337E-2</v>
      </c>
      <c r="K186" s="97">
        <f>('2005-2017'!L186/'2005-2017'!K186)-1</f>
        <v>-0.4242424242424242</v>
      </c>
      <c r="L186" s="22">
        <f>('2005-2017'!M186/'2005-2017'!L186)-1</f>
        <v>1.1578947368421053</v>
      </c>
      <c r="M186" s="22">
        <f>('2005-2017'!N186/'2005-2017'!M186)-1</f>
        <v>2.2682926829268291</v>
      </c>
      <c r="N186" s="116">
        <f>('2005-2017'!O186/'2005-2017'!N186)-1</f>
        <v>0.85820895522388052</v>
      </c>
    </row>
    <row r="187" spans="2:14" x14ac:dyDescent="0.2">
      <c r="B187" s="64" t="s">
        <v>182</v>
      </c>
      <c r="C187" s="21">
        <v>7.6923076923076872E-2</v>
      </c>
      <c r="D187" s="21">
        <v>-0.5</v>
      </c>
      <c r="E187" s="21">
        <v>0.64285714285714279</v>
      </c>
      <c r="F187" s="21">
        <v>-0.30434782608695654</v>
      </c>
      <c r="G187" s="21">
        <v>0.625</v>
      </c>
      <c r="H187" s="21">
        <v>-0.30769230769230771</v>
      </c>
      <c r="I187" s="22">
        <f>('2005-2017'!J187/'2005-2017'!I187)-1</f>
        <v>1.9444444444444446</v>
      </c>
      <c r="J187" s="21">
        <f>('2005-2017'!K187/'2005-2017'!J187)-1</f>
        <v>0.35849056603773577</v>
      </c>
      <c r="K187" s="97">
        <f>('2005-2017'!L187/'2005-2017'!K187)-1</f>
        <v>0.11111111111111116</v>
      </c>
      <c r="L187" s="22">
        <f>('2005-2017'!M187/'2005-2017'!L187)-1</f>
        <v>0.91250000000000009</v>
      </c>
      <c r="M187" s="22">
        <f>('2005-2017'!N187/'2005-2017'!M187)-1</f>
        <v>0.43790849673202614</v>
      </c>
      <c r="N187" s="116">
        <f>('2005-2017'!O187/'2005-2017'!N187)-1</f>
        <v>0.32727272727272738</v>
      </c>
    </row>
    <row r="188" spans="2:14" x14ac:dyDescent="0.2">
      <c r="B188" s="64" t="s">
        <v>183</v>
      </c>
      <c r="C188" s="21">
        <v>1.6666666666666665</v>
      </c>
      <c r="D188" s="21">
        <v>0.25</v>
      </c>
      <c r="E188" s="21">
        <v>0.5</v>
      </c>
      <c r="F188" s="21">
        <v>6.6666666666666652E-2</v>
      </c>
      <c r="G188" s="21">
        <v>1.5625</v>
      </c>
      <c r="H188" s="21">
        <v>-0.56097560975609762</v>
      </c>
      <c r="I188" s="22">
        <f>('2005-2017'!J188/'2005-2017'!I188)-1</f>
        <v>1</v>
      </c>
      <c r="J188" s="21">
        <f>('2005-2017'!K188/'2005-2017'!J188)-1</f>
        <v>8.3333333333333259E-2</v>
      </c>
      <c r="K188" s="97">
        <f>('2005-2017'!L188/'2005-2017'!K188)-1</f>
        <v>-0.15384615384615385</v>
      </c>
      <c r="L188" s="22">
        <f>('2005-2017'!M188/'2005-2017'!L188)-1</f>
        <v>-0.78787878787878785</v>
      </c>
      <c r="M188" s="22">
        <f>('2005-2017'!N188/'2005-2017'!M188)-1</f>
        <v>0.71428571428571419</v>
      </c>
      <c r="N188" s="116">
        <f>('2005-2017'!O188/'2005-2017'!N188)-1</f>
        <v>0.58333333333333326</v>
      </c>
    </row>
    <row r="189" spans="2:14" x14ac:dyDescent="0.2">
      <c r="B189" s="64" t="s">
        <v>184</v>
      </c>
      <c r="C189" s="21">
        <v>0.75</v>
      </c>
      <c r="D189" s="21">
        <v>-0.7142857142857143</v>
      </c>
      <c r="E189" s="21">
        <v>-0.5</v>
      </c>
      <c r="F189" s="21">
        <v>1</v>
      </c>
      <c r="G189" s="21">
        <v>1</v>
      </c>
      <c r="H189" s="21">
        <v>0.5</v>
      </c>
      <c r="I189" s="22">
        <f>('2005-2017'!J189/'2005-2017'!I189)-1</f>
        <v>0.16666666666666674</v>
      </c>
      <c r="J189" s="21">
        <f>('2005-2017'!K189/'2005-2017'!J189)-1</f>
        <v>0.14285714285714279</v>
      </c>
      <c r="K189" s="97">
        <f>('2005-2017'!L189/'2005-2017'!K189)-1</f>
        <v>-0.625</v>
      </c>
      <c r="L189" s="22">
        <f>('2005-2017'!M189/'2005-2017'!L189)-1</f>
        <v>-0.33333333333333337</v>
      </c>
      <c r="M189" s="22">
        <f>('2005-2017'!N189/'2005-2017'!M189)-1</f>
        <v>2.5</v>
      </c>
      <c r="N189" s="116">
        <f>('2005-2017'!O189/'2005-2017'!N189)-1</f>
        <v>1.4285714285714284</v>
      </c>
    </row>
    <row r="190" spans="2:14" x14ac:dyDescent="0.2">
      <c r="B190" s="64" t="s">
        <v>185</v>
      </c>
      <c r="C190" s="21">
        <v>-0.66666666666666674</v>
      </c>
      <c r="D190" s="21">
        <v>1.5</v>
      </c>
      <c r="E190" s="21">
        <v>1.6</v>
      </c>
      <c r="F190" s="21">
        <v>7.6923076923076872E-2</v>
      </c>
      <c r="G190" s="21">
        <v>0.35714285714285721</v>
      </c>
      <c r="H190" s="21">
        <v>-0.78947368421052633</v>
      </c>
      <c r="I190" s="22">
        <f>('2005-2017'!J190/'2005-2017'!I190)-1</f>
        <v>6</v>
      </c>
      <c r="J190" s="21">
        <f>('2005-2017'!K190/'2005-2017'!J190)-1</f>
        <v>0.25</v>
      </c>
      <c r="K190" s="97">
        <f>('2005-2017'!L190/'2005-2017'!K190)-1</f>
        <v>0.45714285714285707</v>
      </c>
      <c r="L190" s="22">
        <f>('2005-2017'!M190/'2005-2017'!L190)-1</f>
        <v>0.15686274509803932</v>
      </c>
      <c r="M190" s="22">
        <f>('2005-2017'!N190/'2005-2017'!M190)-1</f>
        <v>-0.27118644067796616</v>
      </c>
      <c r="N190" s="116">
        <f>('2005-2017'!O190/'2005-2017'!N190)-1</f>
        <v>0.55813953488372103</v>
      </c>
    </row>
    <row r="191" spans="2:14" x14ac:dyDescent="0.2">
      <c r="B191" s="64" t="s">
        <v>186</v>
      </c>
      <c r="C191" s="21"/>
      <c r="D191" s="21"/>
      <c r="E191" s="21">
        <v>-0.5</v>
      </c>
      <c r="F191" s="21">
        <v>2</v>
      </c>
      <c r="G191" s="21">
        <v>0.33333333333333326</v>
      </c>
      <c r="H191" s="21">
        <v>-0.75</v>
      </c>
      <c r="I191" s="22">
        <f>('2005-2017'!J191/'2005-2017'!I191)-1</f>
        <v>0</v>
      </c>
      <c r="J191" s="21">
        <f>('2005-2017'!K191/'2005-2017'!J191)-1</f>
        <v>-1</v>
      </c>
      <c r="K191" s="97"/>
      <c r="L191" s="22">
        <f>('2005-2017'!M191/'2005-2017'!L191)-1</f>
        <v>-1</v>
      </c>
      <c r="M191" s="22"/>
      <c r="N191" s="116"/>
    </row>
    <row r="192" spans="2:14" x14ac:dyDescent="0.2">
      <c r="B192" s="64" t="s">
        <v>187</v>
      </c>
      <c r="C192" s="21">
        <v>1.4285714285714284</v>
      </c>
      <c r="D192" s="21">
        <v>-0.26470588235294112</v>
      </c>
      <c r="E192" s="21">
        <v>-0.72</v>
      </c>
      <c r="F192" s="21">
        <v>-0.4285714285714286</v>
      </c>
      <c r="G192" s="21">
        <v>-0.75</v>
      </c>
      <c r="H192" s="21">
        <v>-1</v>
      </c>
      <c r="I192" s="22"/>
      <c r="J192" s="21">
        <f>('2005-2017'!K192/'2005-2017'!J192)-1</f>
        <v>0</v>
      </c>
      <c r="K192" s="97">
        <f>('2005-2017'!L192/'2005-2017'!K192)-1</f>
        <v>-0.25</v>
      </c>
      <c r="L192" s="22">
        <f>('2005-2017'!M192/'2005-2017'!L192)-1</f>
        <v>0.66666666666666674</v>
      </c>
      <c r="M192" s="22">
        <f>('2005-2017'!N192/'2005-2017'!M192)-1</f>
        <v>-0.19999999999999996</v>
      </c>
      <c r="N192" s="116">
        <f>('2005-2017'!O192/'2005-2017'!N192)-1</f>
        <v>1.125</v>
      </c>
    </row>
    <row r="193" spans="2:14" x14ac:dyDescent="0.2">
      <c r="B193" s="64" t="s">
        <v>188</v>
      </c>
      <c r="C193" s="21"/>
      <c r="D193" s="21">
        <v>0</v>
      </c>
      <c r="E193" s="21">
        <v>-1</v>
      </c>
      <c r="F193" s="21"/>
      <c r="G193" s="21">
        <v>3.583333333333333</v>
      </c>
      <c r="H193" s="21">
        <v>-0.67272727272727273</v>
      </c>
      <c r="I193" s="22">
        <f>('2005-2017'!J193/'2005-2017'!I193)-1</f>
        <v>-0.16666666666666663</v>
      </c>
      <c r="J193" s="21">
        <f>('2005-2017'!K193/'2005-2017'!J193)-1</f>
        <v>0.53333333333333344</v>
      </c>
      <c r="K193" s="97">
        <f>('2005-2017'!L193/'2005-2017'!K193)-1</f>
        <v>-4.3478260869565188E-2</v>
      </c>
      <c r="L193" s="22">
        <f>('2005-2017'!M193/'2005-2017'!L193)-1</f>
        <v>-0.68181818181818188</v>
      </c>
      <c r="M193" s="22">
        <f>('2005-2017'!N193/'2005-2017'!M193)-1</f>
        <v>-0.4285714285714286</v>
      </c>
      <c r="N193" s="116">
        <f>('2005-2017'!O193/'2005-2017'!N193)-1</f>
        <v>-0.5</v>
      </c>
    </row>
    <row r="194" spans="2:14" x14ac:dyDescent="0.2">
      <c r="B194" s="64" t="s">
        <v>189</v>
      </c>
      <c r="C194" s="21">
        <v>0.11111111111111116</v>
      </c>
      <c r="D194" s="21">
        <v>-0.4</v>
      </c>
      <c r="E194" s="21">
        <v>-0.16666666666666663</v>
      </c>
      <c r="F194" s="21">
        <v>1.7999999999999998</v>
      </c>
      <c r="G194" s="21">
        <v>-0.3571428571428571</v>
      </c>
      <c r="H194" s="21">
        <v>0</v>
      </c>
      <c r="I194" s="22">
        <f>('2005-2017'!J194/'2005-2017'!I194)-1</f>
        <v>0.88888888888888884</v>
      </c>
      <c r="J194" s="21">
        <f>('2005-2017'!K194/'2005-2017'!J194)-1</f>
        <v>-0.23529411764705888</v>
      </c>
      <c r="K194" s="97">
        <f>('2005-2017'!L194/'2005-2017'!K194)-1</f>
        <v>7.6923076923076872E-2</v>
      </c>
      <c r="L194" s="22">
        <f>('2005-2017'!M194/'2005-2017'!L194)-1</f>
        <v>-0.3571428571428571</v>
      </c>
      <c r="M194" s="22">
        <f>('2005-2017'!N194/'2005-2017'!M194)-1</f>
        <v>-0.44444444444444442</v>
      </c>
      <c r="N194" s="116">
        <f>('2005-2017'!O194/'2005-2017'!N194)-1</f>
        <v>0.8</v>
      </c>
    </row>
    <row r="195" spans="2:14" x14ac:dyDescent="0.2">
      <c r="B195" s="64" t="s">
        <v>190</v>
      </c>
      <c r="C195" s="21"/>
      <c r="D195" s="21">
        <v>0.5</v>
      </c>
      <c r="E195" s="21">
        <v>-0.6</v>
      </c>
      <c r="F195" s="21">
        <v>-0.66666666666666674</v>
      </c>
      <c r="G195" s="21">
        <v>221.5</v>
      </c>
      <c r="H195" s="21">
        <v>-9.4382022471910076E-2</v>
      </c>
      <c r="I195" s="22">
        <f>('2005-2017'!J195/'2005-2017'!I195)-1</f>
        <v>0.35483870967741926</v>
      </c>
      <c r="J195" s="21">
        <f>('2005-2017'!K195/'2005-2017'!J195)-1</f>
        <v>-0.55311355311355315</v>
      </c>
      <c r="K195" s="97">
        <f>('2005-2017'!L195/'2005-2017'!K195)-1</f>
        <v>-0.54918032786885251</v>
      </c>
      <c r="L195" s="22">
        <f>('2005-2017'!M195/'2005-2017'!L195)-1</f>
        <v>-0.9363636363636364</v>
      </c>
      <c r="M195" s="22">
        <f>('2005-2017'!N195/'2005-2017'!M195)-1</f>
        <v>0.85714285714285721</v>
      </c>
      <c r="N195" s="116">
        <f>('2005-2017'!O195/'2005-2017'!N195)-1</f>
        <v>-0.61538461538461542</v>
      </c>
    </row>
    <row r="196" spans="2:14" x14ac:dyDescent="0.2">
      <c r="B196" s="64" t="s">
        <v>191</v>
      </c>
      <c r="C196" s="21">
        <v>2.5</v>
      </c>
      <c r="D196" s="21">
        <v>3</v>
      </c>
      <c r="E196" s="21">
        <v>-0.64285714285714279</v>
      </c>
      <c r="F196" s="21">
        <v>0.5</v>
      </c>
      <c r="G196" s="21">
        <v>2.7333333333333334</v>
      </c>
      <c r="H196" s="21">
        <v>-0.1607142857142857</v>
      </c>
      <c r="I196" s="22">
        <f>('2005-2017'!J196/'2005-2017'!I196)-1</f>
        <v>2.1276595744680771E-2</v>
      </c>
      <c r="J196" s="21">
        <f>('2005-2017'!K196/'2005-2017'!J196)-1</f>
        <v>0.64583333333333326</v>
      </c>
      <c r="K196" s="97">
        <f>('2005-2017'!L196/'2005-2017'!K196)-1</f>
        <v>-0.26582278481012656</v>
      </c>
      <c r="L196" s="22">
        <f>('2005-2017'!M196/'2005-2017'!L196)-1</f>
        <v>1.8103448275862069</v>
      </c>
      <c r="M196" s="22">
        <f>('2005-2017'!N196/'2005-2017'!M196)-1</f>
        <v>0.10429447852760743</v>
      </c>
      <c r="N196" s="116">
        <f>('2005-2017'!O196/'2005-2017'!N196)-1</f>
        <v>1.1944444444444446</v>
      </c>
    </row>
    <row r="197" spans="2:14" x14ac:dyDescent="0.2">
      <c r="B197" s="64" t="s">
        <v>192</v>
      </c>
      <c r="C197" s="21"/>
      <c r="D197" s="21">
        <v>0</v>
      </c>
      <c r="E197" s="21">
        <v>-0.375</v>
      </c>
      <c r="F197" s="21">
        <v>0.39999999999999991</v>
      </c>
      <c r="G197" s="21">
        <v>0.71428571428571419</v>
      </c>
      <c r="H197" s="21">
        <v>8.3333333333333259E-2</v>
      </c>
      <c r="I197" s="22">
        <f>('2005-2017'!J197/'2005-2017'!I197)-1</f>
        <v>0</v>
      </c>
      <c r="J197" s="21">
        <f>('2005-2017'!K197/'2005-2017'!J197)-1</f>
        <v>-0.15384615384615385</v>
      </c>
      <c r="K197" s="97">
        <f>('2005-2017'!L197/'2005-2017'!K197)-1</f>
        <v>-0.27272727272727271</v>
      </c>
      <c r="L197" s="22">
        <f>('2005-2017'!M197/'2005-2017'!L197)-1</f>
        <v>1.375</v>
      </c>
      <c r="M197" s="22">
        <f>('2005-2017'!N197/'2005-2017'!M197)-1</f>
        <v>1.9473684210526314</v>
      </c>
      <c r="N197" s="116">
        <f>('2005-2017'!O197/'2005-2017'!N197)-1</f>
        <v>0.58928571428571419</v>
      </c>
    </row>
    <row r="198" spans="2:14" x14ac:dyDescent="0.2">
      <c r="B198" s="64" t="s">
        <v>193</v>
      </c>
      <c r="C198" s="21">
        <v>-0.54545454545454541</v>
      </c>
      <c r="D198" s="21">
        <v>0.8</v>
      </c>
      <c r="E198" s="21">
        <v>-0.33333333333333337</v>
      </c>
      <c r="F198" s="21">
        <v>1</v>
      </c>
      <c r="G198" s="21">
        <v>0.75</v>
      </c>
      <c r="H198" s="21">
        <v>0.19047619047619047</v>
      </c>
      <c r="I198" s="22">
        <f>('2005-2017'!J198/'2005-2017'!I198)-1</f>
        <v>0.24</v>
      </c>
      <c r="J198" s="21">
        <f>('2005-2017'!K198/'2005-2017'!J198)-1</f>
        <v>-0.41935483870967738</v>
      </c>
      <c r="K198" s="97">
        <f>('2005-2017'!L198/'2005-2017'!K198)-1</f>
        <v>0.44444444444444442</v>
      </c>
      <c r="L198" s="22">
        <f>('2005-2017'!M198/'2005-2017'!L198)-1</f>
        <v>0.57692307692307687</v>
      </c>
      <c r="M198" s="22">
        <f>('2005-2017'!N198/'2005-2017'!M198)-1</f>
        <v>0.53658536585365857</v>
      </c>
      <c r="N198" s="116">
        <f>('2005-2017'!O198/'2005-2017'!N198)-1</f>
        <v>0.38095238095238093</v>
      </c>
    </row>
    <row r="199" spans="2:14" x14ac:dyDescent="0.2">
      <c r="B199" s="64" t="s">
        <v>194</v>
      </c>
      <c r="C199" s="21">
        <v>0</v>
      </c>
      <c r="D199" s="21">
        <v>0.66666666666666674</v>
      </c>
      <c r="E199" s="21">
        <v>-0.6</v>
      </c>
      <c r="F199" s="21">
        <v>3</v>
      </c>
      <c r="G199" s="21">
        <v>30.5</v>
      </c>
      <c r="H199" s="21">
        <v>-0.31349206349206349</v>
      </c>
      <c r="I199" s="22">
        <f>('2005-2017'!J199/'2005-2017'!I199)-1</f>
        <v>0.58381502890173409</v>
      </c>
      <c r="J199" s="21">
        <f>('2005-2017'!K199/'2005-2017'!J199)-1</f>
        <v>-0.35766423357664234</v>
      </c>
      <c r="K199" s="97">
        <f>('2005-2017'!L199/'2005-2017'!K199)-1</f>
        <v>-0.34090909090909094</v>
      </c>
      <c r="L199" s="22">
        <f>('2005-2017'!M199/'2005-2017'!L199)-1</f>
        <v>-0.9568965517241379</v>
      </c>
      <c r="M199" s="22">
        <f>('2005-2017'!N199/'2005-2017'!M199)-1</f>
        <v>2.2000000000000002</v>
      </c>
      <c r="N199" s="116">
        <f>('2005-2017'!O199/'2005-2017'!N199)-1</f>
        <v>6.25E-2</v>
      </c>
    </row>
    <row r="200" spans="2:14" x14ac:dyDescent="0.2">
      <c r="B200" s="64" t="s">
        <v>195</v>
      </c>
      <c r="C200" s="21">
        <v>0.44444444444444442</v>
      </c>
      <c r="D200" s="21">
        <v>-0.61538461538461542</v>
      </c>
      <c r="E200" s="21">
        <v>0.19999999999999996</v>
      </c>
      <c r="F200" s="21">
        <v>9.1666666666666661</v>
      </c>
      <c r="G200" s="21">
        <v>19.704918032786885</v>
      </c>
      <c r="H200" s="21">
        <v>-0.11163895486935871</v>
      </c>
      <c r="I200" s="22">
        <f>('2005-2017'!J200/'2005-2017'!I200)-1</f>
        <v>1.3591800356506241</v>
      </c>
      <c r="J200" s="21">
        <f>('2005-2017'!K200/'2005-2017'!J200)-1</f>
        <v>-0.32829618435965247</v>
      </c>
      <c r="K200" s="97">
        <f>('2005-2017'!L200/'2005-2017'!K200)-1</f>
        <v>-0.31158605174353204</v>
      </c>
      <c r="L200" s="22">
        <f>('2005-2017'!M200/'2005-2017'!L200)-1</f>
        <v>-0.95424836601307195</v>
      </c>
      <c r="M200" s="22">
        <f>('2005-2017'!N200/'2005-2017'!M200)-1</f>
        <v>0.28571428571428581</v>
      </c>
      <c r="N200" s="116">
        <f>('2005-2017'!O200/'2005-2017'!N200)-1</f>
        <v>0.30555555555555558</v>
      </c>
    </row>
    <row r="201" spans="2:14" ht="15" x14ac:dyDescent="0.2">
      <c r="B201" s="70" t="s">
        <v>226</v>
      </c>
      <c r="C201" s="43">
        <v>0.54545454545454541</v>
      </c>
      <c r="D201" s="43">
        <v>2.3235294117647061</v>
      </c>
      <c r="E201" s="43">
        <v>-0.24188790560471973</v>
      </c>
      <c r="F201" s="43">
        <v>0.5330739299610896</v>
      </c>
      <c r="G201" s="43">
        <v>0.58375634517766506</v>
      </c>
      <c r="H201" s="43">
        <v>1.1923076923076925</v>
      </c>
      <c r="I201" s="43">
        <f>('2005-2017'!J201/'2005-2017'!I201)-1</f>
        <v>0.21345029239766089</v>
      </c>
      <c r="J201" s="43">
        <f>('2005-2017'!K201/'2005-2017'!J201)-1</f>
        <v>-0.59457831325301203</v>
      </c>
      <c r="K201" s="96">
        <f>('2005-2017'!L201/'2005-2017'!K201)-1</f>
        <v>-0.21545319465081725</v>
      </c>
      <c r="L201" s="43">
        <f>('2005-2017'!M201/'2005-2017'!L201)-1</f>
        <v>0.85227272727272729</v>
      </c>
      <c r="M201" s="43">
        <f>('2005-2017'!N201/'2005-2017'!M201)-1</f>
        <v>-7.9754601226993849E-2</v>
      </c>
      <c r="N201" s="115">
        <f>('2005-2017'!O201/'2005-2017'!N201)-1</f>
        <v>0.38444444444444437</v>
      </c>
    </row>
    <row r="202" spans="2:14" x14ac:dyDescent="0.2">
      <c r="B202" s="59" t="s">
        <v>196</v>
      </c>
      <c r="C202" s="21">
        <v>-0.5</v>
      </c>
      <c r="D202" s="21">
        <v>1</v>
      </c>
      <c r="E202" s="21">
        <v>0</v>
      </c>
      <c r="F202" s="21">
        <v>-1</v>
      </c>
      <c r="G202" s="21"/>
      <c r="H202" s="21">
        <v>-0.5</v>
      </c>
      <c r="I202" s="22">
        <f>('2005-2017'!J202/'2005-2017'!I202)-1</f>
        <v>6.5</v>
      </c>
      <c r="J202" s="21">
        <f>('2005-2017'!K202/'2005-2017'!J202)-1</f>
        <v>-0.66666666666666674</v>
      </c>
      <c r="K202" s="97">
        <f>('2005-2017'!L202/'2005-2017'!K202)-1</f>
        <v>-0.4</v>
      </c>
      <c r="L202" s="22">
        <f>('2005-2017'!M202/'2005-2017'!L202)-1</f>
        <v>0.33333333333333326</v>
      </c>
      <c r="M202" s="22">
        <f>('2005-2017'!N202/'2005-2017'!M202)-1</f>
        <v>0.75</v>
      </c>
      <c r="N202" s="116">
        <f>('2005-2017'!O202/'2005-2017'!N202)-1</f>
        <v>-0.5714285714285714</v>
      </c>
    </row>
    <row r="203" spans="2:14" x14ac:dyDescent="0.2">
      <c r="B203" s="63" t="s">
        <v>197</v>
      </c>
      <c r="C203" s="21">
        <v>0</v>
      </c>
      <c r="D203" s="21">
        <v>-1</v>
      </c>
      <c r="E203" s="21"/>
      <c r="F203" s="21"/>
      <c r="G203" s="21">
        <v>-0.875</v>
      </c>
      <c r="H203" s="21">
        <v>1</v>
      </c>
      <c r="I203" s="22">
        <f>('2005-2017'!J203/'2005-2017'!I203)-1</f>
        <v>0.5</v>
      </c>
      <c r="J203" s="21">
        <f>('2005-2017'!K203/'2005-2017'!J203)-1</f>
        <v>0</v>
      </c>
      <c r="K203" s="97">
        <f>('2005-2017'!L203/'2005-2017'!K203)-1</f>
        <v>0.33333333333333326</v>
      </c>
      <c r="L203" s="22">
        <f>('2005-2017'!M203/'2005-2017'!L203)-1</f>
        <v>1</v>
      </c>
      <c r="M203" s="22">
        <f>('2005-2017'!N203/'2005-2017'!M203)-1</f>
        <v>0.5</v>
      </c>
      <c r="N203" s="116">
        <f>('2005-2017'!O203/'2005-2017'!N203)-1</f>
        <v>-0.66666666666666674</v>
      </c>
    </row>
    <row r="204" spans="2:14" x14ac:dyDescent="0.2">
      <c r="B204" s="64" t="s">
        <v>198</v>
      </c>
      <c r="C204" s="21">
        <v>-0.83333333333333337</v>
      </c>
      <c r="D204" s="21">
        <v>5</v>
      </c>
      <c r="E204" s="21">
        <v>2</v>
      </c>
      <c r="F204" s="21">
        <v>-0.61111111111111116</v>
      </c>
      <c r="G204" s="21">
        <v>10.428571428571429</v>
      </c>
      <c r="H204" s="21">
        <v>-0.71250000000000002</v>
      </c>
      <c r="I204" s="22">
        <f>('2005-2017'!J204/'2005-2017'!I204)-1</f>
        <v>-0.56521739130434789</v>
      </c>
      <c r="J204" s="21">
        <f>('2005-2017'!K204/'2005-2017'!J204)-1</f>
        <v>-0.30000000000000004</v>
      </c>
      <c r="K204" s="97">
        <f>('2005-2017'!L204/'2005-2017'!K204)-1</f>
        <v>-0.7142857142857143</v>
      </c>
      <c r="L204" s="22">
        <f>('2005-2017'!M204/'2005-2017'!L204)-1</f>
        <v>1</v>
      </c>
      <c r="M204" s="22">
        <f>('2005-2017'!N204/'2005-2017'!M204)-1</f>
        <v>0.75</v>
      </c>
      <c r="N204" s="116">
        <f>('2005-2017'!O204/'2005-2017'!N204)-1</f>
        <v>0.71428571428571419</v>
      </c>
    </row>
    <row r="205" spans="2:14" x14ac:dyDescent="0.2">
      <c r="B205" s="64" t="s">
        <v>199</v>
      </c>
      <c r="C205" s="21">
        <v>-0.5</v>
      </c>
      <c r="D205" s="21">
        <v>7</v>
      </c>
      <c r="E205" s="21">
        <v>2.4375</v>
      </c>
      <c r="F205" s="21">
        <v>2.6363636363636362</v>
      </c>
      <c r="G205" s="21">
        <v>-0.56499999999999995</v>
      </c>
      <c r="H205" s="21">
        <v>-0.43678160919540232</v>
      </c>
      <c r="I205" s="22">
        <f>('2005-2017'!J205/'2005-2017'!I205)-1</f>
        <v>0.38775510204081631</v>
      </c>
      <c r="J205" s="21">
        <f>('2005-2017'!K205/'2005-2017'!J205)-1</f>
        <v>-0.42647058823529416</v>
      </c>
      <c r="K205" s="97">
        <f>('2005-2017'!L205/'2005-2017'!K205)-1</f>
        <v>-0.15384615384615385</v>
      </c>
      <c r="L205" s="22">
        <f>('2005-2017'!M205/'2005-2017'!L205)-1</f>
        <v>1.2424242424242422</v>
      </c>
      <c r="M205" s="22">
        <f>('2005-2017'!N205/'2005-2017'!M205)-1</f>
        <v>-0.52702702702702697</v>
      </c>
      <c r="N205" s="116">
        <f>('2005-2017'!O205/'2005-2017'!N205)-1</f>
        <v>0.11428571428571432</v>
      </c>
    </row>
    <row r="206" spans="2:14" x14ac:dyDescent="0.2">
      <c r="B206" s="64" t="s">
        <v>200</v>
      </c>
      <c r="C206" s="21">
        <v>-1</v>
      </c>
      <c r="D206" s="21" t="e">
        <v>#DIV/0!</v>
      </c>
      <c r="E206" s="21">
        <v>0.5</v>
      </c>
      <c r="F206" s="21">
        <v>1.3333333333333335</v>
      </c>
      <c r="G206" s="21">
        <v>-0.85714285714285721</v>
      </c>
      <c r="H206" s="21">
        <v>-1</v>
      </c>
      <c r="I206" s="22"/>
      <c r="J206" s="21">
        <f>('2005-2017'!K206/'2005-2017'!J206)-1</f>
        <v>-0.15384615384615385</v>
      </c>
      <c r="K206" s="97">
        <f>('2005-2017'!L206/'2005-2017'!K206)-1</f>
        <v>-0.63636363636363635</v>
      </c>
      <c r="L206" s="22">
        <f>('2005-2017'!M206/'2005-2017'!L206)-1</f>
        <v>5</v>
      </c>
      <c r="M206" s="22">
        <f>('2005-2017'!N206/'2005-2017'!M206)-1</f>
        <v>-0.79166666666666663</v>
      </c>
      <c r="N206" s="116">
        <f>('2005-2017'!O206/'2005-2017'!N206)-1</f>
        <v>2.6</v>
      </c>
    </row>
    <row r="207" spans="2:14" x14ac:dyDescent="0.2">
      <c r="B207" s="64" t="s">
        <v>201</v>
      </c>
      <c r="C207" s="21">
        <v>0.64285714285714279</v>
      </c>
      <c r="D207" s="21">
        <v>-0.17391304347826086</v>
      </c>
      <c r="E207" s="21">
        <v>0.42105263157894735</v>
      </c>
      <c r="F207" s="21">
        <v>1.5185185185185186</v>
      </c>
      <c r="G207" s="21">
        <v>-0.75</v>
      </c>
      <c r="H207" s="21">
        <v>2.6470588235294117</v>
      </c>
      <c r="I207" s="22">
        <f>('2005-2017'!J207/'2005-2017'!I207)-1</f>
        <v>0.35483870967741926</v>
      </c>
      <c r="J207" s="21">
        <f>('2005-2017'!K207/'2005-2017'!J207)-1</f>
        <v>-0.70238095238095233</v>
      </c>
      <c r="K207" s="97">
        <f>('2005-2017'!L207/'2005-2017'!K207)-1</f>
        <v>-0.43999999999999995</v>
      </c>
      <c r="L207" s="22">
        <f>('2005-2017'!M207/'2005-2017'!L207)-1</f>
        <v>4.2857142857142856</v>
      </c>
      <c r="M207" s="22">
        <f>('2005-2017'!N207/'2005-2017'!M207)-1</f>
        <v>-0.10810810810810811</v>
      </c>
      <c r="N207" s="116">
        <f>('2005-2017'!O207/'2005-2017'!N207)-1</f>
        <v>0.48484848484848486</v>
      </c>
    </row>
    <row r="208" spans="2:14" x14ac:dyDescent="0.2">
      <c r="B208" s="64" t="s">
        <v>202</v>
      </c>
      <c r="C208" s="21">
        <v>4</v>
      </c>
      <c r="D208" s="21">
        <v>0</v>
      </c>
      <c r="E208" s="21">
        <v>1</v>
      </c>
      <c r="F208" s="21">
        <v>0.60000000000000009</v>
      </c>
      <c r="G208" s="21">
        <v>-0.9375</v>
      </c>
      <c r="H208" s="21">
        <v>10</v>
      </c>
      <c r="I208" s="22">
        <f>('2005-2017'!J208/'2005-2017'!I208)-1</f>
        <v>0</v>
      </c>
      <c r="J208" s="21">
        <f>('2005-2017'!K208/'2005-2017'!J208)-1</f>
        <v>-0.27272727272727271</v>
      </c>
      <c r="K208" s="97">
        <f>('2005-2017'!L208/'2005-2017'!K208)-1</f>
        <v>0.125</v>
      </c>
      <c r="L208" s="22">
        <f>('2005-2017'!M208/'2005-2017'!L208)-1</f>
        <v>0.33333333333333326</v>
      </c>
      <c r="M208" s="22">
        <f>('2005-2017'!N208/'2005-2017'!M208)-1</f>
        <v>-8.333333333333337E-2</v>
      </c>
      <c r="N208" s="116">
        <f>('2005-2017'!O208/'2005-2017'!N208)-1</f>
        <v>-0.36363636363636365</v>
      </c>
    </row>
    <row r="209" spans="2:14" x14ac:dyDescent="0.2">
      <c r="B209" s="64" t="s">
        <v>203</v>
      </c>
      <c r="C209" s="21"/>
      <c r="D209" s="21"/>
      <c r="E209" s="21"/>
      <c r="F209" s="21"/>
      <c r="G209" s="21"/>
      <c r="H209" s="21"/>
      <c r="I209" s="22">
        <f>('2005-2017'!J209/'2005-2017'!I209)-1</f>
        <v>4</v>
      </c>
      <c r="J209" s="21">
        <f>('2005-2017'!K209/'2005-2017'!J209)-1</f>
        <v>-0.4</v>
      </c>
      <c r="K209" s="97">
        <f>('2005-2017'!L209/'2005-2017'!K209)-1</f>
        <v>-1</v>
      </c>
      <c r="L209" s="22"/>
      <c r="M209" s="22">
        <f>('2005-2017'!N209/'2005-2017'!M209)-1</f>
        <v>7</v>
      </c>
      <c r="N209" s="116">
        <f>('2005-2017'!O209/'2005-2017'!N209)-1</f>
        <v>0.25</v>
      </c>
    </row>
    <row r="210" spans="2:14" x14ac:dyDescent="0.2">
      <c r="B210" s="58" t="s">
        <v>204</v>
      </c>
      <c r="C210" s="21">
        <v>-0.5</v>
      </c>
      <c r="D210" s="21">
        <v>0.16666666666666674</v>
      </c>
      <c r="E210" s="21">
        <v>5.8571428571428568</v>
      </c>
      <c r="F210" s="21">
        <v>-0.8125</v>
      </c>
      <c r="G210" s="21">
        <v>31.777777777777779</v>
      </c>
      <c r="H210" s="21">
        <v>1.7864406779661017</v>
      </c>
      <c r="I210" s="22">
        <f>('2005-2017'!J210/'2005-2017'!I210)-1</f>
        <v>-0.52676399026763998</v>
      </c>
      <c r="J210" s="21">
        <f>('2005-2017'!K210/'2005-2017'!J210)-1</f>
        <v>-0.9177377892030848</v>
      </c>
      <c r="K210" s="97">
        <f>('2005-2017'!L210/'2005-2017'!K210)-1</f>
        <v>0.5</v>
      </c>
      <c r="L210" s="22">
        <f>('2005-2017'!M210/'2005-2017'!L210)-1</f>
        <v>-0.5625</v>
      </c>
      <c r="M210" s="22">
        <f>('2005-2017'!N210/'2005-2017'!M210)-1</f>
        <v>-0.66666666666666674</v>
      </c>
      <c r="N210" s="116">
        <f>('2005-2017'!O210/'2005-2017'!N210)-1</f>
        <v>2</v>
      </c>
    </row>
    <row r="211" spans="2:14" x14ac:dyDescent="0.2">
      <c r="B211" s="64" t="s">
        <v>205</v>
      </c>
      <c r="C211" s="21"/>
      <c r="D211" s="21"/>
      <c r="E211" s="21"/>
      <c r="F211" s="21">
        <v>0.8</v>
      </c>
      <c r="G211" s="21">
        <v>-0.88888888888888884</v>
      </c>
      <c r="H211" s="21">
        <v>9</v>
      </c>
      <c r="I211" s="22">
        <f>('2005-2017'!J211/'2005-2017'!I211)-1</f>
        <v>0.10000000000000009</v>
      </c>
      <c r="J211" s="21">
        <f>('2005-2017'!K211/'2005-2017'!J211)-1</f>
        <v>0.27272727272727271</v>
      </c>
      <c r="K211" s="97">
        <f>('2005-2017'!L211/'2005-2017'!K211)-1</f>
        <v>0.64285714285714279</v>
      </c>
      <c r="L211" s="22">
        <f>('2005-2017'!M211/'2005-2017'!L211)-1</f>
        <v>-0.91304347826086962</v>
      </c>
      <c r="M211" s="22">
        <f>('2005-2017'!N211/'2005-2017'!M211)-1</f>
        <v>8</v>
      </c>
      <c r="N211" s="116">
        <f>('2005-2017'!O211/'2005-2017'!N211)-1</f>
        <v>0.61111111111111116</v>
      </c>
    </row>
    <row r="212" spans="2:14" x14ac:dyDescent="0.2">
      <c r="B212" s="64" t="s">
        <v>206</v>
      </c>
      <c r="C212" s="21">
        <v>0</v>
      </c>
      <c r="D212" s="21">
        <v>-0.83333333333333337</v>
      </c>
      <c r="E212" s="21">
        <v>2</v>
      </c>
      <c r="F212" s="21">
        <v>-1</v>
      </c>
      <c r="G212" s="21"/>
      <c r="H212" s="21"/>
      <c r="I212" s="22">
        <f>('2005-2017'!J212/'2005-2017'!I212)-1</f>
        <v>0.5</v>
      </c>
      <c r="J212" s="21">
        <f>('2005-2017'!K212/'2005-2017'!J212)-1</f>
        <v>-0.83333333333333337</v>
      </c>
      <c r="K212" s="97">
        <f>('2005-2017'!L212/'2005-2017'!K212)-1</f>
        <v>1</v>
      </c>
      <c r="L212" s="22">
        <f>('2005-2017'!M212/'2005-2017'!L212)-1</f>
        <v>2</v>
      </c>
      <c r="M212" s="22">
        <f>('2005-2017'!N212/'2005-2017'!M212)-1</f>
        <v>0.5</v>
      </c>
      <c r="N212" s="116">
        <f>('2005-2017'!O212/'2005-2017'!N212)-1</f>
        <v>3</v>
      </c>
    </row>
    <row r="213" spans="2:14" x14ac:dyDescent="0.2">
      <c r="B213" s="64" t="s">
        <v>207</v>
      </c>
      <c r="C213" s="21"/>
      <c r="D213" s="21">
        <v>-0.4</v>
      </c>
      <c r="E213" s="21">
        <v>-1</v>
      </c>
      <c r="F213" s="21"/>
      <c r="G213" s="21"/>
      <c r="H213" s="21">
        <v>1.5</v>
      </c>
      <c r="I213" s="22">
        <f>('2005-2017'!J213/'2005-2017'!I213)-1</f>
        <v>1.2000000000000002</v>
      </c>
      <c r="J213" s="21">
        <f>('2005-2017'!K213/'2005-2017'!J213)-1</f>
        <v>-0.18181818181818177</v>
      </c>
      <c r="K213" s="97">
        <f>('2005-2017'!L213/'2005-2017'!K213)-1</f>
        <v>-0.33333333333333337</v>
      </c>
      <c r="L213" s="22">
        <f>('2005-2017'!M213/'2005-2017'!L213)-1</f>
        <v>0.66666666666666674</v>
      </c>
      <c r="M213" s="22">
        <f>('2005-2017'!N213/'2005-2017'!M213)-1</f>
        <v>-0.7</v>
      </c>
      <c r="N213" s="116">
        <f>('2005-2017'!O213/'2005-2017'!N213)-1</f>
        <v>4.666666666666667</v>
      </c>
    </row>
    <row r="214" spans="2:14" x14ac:dyDescent="0.2">
      <c r="B214" s="64" t="s">
        <v>208</v>
      </c>
      <c r="C214" s="21">
        <v>2.6666666666666665</v>
      </c>
      <c r="D214" s="21">
        <v>5.0909090909090908</v>
      </c>
      <c r="E214" s="21">
        <v>-0.7350746268656716</v>
      </c>
      <c r="F214" s="21">
        <v>-0.15492957746478875</v>
      </c>
      <c r="G214" s="21">
        <v>0.1166666666666667</v>
      </c>
      <c r="H214" s="21">
        <v>3.8507462686567164</v>
      </c>
      <c r="I214" s="22">
        <f>('2005-2017'!J214/'2005-2017'!I214)-1</f>
        <v>1.9476923076923076</v>
      </c>
      <c r="J214" s="21">
        <f>('2005-2017'!K214/'2005-2017'!J214)-1</f>
        <v>-0.51148225469728603</v>
      </c>
      <c r="K214" s="97">
        <f>('2005-2017'!L214/'2005-2017'!K214)-1</f>
        <v>-0.2286324786324786</v>
      </c>
      <c r="L214" s="22">
        <f>('2005-2017'!M214/'2005-2017'!L214)-1</f>
        <v>0.95567867036011078</v>
      </c>
      <c r="M214" s="22">
        <f>('2005-2017'!N214/'2005-2017'!M214)-1</f>
        <v>-3.5410764872521261E-2</v>
      </c>
      <c r="N214" s="116">
        <f>('2005-2017'!O214/'2005-2017'!N214)-1</f>
        <v>0.31864904552129225</v>
      </c>
    </row>
    <row r="215" spans="2:14" x14ac:dyDescent="0.2">
      <c r="B215" s="64" t="s">
        <v>209</v>
      </c>
      <c r="C215" s="21">
        <v>2</v>
      </c>
      <c r="D215" s="21">
        <v>1</v>
      </c>
      <c r="E215" s="21">
        <v>0.16666666666666674</v>
      </c>
      <c r="F215" s="21">
        <v>-0.4285714285714286</v>
      </c>
      <c r="G215" s="21">
        <v>13.75</v>
      </c>
      <c r="H215" s="21">
        <v>-0.27118644067796616</v>
      </c>
      <c r="I215" s="22">
        <f>('2005-2017'!J215/'2005-2017'!I215)-1</f>
        <v>0.46511627906976738</v>
      </c>
      <c r="J215" s="21">
        <f>('2005-2017'!K215/'2005-2017'!J215)-1</f>
        <v>-0.4285714285714286</v>
      </c>
      <c r="K215" s="97">
        <f>('2005-2017'!L215/'2005-2017'!K215)-1</f>
        <v>-0.55555555555555558</v>
      </c>
      <c r="L215" s="22">
        <f>('2005-2017'!M215/'2005-2017'!L215)-1</f>
        <v>-0.125</v>
      </c>
      <c r="M215" s="22">
        <f>('2005-2017'!N215/'2005-2017'!M215)-1</f>
        <v>-0.2142857142857143</v>
      </c>
      <c r="N215" s="116">
        <f>('2005-2017'!O215/'2005-2017'!N215)-1</f>
        <v>1.9090909090909092</v>
      </c>
    </row>
    <row r="216" spans="2:14" x14ac:dyDescent="0.2">
      <c r="B216" s="64" t="s">
        <v>210</v>
      </c>
      <c r="C216" s="21">
        <v>-0.16666666666666663</v>
      </c>
      <c r="D216" s="21">
        <v>-0.19999999999999996</v>
      </c>
      <c r="E216" s="21">
        <v>1</v>
      </c>
      <c r="F216" s="21">
        <v>-0.5</v>
      </c>
      <c r="G216" s="21">
        <v>-0.25</v>
      </c>
      <c r="H216" s="21">
        <v>1.3333333333333335</v>
      </c>
      <c r="I216" s="22">
        <f>('2005-2017'!J216/'2005-2017'!I216)-1</f>
        <v>0.4285714285714286</v>
      </c>
      <c r="J216" s="21">
        <f>('2005-2017'!K216/'2005-2017'!J216)-1</f>
        <v>-9.9999999999999978E-2</v>
      </c>
      <c r="K216" s="97">
        <f>('2005-2017'!L216/'2005-2017'!K216)-1</f>
        <v>-0.66666666666666674</v>
      </c>
      <c r="L216" s="22">
        <f>('2005-2017'!M216/'2005-2017'!L216)-1</f>
        <v>3.666666666666667</v>
      </c>
      <c r="M216" s="22">
        <f>('2005-2017'!N216/'2005-2017'!M216)-1</f>
        <v>0.14285714285714279</v>
      </c>
      <c r="N216" s="116">
        <f>('2005-2017'!O216/'2005-2017'!N216)-1</f>
        <v>0</v>
      </c>
    </row>
    <row r="217" spans="2:14" x14ac:dyDescent="0.2">
      <c r="B217" s="64" t="s">
        <v>211</v>
      </c>
      <c r="C217" s="21"/>
      <c r="D217" s="21"/>
      <c r="E217" s="21"/>
      <c r="F217" s="21"/>
      <c r="G217" s="21">
        <v>2</v>
      </c>
      <c r="H217" s="21">
        <v>-0.66666666666666674</v>
      </c>
      <c r="I217" s="22">
        <f>('2005-2017'!J217/'2005-2017'!I217)-1</f>
        <v>0.5</v>
      </c>
      <c r="J217" s="21">
        <f>('2005-2017'!K217/'2005-2017'!J217)-1</f>
        <v>0</v>
      </c>
      <c r="K217" s="97">
        <f>('2005-2017'!L217/'2005-2017'!K217)-1</f>
        <v>-1</v>
      </c>
      <c r="L217" s="22"/>
      <c r="M217" s="22">
        <f>('2005-2017'!N217/'2005-2017'!M217)-1</f>
        <v>0</v>
      </c>
      <c r="N217" s="116">
        <f>('2005-2017'!O217/'2005-2017'!N217)-1</f>
        <v>0.5</v>
      </c>
    </row>
    <row r="218" spans="2:14" ht="15" x14ac:dyDescent="0.2">
      <c r="B218" s="70" t="s">
        <v>215</v>
      </c>
      <c r="C218" s="43">
        <v>9.7701149425287293E-2</v>
      </c>
      <c r="D218" s="43">
        <v>0.28795811518324599</v>
      </c>
      <c r="E218" s="43">
        <v>-0.47154471544715448</v>
      </c>
      <c r="F218" s="43">
        <v>0.51538461538461533</v>
      </c>
      <c r="G218" s="43">
        <v>0.25888324873096447</v>
      </c>
      <c r="H218" s="43">
        <v>1.161290322580645</v>
      </c>
      <c r="I218" s="43">
        <f>('2005-2017'!J218/'2005-2017'!I218)-1</f>
        <v>0.84701492537313428</v>
      </c>
      <c r="J218" s="43">
        <f>('2005-2017'!K218/'2005-2017'!J218)-1</f>
        <v>5.4545454545454453E-2</v>
      </c>
      <c r="K218" s="96">
        <f>('2005-2017'!L218/'2005-2017'!K218)-1</f>
        <v>8.4291187739463647E-2</v>
      </c>
      <c r="L218" s="43">
        <f>('2005-2017'!M218/'2005-2017'!L218)-1</f>
        <v>0.1766784452296819</v>
      </c>
      <c r="M218" s="43">
        <f>('2005-2017'!N218/'2005-2017'!M218)-1</f>
        <v>3.1531531531531432E-2</v>
      </c>
      <c r="N218" s="115">
        <f>('2005-2017'!O218/'2005-2017'!N218)-1</f>
        <v>0.37409024745269281</v>
      </c>
    </row>
    <row r="219" spans="2:14" x14ac:dyDescent="0.2">
      <c r="B219" s="63" t="s">
        <v>212</v>
      </c>
      <c r="C219" s="21">
        <v>-1</v>
      </c>
      <c r="D219" s="21"/>
      <c r="E219" s="21"/>
      <c r="F219" s="21"/>
      <c r="G219" s="21">
        <v>-0.33333333333333337</v>
      </c>
      <c r="H219" s="21">
        <v>-1</v>
      </c>
      <c r="I219" s="22"/>
      <c r="J219" s="21">
        <f>('2005-2017'!K219/'2005-2017'!J219)-1</f>
        <v>10.5</v>
      </c>
      <c r="K219" s="97">
        <f>('2005-2017'!L219/'2005-2017'!K219)-1</f>
        <v>-0.39130434782608692</v>
      </c>
      <c r="L219" s="22">
        <f>('2005-2017'!M219/'2005-2017'!L219)-1</f>
        <v>-0.5</v>
      </c>
      <c r="M219" s="22">
        <f>('2005-2017'!N219/'2005-2017'!M219)-1</f>
        <v>-0.5714285714285714</v>
      </c>
      <c r="N219" s="116">
        <f>('2005-2017'!O219/'2005-2017'!N219)-1</f>
        <v>0</v>
      </c>
    </row>
    <row r="220" spans="2:14" x14ac:dyDescent="0.2">
      <c r="B220" s="63" t="s">
        <v>213</v>
      </c>
      <c r="C220" s="21">
        <v>-1</v>
      </c>
      <c r="D220" s="21"/>
      <c r="E220" s="21">
        <v>-1</v>
      </c>
      <c r="F220" s="21"/>
      <c r="G220" s="21"/>
      <c r="H220" s="21"/>
      <c r="I220" s="22">
        <f>('2005-2017'!J220/'2005-2017'!I220)-1</f>
        <v>-1</v>
      </c>
      <c r="J220" s="21"/>
      <c r="K220" s="97"/>
      <c r="L220" s="22">
        <f>('2005-2017'!M220/'2005-2017'!L220)-1</f>
        <v>0.66666666666666674</v>
      </c>
      <c r="M220" s="22">
        <f>('2005-2017'!N220/'2005-2017'!M220)-1</f>
        <v>-1</v>
      </c>
      <c r="N220" s="116"/>
    </row>
    <row r="221" spans="2:14" x14ac:dyDescent="0.2">
      <c r="B221" s="64" t="s">
        <v>214</v>
      </c>
      <c r="C221" s="21"/>
      <c r="D221" s="21">
        <v>-1</v>
      </c>
      <c r="E221" s="21"/>
      <c r="F221" s="21"/>
      <c r="G221" s="21">
        <v>15</v>
      </c>
      <c r="H221" s="21">
        <v>-0.5625</v>
      </c>
      <c r="I221" s="22">
        <f>('2005-2017'!J221/'2005-2017'!I221)-1</f>
        <v>1.1428571428571428</v>
      </c>
      <c r="J221" s="21">
        <f>('2005-2017'!K221/'2005-2017'!J221)-1</f>
        <v>-0.73333333333333339</v>
      </c>
      <c r="K221" s="97">
        <f>('2005-2017'!L221/'2005-2017'!K221)-1</f>
        <v>2.25</v>
      </c>
      <c r="L221" s="22">
        <f>('2005-2017'!M221/'2005-2017'!L221)-1</f>
        <v>0</v>
      </c>
      <c r="M221" s="22">
        <f>('2005-2017'!N221/'2005-2017'!M221)-1</f>
        <v>-0.15384615384615385</v>
      </c>
      <c r="N221" s="116">
        <f>('2005-2017'!O221/'2005-2017'!N221)-1</f>
        <v>0.36363636363636354</v>
      </c>
    </row>
    <row r="222" spans="2:14" x14ac:dyDescent="0.2">
      <c r="B222" s="64" t="s">
        <v>215</v>
      </c>
      <c r="C222" s="21">
        <v>0.10465116279069764</v>
      </c>
      <c r="D222" s="21">
        <v>0.28421052631578947</v>
      </c>
      <c r="E222" s="21">
        <v>-0.46721311475409832</v>
      </c>
      <c r="F222" s="21">
        <v>0.37692307692307692</v>
      </c>
      <c r="G222" s="21">
        <v>0.27374301675977653</v>
      </c>
      <c r="H222" s="21">
        <v>1.3026315789473686</v>
      </c>
      <c r="I222" s="22">
        <f>('2005-2017'!J222/'2005-2017'!I222)-1</f>
        <v>0.85333333333333328</v>
      </c>
      <c r="J222" s="21">
        <f>('2005-2017'!K222/'2005-2017'!J222)-1</f>
        <v>4.3165467625899234E-2</v>
      </c>
      <c r="K222" s="97">
        <f>('2005-2017'!L222/'2005-2017'!K222)-1</f>
        <v>8.5714285714285632E-2</v>
      </c>
      <c r="L222" s="22">
        <f>('2005-2017'!M222/'2005-2017'!L222)-1</f>
        <v>0.18421052631578938</v>
      </c>
      <c r="M222" s="22">
        <f>('2005-2017'!N222/'2005-2017'!M222)-1</f>
        <v>3.7547892720306564E-2</v>
      </c>
      <c r="N222" s="116">
        <f>('2005-2017'!O222/'2005-2017'!N222)-1</f>
        <v>0.39438700147710493</v>
      </c>
    </row>
    <row r="223" spans="2:14" x14ac:dyDescent="0.2">
      <c r="B223" s="63" t="s">
        <v>216</v>
      </c>
      <c r="C223" s="21"/>
      <c r="D223" s="21"/>
      <c r="E223" s="21">
        <v>-1</v>
      </c>
      <c r="F223" s="21"/>
      <c r="G223" s="21">
        <v>-1</v>
      </c>
      <c r="H223" s="21"/>
      <c r="I223" s="22">
        <f>('2005-2017'!J223/'2005-2017'!I223)-1</f>
        <v>-1</v>
      </c>
      <c r="J223" s="21"/>
      <c r="K223" s="97">
        <f>('2005-2017'!L223/'2005-2017'!K223)-1</f>
        <v>-1</v>
      </c>
      <c r="L223" s="22"/>
      <c r="M223" s="22">
        <f>('2005-2017'!N223/'2005-2017'!M223)-1</f>
        <v>2</v>
      </c>
      <c r="N223" s="116">
        <f>('2005-2017'!O223/'2005-2017'!N223)-1</f>
        <v>0.16666666666666674</v>
      </c>
    </row>
    <row r="224" spans="2:14" ht="15" x14ac:dyDescent="0.2">
      <c r="B224" s="70" t="s">
        <v>225</v>
      </c>
      <c r="C224" s="43">
        <v>0</v>
      </c>
      <c r="D224" s="43">
        <v>0.95833333333333326</v>
      </c>
      <c r="E224" s="43">
        <v>-0.13829787234042556</v>
      </c>
      <c r="F224" s="43">
        <v>0.40740740740740744</v>
      </c>
      <c r="G224" s="43">
        <v>0.86842105263157898</v>
      </c>
      <c r="H224" s="43">
        <v>0.68075117370892002</v>
      </c>
      <c r="I224" s="43">
        <f>('2005-2017'!J224/'2005-2017'!I224)-1</f>
        <v>0.62569832402234637</v>
      </c>
      <c r="J224" s="43">
        <f>('2005-2017'!K224/'2005-2017'!J224)-1</f>
        <v>0.12542955326460481</v>
      </c>
      <c r="K224" s="96">
        <f>('2005-2017'!L224/'2005-2017'!K224)-1</f>
        <v>-0.22137404580152675</v>
      </c>
      <c r="L224" s="43">
        <f>('2005-2017'!M224/'2005-2017'!L224)-1</f>
        <v>0.55294117647058827</v>
      </c>
      <c r="M224" s="43">
        <f>('2005-2017'!N224/'2005-2017'!M224)-1</f>
        <v>1.3712121212121211</v>
      </c>
      <c r="N224" s="115">
        <f>('2005-2017'!O224/'2005-2017'!N224)-1</f>
        <v>0.80298189563365274</v>
      </c>
    </row>
    <row r="225" spans="2:14" x14ac:dyDescent="0.2">
      <c r="B225" s="58" t="s">
        <v>217</v>
      </c>
      <c r="C225" s="21">
        <v>0.375</v>
      </c>
      <c r="D225" s="21">
        <v>2.5454545454545454</v>
      </c>
      <c r="E225" s="21">
        <v>-0.33333333333333337</v>
      </c>
      <c r="F225" s="21">
        <v>-0.5</v>
      </c>
      <c r="G225" s="21">
        <v>2.3846153846153846</v>
      </c>
      <c r="H225" s="21">
        <v>-0.22727272727272729</v>
      </c>
      <c r="I225" s="22">
        <f>('2005-2017'!J225/'2005-2017'!I225)-1</f>
        <v>0.70588235294117641</v>
      </c>
      <c r="J225" s="21">
        <f>('2005-2017'!K225/'2005-2017'!J225)-1</f>
        <v>5.1724137931034475E-2</v>
      </c>
      <c r="K225" s="97">
        <f>('2005-2017'!L225/'2005-2017'!K225)-1</f>
        <v>-0.16393442622950816</v>
      </c>
      <c r="L225" s="22">
        <f>('2005-2017'!M225/'2005-2017'!L225)-1</f>
        <v>0.86274509803921573</v>
      </c>
      <c r="M225" s="22">
        <f>('2005-2017'!N225/'2005-2017'!M225)-1</f>
        <v>0.44210526315789478</v>
      </c>
      <c r="N225" s="116">
        <f>('2005-2017'!O225/'2005-2017'!N225)-1</f>
        <v>1.5693430656934306</v>
      </c>
    </row>
    <row r="226" spans="2:14" x14ac:dyDescent="0.2">
      <c r="B226" s="58" t="s">
        <v>218</v>
      </c>
      <c r="C226" s="21">
        <v>-7.6923076923076872E-2</v>
      </c>
      <c r="D226" s="21">
        <v>0.41666666666666674</v>
      </c>
      <c r="E226" s="21">
        <v>-5.8823529411764719E-2</v>
      </c>
      <c r="F226" s="21">
        <v>1.875</v>
      </c>
      <c r="G226" s="21">
        <v>1.0869565217391304</v>
      </c>
      <c r="H226" s="21">
        <v>1.7291666666666665</v>
      </c>
      <c r="I226" s="22">
        <f>('2005-2017'!J226/'2005-2017'!I226)-1</f>
        <v>0.30534351145038174</v>
      </c>
      <c r="J226" s="21">
        <f>('2005-2017'!K226/'2005-2017'!J226)-1</f>
        <v>0.13157894736842102</v>
      </c>
      <c r="K226" s="97">
        <f>('2005-2017'!L226/'2005-2017'!K226)-1</f>
        <v>-0.36950904392764861</v>
      </c>
      <c r="L226" s="22">
        <f>('2005-2017'!M226/'2005-2017'!L226)-1</f>
        <v>9.4262295081967151E-2</v>
      </c>
      <c r="M226" s="22">
        <f>('2005-2017'!N226/'2005-2017'!M226)-1</f>
        <v>1.2247191011235956</v>
      </c>
      <c r="N226" s="116">
        <f>('2005-2017'!O226/'2005-2017'!N226)-1</f>
        <v>0.37710437710437716</v>
      </c>
    </row>
    <row r="227" spans="2:14" x14ac:dyDescent="0.2">
      <c r="B227" s="58" t="s">
        <v>219</v>
      </c>
      <c r="C227" s="21">
        <v>-9.0909090909090939E-2</v>
      </c>
      <c r="D227" s="21">
        <v>0.35000000000000009</v>
      </c>
      <c r="E227" s="21">
        <v>-0.48148148148148151</v>
      </c>
      <c r="F227" s="21">
        <v>1</v>
      </c>
      <c r="G227" s="21">
        <v>0.3214285714285714</v>
      </c>
      <c r="H227" s="21">
        <v>-0.2432432432432432</v>
      </c>
      <c r="I227" s="22">
        <f>('2005-2017'!J227/'2005-2017'!I227)-1</f>
        <v>0.75</v>
      </c>
      <c r="J227" s="21">
        <f>('2005-2017'!K227/'2005-2017'!J227)-1</f>
        <v>-4.081632653061229E-2</v>
      </c>
      <c r="K227" s="97">
        <f>('2005-2017'!L227/'2005-2017'!K227)-1</f>
        <v>0.17021276595744683</v>
      </c>
      <c r="L227" s="22">
        <f>('2005-2017'!M227/'2005-2017'!L227)-1</f>
        <v>1.7999999999999998</v>
      </c>
      <c r="M227" s="22">
        <f>('2005-2017'!N227/'2005-2017'!M227)-1</f>
        <v>3.4155844155844157</v>
      </c>
      <c r="N227" s="116">
        <f>('2005-2017'!O227/'2005-2017'!N227)-1</f>
        <v>1.3808823529411764</v>
      </c>
    </row>
    <row r="228" spans="2:14" x14ac:dyDescent="0.2">
      <c r="B228" s="58" t="s">
        <v>220</v>
      </c>
      <c r="C228" s="21">
        <v>0</v>
      </c>
      <c r="D228" s="21">
        <v>1.2000000000000002</v>
      </c>
      <c r="E228" s="21">
        <v>1.2727272727272729</v>
      </c>
      <c r="F228" s="21">
        <v>8.0000000000000071E-2</v>
      </c>
      <c r="G228" s="21">
        <v>0.33333333333333326</v>
      </c>
      <c r="H228" s="21">
        <v>-5.555555555555558E-2</v>
      </c>
      <c r="I228" s="22">
        <f>('2005-2017'!J228/'2005-2017'!I228)-1</f>
        <v>2.9117647058823528</v>
      </c>
      <c r="J228" s="21">
        <f>('2005-2017'!K228/'2005-2017'!J228)-1</f>
        <v>0.20300751879699241</v>
      </c>
      <c r="K228" s="97">
        <f>('2005-2017'!L228/'2005-2017'!K228)-1</f>
        <v>0</v>
      </c>
      <c r="L228" s="22">
        <f>('2005-2017'!M228/'2005-2017'!L228)-1</f>
        <v>0.72500000000000009</v>
      </c>
      <c r="M228" s="22">
        <f>('2005-2017'!N228/'2005-2017'!M228)-1</f>
        <v>0.69202898550724634</v>
      </c>
      <c r="N228" s="116">
        <f>('2005-2017'!O228/'2005-2017'!N228)-1</f>
        <v>0.27837259100642409</v>
      </c>
    </row>
    <row r="229" spans="2:14" ht="15" x14ac:dyDescent="0.2">
      <c r="B229" s="70" t="s">
        <v>224</v>
      </c>
      <c r="C229" s="43">
        <v>0.35294117647058831</v>
      </c>
      <c r="D229" s="43">
        <v>0.21739130434782616</v>
      </c>
      <c r="E229" s="43">
        <v>0.13095238095238093</v>
      </c>
      <c r="F229" s="43">
        <v>0.84210526315789469</v>
      </c>
      <c r="G229" s="43">
        <v>-0.6</v>
      </c>
      <c r="H229" s="43">
        <v>0.27142857142857135</v>
      </c>
      <c r="I229" s="43">
        <f>('2005-2017'!J229/'2005-2017'!I229)-1</f>
        <v>2.2471910112359605E-2</v>
      </c>
      <c r="J229" s="43">
        <f>('2005-2017'!K229/'2005-2017'!J229)-1</f>
        <v>-0.32967032967032972</v>
      </c>
      <c r="K229" s="96">
        <f>('2005-2017'!L229/'2005-2017'!K229)-1</f>
        <v>0.34426229508196715</v>
      </c>
      <c r="L229" s="43">
        <f>('2005-2017'!M229/'2005-2017'!L229)-1</f>
        <v>0.18292682926829262</v>
      </c>
      <c r="M229" s="43">
        <f>('2005-2017'!N229/'2005-2017'!M229)-1</f>
        <v>0.48453608247422686</v>
      </c>
      <c r="N229" s="115">
        <f>('2005-2017'!O229/'2005-2017'!N229)-1</f>
        <v>2.7777777777777679E-2</v>
      </c>
    </row>
    <row r="230" spans="2:14" x14ac:dyDescent="0.2">
      <c r="B230" s="64" t="s">
        <v>170</v>
      </c>
      <c r="C230" s="21"/>
      <c r="D230" s="21">
        <v>-1</v>
      </c>
      <c r="E230" s="21"/>
      <c r="F230" s="21">
        <v>1</v>
      </c>
      <c r="G230" s="21">
        <v>1</v>
      </c>
      <c r="H230" s="21">
        <v>-0.75</v>
      </c>
      <c r="I230" s="22">
        <f>('2005-2017'!J230/'2005-2017'!I230)-1</f>
        <v>3</v>
      </c>
      <c r="J230" s="21">
        <f>('2005-2017'!K230/'2005-2017'!J230)-1</f>
        <v>0.75</v>
      </c>
      <c r="K230" s="97">
        <f>('2005-2017'!L230/'2005-2017'!K230)-1</f>
        <v>0.14285714285714279</v>
      </c>
      <c r="L230" s="22">
        <f>('2005-2017'!M230/'2005-2017'!L230)-1</f>
        <v>-1</v>
      </c>
      <c r="M230" s="22"/>
      <c r="N230" s="116">
        <f>('2005-2017'!O230/'2005-2017'!N230)-1</f>
        <v>0.33333333333333326</v>
      </c>
    </row>
    <row r="231" spans="2:14" x14ac:dyDescent="0.2">
      <c r="B231" s="64" t="s">
        <v>171</v>
      </c>
      <c r="C231" s="21">
        <v>2.7777777777777777</v>
      </c>
      <c r="D231" s="21">
        <v>-2.9411764705882359E-2</v>
      </c>
      <c r="E231" s="21">
        <v>3.0303030303030276E-2</v>
      </c>
      <c r="F231" s="21">
        <v>2.8235294117647061</v>
      </c>
      <c r="G231" s="21">
        <v>-0.70769230769230762</v>
      </c>
      <c r="H231" s="21">
        <v>0.65789473684210531</v>
      </c>
      <c r="I231" s="22">
        <f>('2005-2017'!J231/'2005-2017'!I231)-1</f>
        <v>-4.7619047619047672E-2</v>
      </c>
      <c r="J231" s="21">
        <f>('2005-2017'!K231/'2005-2017'!J231)-1</f>
        <v>-0.43333333333333335</v>
      </c>
      <c r="K231" s="97">
        <f>('2005-2017'!L231/'2005-2017'!K231)-1</f>
        <v>2.9411764705882248E-2</v>
      </c>
      <c r="L231" s="22">
        <f>('2005-2017'!M231/'2005-2017'!L231)-1</f>
        <v>0.65714285714285725</v>
      </c>
      <c r="M231" s="22">
        <f>('2005-2017'!N231/'2005-2017'!M231)-1</f>
        <v>0.2068965517241379</v>
      </c>
      <c r="N231" s="116">
        <f>('2005-2017'!O231/'2005-2017'!N231)-1</f>
        <v>0.17142857142857149</v>
      </c>
    </row>
    <row r="232" spans="2:14" x14ac:dyDescent="0.2">
      <c r="B232" s="64" t="s">
        <v>172</v>
      </c>
      <c r="C232" s="21"/>
      <c r="D232" s="21">
        <v>-0.2857142857142857</v>
      </c>
      <c r="E232" s="21">
        <v>1</v>
      </c>
      <c r="F232" s="21">
        <v>-0.9</v>
      </c>
      <c r="G232" s="21">
        <v>3</v>
      </c>
      <c r="H232" s="21">
        <v>-0.5</v>
      </c>
      <c r="I232" s="22">
        <f>('2005-2017'!J232/'2005-2017'!I232)-1</f>
        <v>0.5</v>
      </c>
      <c r="J232" s="21">
        <f>('2005-2017'!K232/'2005-2017'!J232)-1</f>
        <v>0.66666666666666674</v>
      </c>
      <c r="K232" s="97">
        <f>('2005-2017'!L232/'2005-2017'!K232)-1</f>
        <v>-1</v>
      </c>
      <c r="L232" s="22"/>
      <c r="M232" s="22"/>
      <c r="N232" s="116">
        <f>('2005-2017'!O232/'2005-2017'!N232)-1</f>
        <v>4</v>
      </c>
    </row>
    <row r="233" spans="2:14" x14ac:dyDescent="0.2">
      <c r="B233" s="64" t="s">
        <v>173</v>
      </c>
      <c r="C233" s="21">
        <v>-0.72727272727272729</v>
      </c>
      <c r="D233" s="21">
        <v>0</v>
      </c>
      <c r="E233" s="21">
        <v>-1</v>
      </c>
      <c r="F233" s="21"/>
      <c r="G233" s="21"/>
      <c r="H233" s="21">
        <v>0</v>
      </c>
      <c r="I233" s="22">
        <f>('2005-2017'!J233/'2005-2017'!I233)-1</f>
        <v>1</v>
      </c>
      <c r="J233" s="21">
        <f>('2005-2017'!K233/'2005-2017'!J233)-1</f>
        <v>1</v>
      </c>
      <c r="K233" s="97">
        <f>('2005-2017'!L233/'2005-2017'!K233)-1</f>
        <v>-0.25</v>
      </c>
      <c r="L233" s="22">
        <f>('2005-2017'!M233/'2005-2017'!L233)-1</f>
        <v>0.66666666666666674</v>
      </c>
      <c r="M233" s="22">
        <f>('2005-2017'!N233/'2005-2017'!M233)-1</f>
        <v>-0.6</v>
      </c>
      <c r="N233" s="116">
        <f>('2005-2017'!O233/'2005-2017'!N233)-1</f>
        <v>5.5</v>
      </c>
    </row>
    <row r="234" spans="2:14" x14ac:dyDescent="0.2">
      <c r="B234" s="64" t="s">
        <v>174</v>
      </c>
      <c r="C234" s="21">
        <v>-0.35483870967741937</v>
      </c>
      <c r="D234" s="21">
        <v>-0.30000000000000004</v>
      </c>
      <c r="E234" s="21">
        <v>0</v>
      </c>
      <c r="F234" s="21">
        <v>-0.1428571428571429</v>
      </c>
      <c r="G234" s="21">
        <v>-0.33333333333333337</v>
      </c>
      <c r="H234" s="21">
        <v>0.625</v>
      </c>
      <c r="I234" s="22">
        <f>('2005-2017'!J234/'2005-2017'!I234)-1</f>
        <v>7.6923076923076872E-2</v>
      </c>
      <c r="J234" s="21">
        <f>('2005-2017'!K234/'2005-2017'!J234)-1</f>
        <v>-0.5</v>
      </c>
      <c r="K234" s="97">
        <f>('2005-2017'!L234/'2005-2017'!K234)-1</f>
        <v>1.7142857142857144</v>
      </c>
      <c r="L234" s="22">
        <f>('2005-2017'!M234/'2005-2017'!L234)-1</f>
        <v>0.36842105263157898</v>
      </c>
      <c r="M234" s="22">
        <f>('2005-2017'!N234/'2005-2017'!M234)-1</f>
        <v>1.4230769230769229</v>
      </c>
      <c r="N234" s="116">
        <f>('2005-2017'!O234/'2005-2017'!N234)-1</f>
        <v>-0.4285714285714286</v>
      </c>
    </row>
    <row r="235" spans="2:14" x14ac:dyDescent="0.2">
      <c r="B235" s="64" t="s">
        <v>175</v>
      </c>
      <c r="C235" s="21"/>
      <c r="D235" s="21"/>
      <c r="E235" s="21">
        <v>0.33333333333333326</v>
      </c>
      <c r="F235" s="21">
        <v>-0.40625</v>
      </c>
      <c r="G235" s="21">
        <v>-0.21052631578947367</v>
      </c>
      <c r="H235" s="21">
        <v>-0.4</v>
      </c>
      <c r="I235" s="22">
        <f>('2005-2017'!J235/'2005-2017'!I235)-1</f>
        <v>-0.33333333333333337</v>
      </c>
      <c r="J235" s="21">
        <f>('2005-2017'!K235/'2005-2017'!J235)-1</f>
        <v>-0.33333333333333337</v>
      </c>
      <c r="K235" s="97">
        <f>('2005-2017'!L235/'2005-2017'!K235)-1</f>
        <v>-0.75</v>
      </c>
      <c r="L235" s="22">
        <f>('2005-2017'!M235/'2005-2017'!L235)-1</f>
        <v>1</v>
      </c>
      <c r="M235" s="22">
        <f>('2005-2017'!N235/'2005-2017'!M235)-1</f>
        <v>1.5</v>
      </c>
      <c r="N235" s="116">
        <f>('2005-2017'!O235/'2005-2017'!N235)-1</f>
        <v>0</v>
      </c>
    </row>
    <row r="236" spans="2:14" x14ac:dyDescent="0.2">
      <c r="B236" s="64" t="s">
        <v>176</v>
      </c>
      <c r="C236" s="21"/>
      <c r="D236" s="21">
        <v>1.5</v>
      </c>
      <c r="E236" s="21">
        <v>-0.19999999999999996</v>
      </c>
      <c r="F236" s="21">
        <v>1.75</v>
      </c>
      <c r="G236" s="21">
        <v>-1</v>
      </c>
      <c r="H236" s="21">
        <v>0.6</v>
      </c>
      <c r="I236" s="22"/>
      <c r="J236" s="21">
        <f>('2005-2017'!K236/'2005-2017'!J236)-1</f>
        <v>-1</v>
      </c>
      <c r="K236" s="97"/>
      <c r="L236" s="22">
        <f>('2005-2017'!M236/'2005-2017'!L236)-1</f>
        <v>-0.625</v>
      </c>
      <c r="M236" s="22">
        <f>('2005-2017'!N236/'2005-2017'!M236)-1</f>
        <v>-1</v>
      </c>
      <c r="N236" s="116"/>
    </row>
    <row r="237" spans="2:14" ht="15" x14ac:dyDescent="0.2">
      <c r="B237" s="69" t="s">
        <v>221</v>
      </c>
      <c r="C237" s="42">
        <v>0.64487632508833914</v>
      </c>
      <c r="D237" s="42">
        <v>0.77980665950590766</v>
      </c>
      <c r="E237" s="42">
        <v>0.21907060953530477</v>
      </c>
      <c r="F237" s="42">
        <v>0.25247524752475248</v>
      </c>
      <c r="G237" s="42">
        <v>-0.45335968379446645</v>
      </c>
      <c r="H237" s="42">
        <v>0.63702096890817073</v>
      </c>
      <c r="I237" s="42">
        <f>('2005-2017'!J237/'2005-2017'!I237)-1</f>
        <v>8.031802120141343</v>
      </c>
      <c r="J237" s="42">
        <f>('2005-2017'!K237/'2005-2017'!J237)-1</f>
        <v>-0.90546752738654146</v>
      </c>
      <c r="K237" s="95">
        <f>('2005-2017'!L237/'2005-2017'!K237)-1</f>
        <v>9.7258147956544194E-2</v>
      </c>
      <c r="L237" s="42">
        <f>('2005-2017'!M237/'2005-2017'!L237)-1</f>
        <v>1.0372465818010372</v>
      </c>
      <c r="M237" s="42">
        <f>('2005-2017'!N237/'2005-2017'!M237)-1</f>
        <v>0.47327007637121032</v>
      </c>
      <c r="N237" s="114">
        <f>('2005-2017'!O237/'2005-2017'!N237)-1</f>
        <v>7.2887213320766531E-2</v>
      </c>
    </row>
    <row r="238" spans="2:14" x14ac:dyDescent="0.2">
      <c r="B238" s="58" t="s">
        <v>222</v>
      </c>
      <c r="C238" s="21">
        <v>0.79838709677419351</v>
      </c>
      <c r="D238" s="21">
        <v>0.99402092675635267</v>
      </c>
      <c r="E238" s="21">
        <v>0.27061469265367322</v>
      </c>
      <c r="F238" s="21">
        <v>0.32389380530973444</v>
      </c>
      <c r="G238" s="21">
        <v>-0.64438502673796794</v>
      </c>
      <c r="H238" s="21">
        <v>0.99498746867167909</v>
      </c>
      <c r="I238" s="22">
        <f>('2005-2017'!J238/'2005-2017'!I238)-1</f>
        <v>11.408291457286433</v>
      </c>
      <c r="J238" s="21">
        <f>('2005-2017'!K238/'2005-2017'!J238)-1</f>
        <v>-0.94320137693631667</v>
      </c>
      <c r="K238" s="97">
        <f>('2005-2017'!L238/'2005-2017'!K238)-1</f>
        <v>0.28787878787878785</v>
      </c>
      <c r="L238" s="22">
        <f>('2005-2017'!M238/'2005-2017'!L238)-1</f>
        <v>1.8629757785467129</v>
      </c>
      <c r="M238" s="22">
        <f>('2005-2017'!N238/'2005-2017'!M238)-1</f>
        <v>0.48682620256224318</v>
      </c>
      <c r="N238" s="116">
        <f>('2005-2017'!O238/'2005-2017'!N238)-1</f>
        <v>6.8931880994960171E-2</v>
      </c>
    </row>
    <row r="239" spans="2:14" ht="13.5" thickBot="1" x14ac:dyDescent="0.25">
      <c r="B239" s="32" t="s">
        <v>223</v>
      </c>
      <c r="C239" s="72">
        <v>0.35051546391752586</v>
      </c>
      <c r="D239" s="72">
        <v>0.23282442748091614</v>
      </c>
      <c r="E239" s="72">
        <v>6.1919504643963563E-3</v>
      </c>
      <c r="F239" s="72">
        <v>-0.12</v>
      </c>
      <c r="G239" s="72">
        <v>1.0454545454545454</v>
      </c>
      <c r="H239" s="72">
        <v>0.14871794871794863</v>
      </c>
      <c r="I239" s="73">
        <f>('2005-2017'!J239/'2005-2017'!I239)-1</f>
        <v>3.2738095238095344E-2</v>
      </c>
      <c r="J239" s="72">
        <f>('2005-2017'!K239/'2005-2017'!J239)-1</f>
        <v>0.16858789625360227</v>
      </c>
      <c r="K239" s="98">
        <f>('2005-2017'!L239/'2005-2017'!K239)-1</f>
        <v>-0.16646115906288528</v>
      </c>
      <c r="L239" s="73">
        <f>('2005-2017'!M239/'2005-2017'!L239)-1</f>
        <v>-0.72781065088757391</v>
      </c>
      <c r="M239" s="73">
        <f>('2005-2017'!N239/'2005-2017'!M239)-1</f>
        <v>0.16847826086956519</v>
      </c>
      <c r="N239" s="117">
        <f>('2005-2017'!O239/'2005-2017'!N239)-1</f>
        <v>0.18604651162790709</v>
      </c>
    </row>
    <row r="242" spans="2:6" x14ac:dyDescent="0.2">
      <c r="B242" s="128" t="s">
        <v>2</v>
      </c>
      <c r="C242" s="131"/>
      <c r="D242" s="131"/>
      <c r="E242" s="131"/>
      <c r="F242" s="131"/>
    </row>
  </sheetData>
  <mergeCells count="1">
    <mergeCell ref="B242:F24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3"/>
  <sheetViews>
    <sheetView workbookViewId="0">
      <selection activeCell="B3" sqref="B3:F3"/>
    </sheetView>
  </sheetViews>
  <sheetFormatPr defaultRowHeight="15" customHeight="1" x14ac:dyDescent="0.2"/>
  <cols>
    <col min="1" max="1" width="6.42578125" style="7" customWidth="1"/>
    <col min="2" max="2" width="6.7109375" style="7" customWidth="1"/>
    <col min="3" max="3" width="24.85546875" style="7" customWidth="1"/>
    <col min="4" max="4" width="16.42578125" style="7" customWidth="1"/>
    <col min="5" max="5" width="16" style="7" customWidth="1"/>
    <col min="6" max="6" width="12.5703125" style="7" customWidth="1"/>
    <col min="7" max="8" width="9.140625" style="7" customWidth="1"/>
    <col min="9" max="9" width="23.42578125" style="7" customWidth="1"/>
    <col min="10" max="10" width="14.7109375" style="7" customWidth="1"/>
    <col min="11" max="11" width="15.28515625" style="7" customWidth="1"/>
    <col min="12" max="12" width="12.28515625" style="7" customWidth="1"/>
    <col min="13" max="16384" width="9.140625" style="7"/>
  </cols>
  <sheetData>
    <row r="2" spans="2:12" ht="15" customHeight="1" thickBot="1" x14ac:dyDescent="0.25"/>
    <row r="3" spans="2:12" ht="20.25" customHeight="1" thickBot="1" x14ac:dyDescent="0.25">
      <c r="B3" s="132" t="s">
        <v>311</v>
      </c>
      <c r="C3" s="133"/>
      <c r="D3" s="133"/>
      <c r="E3" s="133"/>
      <c r="F3" s="134"/>
      <c r="H3" s="132" t="s">
        <v>309</v>
      </c>
      <c r="I3" s="133"/>
      <c r="J3" s="133"/>
      <c r="K3" s="133"/>
      <c r="L3" s="134"/>
    </row>
    <row r="4" spans="2:12" ht="15" customHeight="1" thickBot="1" x14ac:dyDescent="0.25"/>
    <row r="5" spans="2:12" ht="34.5" customHeight="1" x14ac:dyDescent="0.2">
      <c r="B5" s="44"/>
      <c r="C5" s="45" t="s">
        <v>0</v>
      </c>
      <c r="D5" s="46">
        <v>2016</v>
      </c>
      <c r="E5" s="46">
        <v>2017</v>
      </c>
      <c r="F5" s="47" t="s">
        <v>1</v>
      </c>
      <c r="H5" s="44"/>
      <c r="I5" s="45" t="s">
        <v>0</v>
      </c>
      <c r="J5" s="46">
        <v>2015</v>
      </c>
      <c r="K5" s="46">
        <v>2016</v>
      </c>
      <c r="L5" s="47" t="s">
        <v>1</v>
      </c>
    </row>
    <row r="6" spans="2:12" ht="15" customHeight="1" x14ac:dyDescent="0.2">
      <c r="B6" s="23">
        <v>1</v>
      </c>
      <c r="C6" s="24" t="s">
        <v>12</v>
      </c>
      <c r="D6" s="25">
        <v>1496437</v>
      </c>
      <c r="E6" s="26">
        <v>1718016</v>
      </c>
      <c r="F6" s="52">
        <f>(E6/D6)-1</f>
        <v>0.14807105143751453</v>
      </c>
      <c r="H6" s="23">
        <v>1</v>
      </c>
      <c r="I6" s="24" t="s">
        <v>13</v>
      </c>
      <c r="J6" s="25">
        <v>1393257</v>
      </c>
      <c r="K6" s="26">
        <v>1523703</v>
      </c>
      <c r="L6" s="52">
        <f>(K6/J6)-1</f>
        <v>9.3626660407950535E-2</v>
      </c>
    </row>
    <row r="7" spans="2:12" ht="15" customHeight="1" x14ac:dyDescent="0.2">
      <c r="B7" s="23">
        <v>2</v>
      </c>
      <c r="C7" s="24" t="s">
        <v>13</v>
      </c>
      <c r="D7" s="25">
        <v>1523703</v>
      </c>
      <c r="E7" s="26">
        <v>1694998</v>
      </c>
      <c r="F7" s="52">
        <f t="shared" ref="F7:F20" si="0">(E7/D7)-1</f>
        <v>0.1124202026247898</v>
      </c>
      <c r="H7" s="23">
        <v>2</v>
      </c>
      <c r="I7" s="24" t="s">
        <v>12</v>
      </c>
      <c r="J7" s="25">
        <v>1468888</v>
      </c>
      <c r="K7" s="26">
        <v>1496437</v>
      </c>
      <c r="L7" s="52">
        <f t="shared" ref="L7:L20" si="1">(K7/J7)-1</f>
        <v>1.875500378517625E-2</v>
      </c>
    </row>
    <row r="8" spans="2:12" ht="15" customHeight="1" x14ac:dyDescent="0.2">
      <c r="B8" s="23">
        <v>3</v>
      </c>
      <c r="C8" s="53" t="s">
        <v>26</v>
      </c>
      <c r="D8" s="25">
        <v>1038750</v>
      </c>
      <c r="E8" s="26">
        <v>1392610</v>
      </c>
      <c r="F8" s="52">
        <f t="shared" si="0"/>
        <v>0.34065944645006008</v>
      </c>
      <c r="H8" s="23">
        <v>3</v>
      </c>
      <c r="I8" s="53" t="s">
        <v>66</v>
      </c>
      <c r="J8" s="25">
        <v>1391721</v>
      </c>
      <c r="K8" s="26">
        <v>1256561</v>
      </c>
      <c r="L8" s="52">
        <f t="shared" si="1"/>
        <v>-9.7117166443561609E-2</v>
      </c>
    </row>
    <row r="9" spans="2:12" ht="15" customHeight="1" x14ac:dyDescent="0.2">
      <c r="B9" s="23">
        <v>4</v>
      </c>
      <c r="C9" s="24" t="s">
        <v>66</v>
      </c>
      <c r="D9" s="25">
        <v>1256561</v>
      </c>
      <c r="E9" s="26">
        <v>1246745</v>
      </c>
      <c r="F9" s="52">
        <f t="shared" si="0"/>
        <v>-7.8117974376095134E-3</v>
      </c>
      <c r="H9" s="23">
        <v>4</v>
      </c>
      <c r="I9" s="24" t="s">
        <v>26</v>
      </c>
      <c r="J9" s="25">
        <v>926144</v>
      </c>
      <c r="K9" s="26">
        <v>1038750</v>
      </c>
      <c r="L9" s="52">
        <f t="shared" si="1"/>
        <v>0.12158584410199702</v>
      </c>
    </row>
    <row r="10" spans="2:12" ht="15" customHeight="1" x14ac:dyDescent="0.2">
      <c r="B10" s="23">
        <v>5</v>
      </c>
      <c r="C10" s="28" t="s">
        <v>141</v>
      </c>
      <c r="D10" s="25">
        <v>147937</v>
      </c>
      <c r="E10" s="26">
        <v>322938</v>
      </c>
      <c r="F10" s="52">
        <f t="shared" si="0"/>
        <v>1.1829427391389578</v>
      </c>
      <c r="H10" s="23">
        <v>5</v>
      </c>
      <c r="I10" s="28" t="s">
        <v>30</v>
      </c>
      <c r="J10" s="25">
        <v>141734</v>
      </c>
      <c r="K10" s="26">
        <v>174858</v>
      </c>
      <c r="L10" s="52">
        <f t="shared" si="1"/>
        <v>0.23370539179025496</v>
      </c>
    </row>
    <row r="11" spans="2:12" ht="15" customHeight="1" x14ac:dyDescent="0.2">
      <c r="B11" s="23">
        <v>6</v>
      </c>
      <c r="C11" s="29" t="s">
        <v>30</v>
      </c>
      <c r="D11" s="25">
        <v>174858</v>
      </c>
      <c r="E11" s="26">
        <v>193002</v>
      </c>
      <c r="F11" s="52">
        <f t="shared" si="0"/>
        <v>0.10376419723432728</v>
      </c>
      <c r="H11" s="23">
        <v>6</v>
      </c>
      <c r="I11" s="29" t="s">
        <v>141</v>
      </c>
      <c r="J11" s="25">
        <v>25273</v>
      </c>
      <c r="K11" s="26">
        <v>147937</v>
      </c>
      <c r="L11" s="52">
        <f t="shared" si="1"/>
        <v>4.8535591342539472</v>
      </c>
    </row>
    <row r="12" spans="2:12" ht="15" customHeight="1" x14ac:dyDescent="0.2">
      <c r="B12" s="23">
        <v>7</v>
      </c>
      <c r="C12" s="53" t="s">
        <v>65</v>
      </c>
      <c r="D12" s="25">
        <v>92215</v>
      </c>
      <c r="E12" s="26">
        <v>125319</v>
      </c>
      <c r="F12" s="52">
        <f t="shared" si="0"/>
        <v>0.3589871495960526</v>
      </c>
      <c r="H12" s="23">
        <v>7</v>
      </c>
      <c r="I12" s="53" t="s">
        <v>65</v>
      </c>
      <c r="J12" s="25">
        <v>59487</v>
      </c>
      <c r="K12" s="26">
        <v>92215</v>
      </c>
      <c r="L12" s="52">
        <f t="shared" si="1"/>
        <v>0.55017062551481843</v>
      </c>
    </row>
    <row r="13" spans="2:12" ht="15" customHeight="1" x14ac:dyDescent="0.2">
      <c r="B13" s="23">
        <v>8</v>
      </c>
      <c r="C13" s="24" t="s">
        <v>140</v>
      </c>
      <c r="D13" s="25">
        <v>36410</v>
      </c>
      <c r="E13" s="26">
        <v>59732</v>
      </c>
      <c r="F13" s="52">
        <f t="shared" si="0"/>
        <v>0.64053831365009617</v>
      </c>
      <c r="H13" s="23">
        <v>8</v>
      </c>
      <c r="I13" s="24" t="s">
        <v>19</v>
      </c>
      <c r="J13" s="25">
        <v>36777</v>
      </c>
      <c r="K13" s="26">
        <v>48849</v>
      </c>
      <c r="L13" s="52">
        <f t="shared" si="1"/>
        <v>0.32824863365690504</v>
      </c>
    </row>
    <row r="14" spans="2:12" ht="15" customHeight="1" x14ac:dyDescent="0.2">
      <c r="B14" s="23">
        <v>9</v>
      </c>
      <c r="C14" s="24" t="s">
        <v>19</v>
      </c>
      <c r="D14" s="25">
        <v>48849</v>
      </c>
      <c r="E14" s="26">
        <v>56765</v>
      </c>
      <c r="F14" s="52">
        <f t="shared" si="0"/>
        <v>0.16205040021290107</v>
      </c>
      <c r="H14" s="23">
        <v>9</v>
      </c>
      <c r="I14" s="24" t="s">
        <v>24</v>
      </c>
      <c r="J14" s="25">
        <v>41425</v>
      </c>
      <c r="K14" s="26">
        <v>44436</v>
      </c>
      <c r="L14" s="52">
        <f t="shared" si="1"/>
        <v>7.2685576342788272E-2</v>
      </c>
    </row>
    <row r="15" spans="2:12" ht="15" customHeight="1" x14ac:dyDescent="0.2">
      <c r="B15" s="23">
        <v>10</v>
      </c>
      <c r="C15" s="24" t="s">
        <v>166</v>
      </c>
      <c r="D15" s="25">
        <v>21257</v>
      </c>
      <c r="E15" s="26">
        <v>56247</v>
      </c>
      <c r="F15" s="52">
        <f t="shared" si="0"/>
        <v>1.6460460083737121</v>
      </c>
      <c r="H15" s="23">
        <v>10</v>
      </c>
      <c r="I15" s="24" t="s">
        <v>58</v>
      </c>
      <c r="J15" s="25">
        <v>36826</v>
      </c>
      <c r="K15" s="26">
        <v>40915</v>
      </c>
      <c r="L15" s="52">
        <f t="shared" si="1"/>
        <v>0.1110356813121165</v>
      </c>
    </row>
    <row r="16" spans="2:12" ht="15" customHeight="1" x14ac:dyDescent="0.2">
      <c r="B16" s="23">
        <v>11</v>
      </c>
      <c r="C16" s="24" t="s">
        <v>24</v>
      </c>
      <c r="D16" s="25">
        <v>44436</v>
      </c>
      <c r="E16" s="26">
        <v>52284</v>
      </c>
      <c r="F16" s="52">
        <f t="shared" si="0"/>
        <v>0.1766135565757494</v>
      </c>
      <c r="H16" s="23">
        <v>11</v>
      </c>
      <c r="I16" s="24" t="s">
        <v>14</v>
      </c>
      <c r="J16" s="25">
        <v>28959</v>
      </c>
      <c r="K16" s="26">
        <v>37110</v>
      </c>
      <c r="L16" s="52">
        <f t="shared" si="1"/>
        <v>0.28146690148140485</v>
      </c>
    </row>
    <row r="17" spans="2:12" ht="15" customHeight="1" x14ac:dyDescent="0.2">
      <c r="B17" s="23">
        <v>12</v>
      </c>
      <c r="C17" s="24" t="s">
        <v>58</v>
      </c>
      <c r="D17" s="25">
        <v>40915</v>
      </c>
      <c r="E17" s="26">
        <v>51445</v>
      </c>
      <c r="F17" s="52">
        <f t="shared" si="0"/>
        <v>0.25736282536966892</v>
      </c>
      <c r="H17" s="23">
        <v>12</v>
      </c>
      <c r="I17" s="24" t="s">
        <v>140</v>
      </c>
      <c r="J17" s="25">
        <v>12114</v>
      </c>
      <c r="K17" s="26">
        <v>36410</v>
      </c>
      <c r="L17" s="52">
        <f t="shared" si="1"/>
        <v>2.0056133399372627</v>
      </c>
    </row>
    <row r="18" spans="2:12" ht="15" customHeight="1" x14ac:dyDescent="0.2">
      <c r="B18" s="23">
        <v>13</v>
      </c>
      <c r="C18" s="24" t="s">
        <v>14</v>
      </c>
      <c r="D18" s="25">
        <v>37110</v>
      </c>
      <c r="E18" s="26">
        <v>47984</v>
      </c>
      <c r="F18" s="52">
        <f t="shared" si="0"/>
        <v>0.29302074912422538</v>
      </c>
      <c r="H18" s="23">
        <v>13</v>
      </c>
      <c r="I18" s="81" t="s">
        <v>306</v>
      </c>
      <c r="J18" s="25">
        <v>31147</v>
      </c>
      <c r="K18" s="26">
        <v>34250</v>
      </c>
      <c r="L18" s="52">
        <f t="shared" si="1"/>
        <v>9.9624361896811786E-2</v>
      </c>
    </row>
    <row r="19" spans="2:12" ht="15" customHeight="1" x14ac:dyDescent="0.2">
      <c r="B19" s="23">
        <v>14</v>
      </c>
      <c r="C19" s="24" t="s">
        <v>306</v>
      </c>
      <c r="D19" s="25">
        <v>34250</v>
      </c>
      <c r="E19" s="26">
        <v>42645</v>
      </c>
      <c r="F19" s="52">
        <f t="shared" si="0"/>
        <v>0.24510948905109498</v>
      </c>
      <c r="H19" s="23">
        <v>14</v>
      </c>
      <c r="I19" s="24" t="s">
        <v>166</v>
      </c>
      <c r="J19" s="25">
        <v>9850</v>
      </c>
      <c r="K19" s="26">
        <v>21257</v>
      </c>
      <c r="L19" s="52">
        <f t="shared" si="1"/>
        <v>1.1580710659898479</v>
      </c>
    </row>
    <row r="20" spans="2:12" ht="15" customHeight="1" thickBot="1" x14ac:dyDescent="0.25">
      <c r="B20" s="31">
        <v>15</v>
      </c>
      <c r="C20" s="82" t="s">
        <v>38</v>
      </c>
      <c r="D20" s="83">
        <v>19198</v>
      </c>
      <c r="E20" s="34">
        <v>26852</v>
      </c>
      <c r="F20" s="54">
        <f t="shared" si="0"/>
        <v>0.39868736326700693</v>
      </c>
      <c r="H20" s="31">
        <v>15</v>
      </c>
      <c r="I20" s="82" t="s">
        <v>44</v>
      </c>
      <c r="J20" s="83">
        <v>19221</v>
      </c>
      <c r="K20" s="34">
        <v>20340</v>
      </c>
      <c r="L20" s="54">
        <f t="shared" si="1"/>
        <v>5.8217574527860139E-2</v>
      </c>
    </row>
    <row r="21" spans="2:12" ht="15" customHeight="1" x14ac:dyDescent="0.2">
      <c r="B21" s="118"/>
      <c r="F21" s="121"/>
      <c r="H21" s="118"/>
      <c r="L21" s="121"/>
    </row>
    <row r="22" spans="2:12" ht="15" customHeight="1" thickBot="1" x14ac:dyDescent="0.25"/>
    <row r="23" spans="2:12" ht="17.25" customHeight="1" thickBot="1" x14ac:dyDescent="0.25">
      <c r="B23" s="132" t="s">
        <v>270</v>
      </c>
      <c r="C23" s="133"/>
      <c r="D23" s="133"/>
      <c r="E23" s="133"/>
      <c r="F23" s="134"/>
      <c r="H23" s="132" t="s">
        <v>263</v>
      </c>
      <c r="I23" s="133"/>
      <c r="J23" s="133"/>
      <c r="K23" s="133"/>
      <c r="L23" s="134"/>
    </row>
    <row r="24" spans="2:12" ht="15" customHeight="1" thickBot="1" x14ac:dyDescent="0.25"/>
    <row r="25" spans="2:12" ht="26.25" customHeight="1" x14ac:dyDescent="0.2">
      <c r="B25" s="44"/>
      <c r="C25" s="45" t="s">
        <v>0</v>
      </c>
      <c r="D25" s="46">
        <v>2014</v>
      </c>
      <c r="E25" s="46">
        <v>2015</v>
      </c>
      <c r="F25" s="47" t="s">
        <v>1</v>
      </c>
      <c r="H25" s="44"/>
      <c r="I25" s="45" t="s">
        <v>0</v>
      </c>
      <c r="J25" s="46">
        <v>2013</v>
      </c>
      <c r="K25" s="46">
        <v>2014</v>
      </c>
      <c r="L25" s="47" t="s">
        <v>1</v>
      </c>
    </row>
    <row r="26" spans="2:12" ht="15" customHeight="1" x14ac:dyDescent="0.2">
      <c r="B26" s="23">
        <v>1</v>
      </c>
      <c r="C26" s="24" t="s">
        <v>12</v>
      </c>
      <c r="D26" s="25">
        <v>1325635</v>
      </c>
      <c r="E26" s="26">
        <v>1468888</v>
      </c>
      <c r="F26" s="52">
        <f>(E26/D26)-1</f>
        <v>0.10806368268791933</v>
      </c>
      <c r="H26" s="23">
        <v>1</v>
      </c>
      <c r="I26" s="24" t="s">
        <v>66</v>
      </c>
      <c r="J26" s="25">
        <v>1597438</v>
      </c>
      <c r="K26" s="26">
        <v>1442695</v>
      </c>
      <c r="L26" s="52">
        <f>(K26/J26)-1</f>
        <v>-9.6869487266485477E-2</v>
      </c>
    </row>
    <row r="27" spans="2:12" ht="15" customHeight="1" x14ac:dyDescent="0.2">
      <c r="B27" s="23">
        <v>2</v>
      </c>
      <c r="C27" s="24" t="s">
        <v>13</v>
      </c>
      <c r="D27" s="25">
        <v>1283214</v>
      </c>
      <c r="E27" s="26">
        <v>1393257</v>
      </c>
      <c r="F27" s="52">
        <f t="shared" ref="F27:F40" si="2">(E27/D27)-1</f>
        <v>8.5755766380354315E-2</v>
      </c>
      <c r="H27" s="23">
        <v>2</v>
      </c>
      <c r="I27" s="24" t="s">
        <v>12</v>
      </c>
      <c r="J27" s="25">
        <v>1291838</v>
      </c>
      <c r="K27" s="26">
        <v>1325635</v>
      </c>
      <c r="L27" s="52">
        <f t="shared" ref="L27:L40" si="3">(K27/J27)-1</f>
        <v>2.6161949098880921E-2</v>
      </c>
    </row>
    <row r="28" spans="2:12" ht="15" customHeight="1" x14ac:dyDescent="0.2">
      <c r="B28" s="23">
        <v>3</v>
      </c>
      <c r="C28" s="53" t="s">
        <v>66</v>
      </c>
      <c r="D28" s="25">
        <v>1442695</v>
      </c>
      <c r="E28" s="26">
        <v>1391721</v>
      </c>
      <c r="F28" s="52">
        <f t="shared" si="2"/>
        <v>-3.5332485383258394E-2</v>
      </c>
      <c r="H28" s="23">
        <v>3</v>
      </c>
      <c r="I28" s="53" t="s">
        <v>13</v>
      </c>
      <c r="J28" s="25">
        <v>1075857</v>
      </c>
      <c r="K28" s="26">
        <v>1283214</v>
      </c>
      <c r="L28" s="52">
        <f t="shared" si="3"/>
        <v>0.19273658116273817</v>
      </c>
    </row>
    <row r="29" spans="2:12" ht="15" customHeight="1" x14ac:dyDescent="0.2">
      <c r="B29" s="23">
        <v>4</v>
      </c>
      <c r="C29" s="24" t="s">
        <v>26</v>
      </c>
      <c r="D29" s="25">
        <v>811621</v>
      </c>
      <c r="E29" s="26">
        <v>926144</v>
      </c>
      <c r="F29" s="52">
        <f t="shared" si="2"/>
        <v>0.14110403747561984</v>
      </c>
      <c r="H29" s="23">
        <v>4</v>
      </c>
      <c r="I29" s="24" t="s">
        <v>26</v>
      </c>
      <c r="J29" s="25">
        <v>767396</v>
      </c>
      <c r="K29" s="26">
        <v>811621</v>
      </c>
      <c r="L29" s="52">
        <f t="shared" si="3"/>
        <v>5.7629958978154594E-2</v>
      </c>
    </row>
    <row r="30" spans="2:12" ht="15" customHeight="1" x14ac:dyDescent="0.2">
      <c r="B30" s="23">
        <v>5</v>
      </c>
      <c r="C30" s="28" t="s">
        <v>30</v>
      </c>
      <c r="D30" s="25">
        <v>143521</v>
      </c>
      <c r="E30" s="26">
        <v>141734</v>
      </c>
      <c r="F30" s="52">
        <f t="shared" si="2"/>
        <v>-1.2451139554490287E-2</v>
      </c>
      <c r="H30" s="23">
        <v>5</v>
      </c>
      <c r="I30" s="28" t="s">
        <v>30</v>
      </c>
      <c r="J30" s="25">
        <v>126797</v>
      </c>
      <c r="K30" s="26">
        <v>143521</v>
      </c>
      <c r="L30" s="52">
        <f t="shared" si="3"/>
        <v>0.13189586504412576</v>
      </c>
    </row>
    <row r="31" spans="2:12" ht="15" customHeight="1" x14ac:dyDescent="0.2">
      <c r="B31" s="23">
        <v>6</v>
      </c>
      <c r="C31" s="29" t="s">
        <v>65</v>
      </c>
      <c r="D31" s="25">
        <v>42385</v>
      </c>
      <c r="E31" s="26">
        <v>59487</v>
      </c>
      <c r="F31" s="52">
        <f t="shared" si="2"/>
        <v>0.40349180134481544</v>
      </c>
      <c r="H31" s="23">
        <v>6</v>
      </c>
      <c r="I31" s="29" t="s">
        <v>141</v>
      </c>
      <c r="J31" s="25">
        <v>85598</v>
      </c>
      <c r="K31" s="26">
        <v>47929</v>
      </c>
      <c r="L31" s="52">
        <f t="shared" si="3"/>
        <v>-0.44006869319376618</v>
      </c>
    </row>
    <row r="32" spans="2:12" ht="15" customHeight="1" x14ac:dyDescent="0.2">
      <c r="B32" s="23">
        <v>7</v>
      </c>
      <c r="C32" s="53" t="s">
        <v>24</v>
      </c>
      <c r="D32" s="25">
        <v>46314</v>
      </c>
      <c r="E32" s="26">
        <v>41425</v>
      </c>
      <c r="F32" s="52">
        <f t="shared" si="2"/>
        <v>-0.10556203307855072</v>
      </c>
      <c r="H32" s="23">
        <v>7</v>
      </c>
      <c r="I32" s="53" t="s">
        <v>24</v>
      </c>
      <c r="J32" s="25">
        <v>36946</v>
      </c>
      <c r="K32" s="26">
        <v>46314</v>
      </c>
      <c r="L32" s="52">
        <f t="shared" si="3"/>
        <v>0.25355924863314017</v>
      </c>
    </row>
    <row r="33" spans="1:13" ht="15" customHeight="1" x14ac:dyDescent="0.2">
      <c r="B33" s="23">
        <v>8</v>
      </c>
      <c r="C33" s="24" t="s">
        <v>58</v>
      </c>
      <c r="D33" s="25">
        <v>33446</v>
      </c>
      <c r="E33" s="26">
        <v>36826</v>
      </c>
      <c r="F33" s="52">
        <f t="shared" si="2"/>
        <v>0.10105842253184227</v>
      </c>
      <c r="H33" s="23">
        <v>8</v>
      </c>
      <c r="I33" s="24" t="s">
        <v>65</v>
      </c>
      <c r="J33" s="25">
        <v>39922</v>
      </c>
      <c r="K33" s="26">
        <v>42385</v>
      </c>
      <c r="L33" s="52">
        <f t="shared" si="3"/>
        <v>6.1695305846400483E-2</v>
      </c>
    </row>
    <row r="34" spans="1:13" ht="15" customHeight="1" x14ac:dyDescent="0.2">
      <c r="B34" s="23">
        <v>9</v>
      </c>
      <c r="C34" s="24" t="s">
        <v>19</v>
      </c>
      <c r="D34" s="25">
        <v>28394</v>
      </c>
      <c r="E34" s="26">
        <v>36777</v>
      </c>
      <c r="F34" s="52">
        <f t="shared" si="2"/>
        <v>0.29523843065436361</v>
      </c>
      <c r="H34" s="23">
        <v>9</v>
      </c>
      <c r="I34" s="24" t="s">
        <v>58</v>
      </c>
      <c r="J34" s="25">
        <v>30815</v>
      </c>
      <c r="K34" s="26">
        <v>33446</v>
      </c>
      <c r="L34" s="52">
        <f t="shared" si="3"/>
        <v>8.5380496511439308E-2</v>
      </c>
    </row>
    <row r="35" spans="1:13" ht="15" customHeight="1" x14ac:dyDescent="0.2">
      <c r="B35" s="23">
        <v>10</v>
      </c>
      <c r="C35" s="24" t="s">
        <v>306</v>
      </c>
      <c r="D35" s="25">
        <v>28272</v>
      </c>
      <c r="E35" s="26">
        <v>31147</v>
      </c>
      <c r="F35" s="52">
        <f t="shared" si="2"/>
        <v>0.10169071873231461</v>
      </c>
      <c r="H35" s="23">
        <v>10</v>
      </c>
      <c r="I35" s="24" t="s">
        <v>19</v>
      </c>
      <c r="J35" s="25">
        <v>21148</v>
      </c>
      <c r="K35" s="26">
        <v>28394</v>
      </c>
      <c r="L35" s="52">
        <f t="shared" si="3"/>
        <v>0.34263287308492529</v>
      </c>
    </row>
    <row r="36" spans="1:13" ht="15" customHeight="1" x14ac:dyDescent="0.2">
      <c r="B36" s="23">
        <v>11</v>
      </c>
      <c r="C36" s="24" t="s">
        <v>14</v>
      </c>
      <c r="D36" s="25">
        <v>19148</v>
      </c>
      <c r="E36" s="26">
        <v>28959</v>
      </c>
      <c r="F36" s="52">
        <f t="shared" si="2"/>
        <v>0.51237727177773129</v>
      </c>
      <c r="H36" s="23">
        <v>11</v>
      </c>
      <c r="I36" s="24" t="s">
        <v>247</v>
      </c>
      <c r="J36" s="25">
        <v>26713</v>
      </c>
      <c r="K36" s="26">
        <v>28272</v>
      </c>
      <c r="L36" s="52">
        <f t="shared" si="3"/>
        <v>5.8361097592932287E-2</v>
      </c>
    </row>
    <row r="37" spans="1:13" ht="15" customHeight="1" x14ac:dyDescent="0.2">
      <c r="B37" s="23">
        <v>12</v>
      </c>
      <c r="C37" s="24" t="s">
        <v>141</v>
      </c>
      <c r="D37" s="25">
        <v>47929</v>
      </c>
      <c r="E37" s="26">
        <v>25273</v>
      </c>
      <c r="F37" s="52">
        <f t="shared" si="2"/>
        <v>-0.47269920090133322</v>
      </c>
      <c r="H37" s="23">
        <v>12</v>
      </c>
      <c r="I37" s="24" t="s">
        <v>158</v>
      </c>
      <c r="J37" s="25">
        <v>41239</v>
      </c>
      <c r="K37" s="26">
        <v>21752</v>
      </c>
      <c r="L37" s="52">
        <f t="shared" si="3"/>
        <v>-0.47253813138048939</v>
      </c>
    </row>
    <row r="38" spans="1:13" ht="15" customHeight="1" x14ac:dyDescent="0.2">
      <c r="B38" s="23">
        <v>13</v>
      </c>
      <c r="C38" s="81" t="s">
        <v>38</v>
      </c>
      <c r="D38" s="25">
        <v>18586</v>
      </c>
      <c r="E38" s="26">
        <v>19233</v>
      </c>
      <c r="F38" s="52">
        <f t="shared" si="2"/>
        <v>3.4811148176046469E-2</v>
      </c>
      <c r="H38" s="23">
        <v>13</v>
      </c>
      <c r="I38" s="81" t="s">
        <v>44</v>
      </c>
      <c r="J38" s="25">
        <v>22024</v>
      </c>
      <c r="K38" s="26">
        <v>21464</v>
      </c>
      <c r="L38" s="52">
        <f t="shared" si="3"/>
        <v>-2.5426807119505956E-2</v>
      </c>
    </row>
    <row r="39" spans="1:13" ht="15" customHeight="1" x14ac:dyDescent="0.2">
      <c r="B39" s="23">
        <v>14</v>
      </c>
      <c r="C39" s="24" t="s">
        <v>44</v>
      </c>
      <c r="D39" s="25">
        <v>21464</v>
      </c>
      <c r="E39" s="26">
        <v>19221</v>
      </c>
      <c r="F39" s="52">
        <f t="shared" si="2"/>
        <v>-0.10450055907566158</v>
      </c>
      <c r="H39" s="23">
        <v>14</v>
      </c>
      <c r="I39" s="24" t="s">
        <v>14</v>
      </c>
      <c r="J39" s="25">
        <v>12915</v>
      </c>
      <c r="K39" s="26">
        <v>19148</v>
      </c>
      <c r="L39" s="52">
        <f t="shared" si="3"/>
        <v>0.48261711188540457</v>
      </c>
    </row>
    <row r="40" spans="1:13" ht="15" customHeight="1" thickBot="1" x14ac:dyDescent="0.25">
      <c r="B40" s="31">
        <v>15</v>
      </c>
      <c r="C40" s="82" t="s">
        <v>168</v>
      </c>
      <c r="D40" s="83">
        <v>2216</v>
      </c>
      <c r="E40" s="34">
        <v>17230</v>
      </c>
      <c r="F40" s="54">
        <f t="shared" si="2"/>
        <v>6.775270758122744</v>
      </c>
      <c r="H40" s="31">
        <v>15</v>
      </c>
      <c r="I40" s="82" t="s">
        <v>38</v>
      </c>
      <c r="J40" s="83">
        <v>16672</v>
      </c>
      <c r="K40" s="34">
        <v>18586</v>
      </c>
      <c r="L40" s="54">
        <f t="shared" si="3"/>
        <v>0.11480326295585419</v>
      </c>
    </row>
    <row r="41" spans="1:13" ht="15" customHeight="1" x14ac:dyDescent="0.2">
      <c r="B41" s="118"/>
      <c r="C41" s="119"/>
      <c r="D41" s="122"/>
      <c r="E41" s="120"/>
      <c r="F41" s="121"/>
      <c r="H41" s="118"/>
      <c r="I41" s="119"/>
      <c r="J41" s="122"/>
      <c r="K41" s="120"/>
      <c r="L41" s="121"/>
    </row>
    <row r="42" spans="1:13" ht="15" customHeight="1" thickBot="1" x14ac:dyDescent="0.25"/>
    <row r="43" spans="1:13" ht="20.25" customHeight="1" thickBot="1" x14ac:dyDescent="0.25">
      <c r="B43" s="135" t="s">
        <v>249</v>
      </c>
      <c r="C43" s="136"/>
      <c r="D43" s="136"/>
      <c r="E43" s="136"/>
      <c r="F43" s="137"/>
      <c r="G43" s="51"/>
      <c r="H43" s="135" t="s">
        <v>261</v>
      </c>
      <c r="I43" s="136"/>
      <c r="J43" s="136"/>
      <c r="K43" s="136"/>
      <c r="L43" s="137"/>
    </row>
    <row r="44" spans="1:13" ht="15" customHeight="1" thickBot="1" x14ac:dyDescent="0.25">
      <c r="H44" s="8"/>
      <c r="I44" s="8"/>
      <c r="J44" s="8"/>
      <c r="K44" s="8"/>
      <c r="L44" s="8"/>
    </row>
    <row r="45" spans="1:13" ht="29.25" customHeight="1" x14ac:dyDescent="0.2">
      <c r="A45" s="8"/>
      <c r="B45" s="44"/>
      <c r="C45" s="45" t="s">
        <v>0</v>
      </c>
      <c r="D45" s="46">
        <v>2012</v>
      </c>
      <c r="E45" s="46">
        <v>2013</v>
      </c>
      <c r="F45" s="47" t="s">
        <v>1</v>
      </c>
      <c r="H45" s="44"/>
      <c r="I45" s="45" t="s">
        <v>0</v>
      </c>
      <c r="J45" s="46">
        <v>2011</v>
      </c>
      <c r="K45" s="46">
        <v>2012</v>
      </c>
      <c r="L45" s="47" t="s">
        <v>1</v>
      </c>
      <c r="M45" s="9"/>
    </row>
    <row r="46" spans="1:13" ht="15" customHeight="1" x14ac:dyDescent="0.2">
      <c r="A46" s="8"/>
      <c r="B46" s="23">
        <v>1</v>
      </c>
      <c r="C46" s="24" t="s">
        <v>66</v>
      </c>
      <c r="D46" s="25">
        <v>1533236</v>
      </c>
      <c r="E46" s="26">
        <v>1597438</v>
      </c>
      <c r="F46" s="52">
        <f>(E46/D46)-1</f>
        <v>4.1873527623927487E-2</v>
      </c>
      <c r="H46" s="23">
        <v>1</v>
      </c>
      <c r="I46" s="24" t="s">
        <v>66</v>
      </c>
      <c r="J46" s="25">
        <v>738085</v>
      </c>
      <c r="K46" s="26">
        <v>1533236</v>
      </c>
      <c r="L46" s="52">
        <v>1.0773162982583306</v>
      </c>
      <c r="M46" s="9"/>
    </row>
    <row r="47" spans="1:13" ht="15" customHeight="1" x14ac:dyDescent="0.2">
      <c r="A47" s="8"/>
      <c r="B47" s="23">
        <v>2</v>
      </c>
      <c r="C47" s="24" t="s">
        <v>12</v>
      </c>
      <c r="D47" s="27">
        <v>921929</v>
      </c>
      <c r="E47" s="26">
        <v>1291838</v>
      </c>
      <c r="F47" s="52">
        <f>(E47/D47)-1</f>
        <v>0.40123371756393378</v>
      </c>
      <c r="H47" s="23">
        <v>2</v>
      </c>
      <c r="I47" s="24" t="s">
        <v>13</v>
      </c>
      <c r="J47" s="27">
        <v>714418</v>
      </c>
      <c r="K47" s="26">
        <v>931933</v>
      </c>
      <c r="L47" s="52">
        <v>0.30446461315364393</v>
      </c>
      <c r="M47" s="9"/>
    </row>
    <row r="48" spans="1:13" ht="15" customHeight="1" x14ac:dyDescent="0.2">
      <c r="A48" s="8"/>
      <c r="B48" s="23">
        <v>3</v>
      </c>
      <c r="C48" s="24" t="s">
        <v>13</v>
      </c>
      <c r="D48" s="27">
        <v>931933</v>
      </c>
      <c r="E48" s="26">
        <v>1075857</v>
      </c>
      <c r="F48" s="52">
        <f>(E48/D48)-1</f>
        <v>0.15443599486229154</v>
      </c>
      <c r="H48" s="23">
        <v>3</v>
      </c>
      <c r="I48" s="24" t="s">
        <v>12</v>
      </c>
      <c r="J48" s="27">
        <v>699382</v>
      </c>
      <c r="K48" s="26">
        <v>921929</v>
      </c>
      <c r="L48" s="52">
        <v>0.31820521546165037</v>
      </c>
      <c r="M48" s="9"/>
    </row>
    <row r="49" spans="1:13" ht="12.75" x14ac:dyDescent="0.2">
      <c r="A49" s="8"/>
      <c r="B49" s="23">
        <v>4</v>
      </c>
      <c r="C49" s="24" t="s">
        <v>26</v>
      </c>
      <c r="D49" s="27">
        <v>513930</v>
      </c>
      <c r="E49" s="26">
        <v>767396</v>
      </c>
      <c r="F49" s="52">
        <f>(E49/D49)-1</f>
        <v>0.49319167980075118</v>
      </c>
      <c r="H49" s="23">
        <v>4</v>
      </c>
      <c r="I49" s="24" t="s">
        <v>26</v>
      </c>
      <c r="J49" s="27">
        <v>278458</v>
      </c>
      <c r="K49" s="26">
        <v>513930</v>
      </c>
      <c r="L49" s="52">
        <v>0.84562842511258429</v>
      </c>
      <c r="M49" s="9"/>
    </row>
    <row r="50" spans="1:13" ht="15" customHeight="1" x14ac:dyDescent="0.2">
      <c r="A50" s="8"/>
      <c r="B50" s="23">
        <v>5</v>
      </c>
      <c r="C50" s="28" t="s">
        <v>30</v>
      </c>
      <c r="D50" s="27">
        <v>76610</v>
      </c>
      <c r="E50" s="26">
        <v>126797</v>
      </c>
      <c r="F50" s="52">
        <f>(E50/D50)-1</f>
        <v>0.65509724579036677</v>
      </c>
      <c r="H50" s="23">
        <v>5</v>
      </c>
      <c r="I50" s="28" t="s">
        <v>141</v>
      </c>
      <c r="J50" s="27">
        <v>60191</v>
      </c>
      <c r="K50" s="26">
        <v>89697</v>
      </c>
      <c r="L50" s="52">
        <v>0.49020617700320646</v>
      </c>
      <c r="M50" s="9"/>
    </row>
    <row r="51" spans="1:13" ht="15" customHeight="1" x14ac:dyDescent="0.2">
      <c r="A51" s="8"/>
      <c r="B51" s="23">
        <v>6</v>
      </c>
      <c r="C51" s="29" t="s">
        <v>141</v>
      </c>
      <c r="D51" s="27">
        <v>89697</v>
      </c>
      <c r="E51" s="26">
        <v>85598</v>
      </c>
      <c r="F51" s="52">
        <f>(E51/D51)-1</f>
        <v>-4.5698295372197495E-2</v>
      </c>
      <c r="H51" s="23">
        <v>6</v>
      </c>
      <c r="I51" s="29" t="s">
        <v>30</v>
      </c>
      <c r="J51" s="27">
        <v>58966</v>
      </c>
      <c r="K51" s="26">
        <v>76610</v>
      </c>
      <c r="L51" s="52">
        <v>0.29922328121290231</v>
      </c>
      <c r="M51" s="9"/>
    </row>
    <row r="52" spans="1:13" ht="12.75" x14ac:dyDescent="0.2">
      <c r="A52" s="8"/>
      <c r="B52" s="23">
        <v>7</v>
      </c>
      <c r="C52" s="53" t="s">
        <v>158</v>
      </c>
      <c r="D52" s="27">
        <v>6947</v>
      </c>
      <c r="E52" s="26">
        <v>41239</v>
      </c>
      <c r="F52" s="52">
        <f>(E52/D52)-1</f>
        <v>4.9362314668202103</v>
      </c>
      <c r="H52" s="23">
        <v>7</v>
      </c>
      <c r="I52" s="53" t="s">
        <v>65</v>
      </c>
      <c r="J52" s="27">
        <v>25438</v>
      </c>
      <c r="K52" s="26">
        <v>30851</v>
      </c>
      <c r="L52" s="52">
        <v>0.2127918861545719</v>
      </c>
      <c r="M52" s="9"/>
    </row>
    <row r="53" spans="1:13" ht="15" customHeight="1" x14ac:dyDescent="0.2">
      <c r="A53" s="8"/>
      <c r="B53" s="23">
        <v>8</v>
      </c>
      <c r="C53" s="24" t="s">
        <v>65</v>
      </c>
      <c r="D53" s="27">
        <v>30851</v>
      </c>
      <c r="E53" s="26">
        <v>39922</v>
      </c>
      <c r="F53" s="52">
        <f>(E53/D53)-1</f>
        <v>0.29402612557129437</v>
      </c>
      <c r="H53" s="23">
        <v>8</v>
      </c>
      <c r="I53" s="24" t="s">
        <v>247</v>
      </c>
      <c r="J53" s="27">
        <v>24236</v>
      </c>
      <c r="K53" s="26">
        <v>28513</v>
      </c>
      <c r="L53" s="52">
        <v>0.17647301534906745</v>
      </c>
      <c r="M53" s="9"/>
    </row>
    <row r="54" spans="1:13" ht="12.75" x14ac:dyDescent="0.2">
      <c r="A54" s="8"/>
      <c r="B54" s="23">
        <v>9</v>
      </c>
      <c r="C54" s="24" t="s">
        <v>24</v>
      </c>
      <c r="D54" s="27">
        <v>20563</v>
      </c>
      <c r="E54" s="26">
        <v>36946</v>
      </c>
      <c r="F54" s="52">
        <f>(E54/D54)-1</f>
        <v>0.79672226815153424</v>
      </c>
      <c r="H54" s="23">
        <v>9</v>
      </c>
      <c r="I54" s="24" t="s">
        <v>58</v>
      </c>
      <c r="J54" s="27">
        <v>22204</v>
      </c>
      <c r="K54" s="26">
        <v>26448</v>
      </c>
      <c r="L54" s="52">
        <v>0.19113673212033877</v>
      </c>
      <c r="M54" s="9"/>
    </row>
    <row r="55" spans="1:13" ht="15" customHeight="1" x14ac:dyDescent="0.2">
      <c r="A55" s="8"/>
      <c r="B55" s="23">
        <v>10</v>
      </c>
      <c r="C55" s="24" t="s">
        <v>58</v>
      </c>
      <c r="D55" s="27">
        <v>26448</v>
      </c>
      <c r="E55" s="26">
        <v>30815</v>
      </c>
      <c r="F55" s="52">
        <f>(E55/D55)-1</f>
        <v>0.16511645493042959</v>
      </c>
      <c r="H55" s="23">
        <v>10</v>
      </c>
      <c r="I55" s="24" t="s">
        <v>24</v>
      </c>
      <c r="J55" s="27">
        <v>12082</v>
      </c>
      <c r="K55" s="26">
        <v>20563</v>
      </c>
      <c r="L55" s="52">
        <v>0.7019533189869227</v>
      </c>
      <c r="M55" s="9"/>
    </row>
    <row r="56" spans="1:13" ht="12.75" x14ac:dyDescent="0.2">
      <c r="A56" s="8"/>
      <c r="B56" s="23">
        <v>11</v>
      </c>
      <c r="C56" s="53" t="s">
        <v>247</v>
      </c>
      <c r="D56" s="27">
        <v>28513</v>
      </c>
      <c r="E56" s="26">
        <v>26713</v>
      </c>
      <c r="F56" s="52">
        <f>(E56/D56)-1</f>
        <v>-6.3129099007470324E-2</v>
      </c>
      <c r="H56" s="23">
        <v>11</v>
      </c>
      <c r="I56" s="53" t="s">
        <v>44</v>
      </c>
      <c r="J56" s="27">
        <v>17664</v>
      </c>
      <c r="K56" s="26">
        <v>19777</v>
      </c>
      <c r="L56" s="52">
        <v>0.11962182971014501</v>
      </c>
      <c r="M56" s="9"/>
    </row>
    <row r="57" spans="1:13" ht="12.75" x14ac:dyDescent="0.2">
      <c r="A57" s="8"/>
      <c r="B57" s="23">
        <v>12</v>
      </c>
      <c r="C57" s="28" t="s">
        <v>44</v>
      </c>
      <c r="D57" s="27">
        <v>19777</v>
      </c>
      <c r="E57" s="26">
        <v>22024</v>
      </c>
      <c r="F57" s="52">
        <f>(E57/D57)-1</f>
        <v>0.1136168276280527</v>
      </c>
      <c r="H57" s="23">
        <v>12</v>
      </c>
      <c r="I57" s="28" t="s">
        <v>248</v>
      </c>
      <c r="J57" s="27">
        <v>18565</v>
      </c>
      <c r="K57" s="26">
        <v>15115</v>
      </c>
      <c r="L57" s="52">
        <v>-0.18583355776999733</v>
      </c>
      <c r="M57" s="9"/>
    </row>
    <row r="58" spans="1:13" ht="15" customHeight="1" x14ac:dyDescent="0.2">
      <c r="A58" s="8"/>
      <c r="B58" s="23">
        <v>13</v>
      </c>
      <c r="C58" s="30" t="s">
        <v>19</v>
      </c>
      <c r="D58" s="27">
        <v>15115</v>
      </c>
      <c r="E58" s="26">
        <v>21148</v>
      </c>
      <c r="F58" s="52">
        <f>(E58/D58)-1</f>
        <v>0.39913992722461122</v>
      </c>
      <c r="H58" s="23">
        <v>13</v>
      </c>
      <c r="I58" s="30" t="s">
        <v>19</v>
      </c>
      <c r="J58" s="27">
        <v>12613</v>
      </c>
      <c r="K58" s="26">
        <v>14805</v>
      </c>
      <c r="L58" s="52">
        <v>0.17378894791088562</v>
      </c>
      <c r="M58" s="9"/>
    </row>
    <row r="59" spans="1:13" ht="15" customHeight="1" x14ac:dyDescent="0.2">
      <c r="B59" s="23">
        <v>14</v>
      </c>
      <c r="C59" s="24" t="s">
        <v>38</v>
      </c>
      <c r="D59" s="27">
        <v>14805</v>
      </c>
      <c r="E59" s="26">
        <v>16672</v>
      </c>
      <c r="F59" s="52">
        <f>(E59/D59)-1</f>
        <v>0.12610604525498137</v>
      </c>
      <c r="H59" s="23">
        <v>14</v>
      </c>
      <c r="I59" s="24" t="s">
        <v>38</v>
      </c>
      <c r="J59" s="27">
        <v>10695</v>
      </c>
      <c r="K59" s="26">
        <v>12004</v>
      </c>
      <c r="L59" s="52">
        <v>0.12239364188873303</v>
      </c>
      <c r="M59" s="9"/>
    </row>
    <row r="60" spans="1:13" ht="15" customHeight="1" thickBot="1" x14ac:dyDescent="0.25">
      <c r="B60" s="31">
        <v>15</v>
      </c>
      <c r="C60" s="32" t="s">
        <v>57</v>
      </c>
      <c r="D60" s="33">
        <v>12004</v>
      </c>
      <c r="E60" s="34">
        <v>14239</v>
      </c>
      <c r="F60" s="54">
        <f>(E60/D60)-1</f>
        <v>0.18618793735421524</v>
      </c>
      <c r="H60" s="31">
        <v>15</v>
      </c>
      <c r="I60" s="32" t="s">
        <v>57</v>
      </c>
      <c r="J60" s="33">
        <v>10309</v>
      </c>
      <c r="K60" s="34">
        <v>10668</v>
      </c>
      <c r="L60" s="54">
        <v>3.4823940246386575E-2</v>
      </c>
      <c r="M60" s="9"/>
    </row>
    <row r="62" spans="1:13" ht="15" customHeight="1" thickBot="1" x14ac:dyDescent="0.25"/>
    <row r="63" spans="1:13" ht="20.25" customHeight="1" thickBot="1" x14ac:dyDescent="0.25">
      <c r="B63" s="135" t="s">
        <v>264</v>
      </c>
      <c r="C63" s="138"/>
      <c r="D63" s="138"/>
      <c r="E63" s="138"/>
      <c r="F63" s="139"/>
      <c r="H63" s="135" t="s">
        <v>265</v>
      </c>
      <c r="I63" s="136"/>
      <c r="J63" s="136"/>
      <c r="K63" s="136"/>
      <c r="L63" s="137"/>
    </row>
    <row r="64" spans="1:13" ht="15" customHeight="1" thickBot="1" x14ac:dyDescent="0.25">
      <c r="H64" s="8"/>
      <c r="I64" s="8"/>
      <c r="J64" s="8"/>
      <c r="K64" s="8"/>
      <c r="L64" s="8"/>
    </row>
    <row r="65" spans="2:13" ht="29.25" customHeight="1" x14ac:dyDescent="0.2">
      <c r="B65" s="44"/>
      <c r="C65" s="45" t="s">
        <v>0</v>
      </c>
      <c r="D65" s="46">
        <v>2010</v>
      </c>
      <c r="E65" s="46">
        <v>2011</v>
      </c>
      <c r="F65" s="47" t="s">
        <v>1</v>
      </c>
      <c r="H65" s="44"/>
      <c r="I65" s="45" t="s">
        <v>0</v>
      </c>
      <c r="J65" s="46">
        <v>2009</v>
      </c>
      <c r="K65" s="46">
        <v>2010</v>
      </c>
      <c r="L65" s="47" t="s">
        <v>1</v>
      </c>
    </row>
    <row r="66" spans="2:13" ht="15" customHeight="1" x14ac:dyDescent="0.2">
      <c r="B66" s="23">
        <v>1</v>
      </c>
      <c r="C66" s="24" t="s">
        <v>66</v>
      </c>
      <c r="D66" s="25">
        <v>535593</v>
      </c>
      <c r="E66" s="26">
        <v>738085</v>
      </c>
      <c r="F66" s="52">
        <v>0.37807066186451288</v>
      </c>
      <c r="G66" s="19"/>
      <c r="H66" s="23">
        <v>1</v>
      </c>
      <c r="I66" s="24" t="s">
        <v>12</v>
      </c>
      <c r="J66" s="25">
        <v>351049</v>
      </c>
      <c r="K66" s="26">
        <v>547510</v>
      </c>
      <c r="L66" s="52">
        <f>(K66/J66)-1</f>
        <v>0.55963982236098087</v>
      </c>
      <c r="M66" s="19"/>
    </row>
    <row r="67" spans="2:13" ht="15" customHeight="1" x14ac:dyDescent="0.2">
      <c r="B67" s="23">
        <v>2</v>
      </c>
      <c r="C67" s="24" t="s">
        <v>13</v>
      </c>
      <c r="D67" s="25">
        <v>497969</v>
      </c>
      <c r="E67" s="26">
        <v>714418</v>
      </c>
      <c r="F67" s="52">
        <v>0.43466360355765121</v>
      </c>
      <c r="G67" s="19"/>
      <c r="H67" s="23">
        <v>2</v>
      </c>
      <c r="I67" s="24" t="s">
        <v>66</v>
      </c>
      <c r="J67" s="25">
        <v>384482</v>
      </c>
      <c r="K67" s="26">
        <v>535593</v>
      </c>
      <c r="L67" s="52">
        <f t="shared" ref="L67:L72" si="4">(K67/J67)-1</f>
        <v>0.39302490103567922</v>
      </c>
      <c r="M67" s="19"/>
    </row>
    <row r="68" spans="2:13" ht="15" customHeight="1" x14ac:dyDescent="0.2">
      <c r="B68" s="23">
        <v>3</v>
      </c>
      <c r="C68" s="53" t="s">
        <v>12</v>
      </c>
      <c r="D68" s="25">
        <v>547510</v>
      </c>
      <c r="E68" s="26">
        <v>699382</v>
      </c>
      <c r="F68" s="52">
        <v>0.27738671439791052</v>
      </c>
      <c r="G68" s="19"/>
      <c r="H68" s="23">
        <v>3</v>
      </c>
      <c r="I68" s="53" t="s">
        <v>13</v>
      </c>
      <c r="J68" s="25">
        <v>418992</v>
      </c>
      <c r="K68" s="26">
        <v>497969</v>
      </c>
      <c r="L68" s="52">
        <f t="shared" si="4"/>
        <v>0.18849285905220148</v>
      </c>
      <c r="M68" s="19"/>
    </row>
    <row r="69" spans="2:13" ht="15" customHeight="1" x14ac:dyDescent="0.2">
      <c r="B69" s="23">
        <v>4</v>
      </c>
      <c r="C69" s="24" t="s">
        <v>26</v>
      </c>
      <c r="D69" s="25">
        <v>170584</v>
      </c>
      <c r="E69" s="26">
        <v>278458</v>
      </c>
      <c r="F69" s="52">
        <v>0.63238052806828304</v>
      </c>
      <c r="G69" s="19"/>
      <c r="H69" s="23">
        <v>4</v>
      </c>
      <c r="I69" s="24" t="s">
        <v>26</v>
      </c>
      <c r="J69" s="25">
        <v>127937</v>
      </c>
      <c r="K69" s="26">
        <v>170584</v>
      </c>
      <c r="L69" s="52">
        <f t="shared" si="4"/>
        <v>0.33334375512947778</v>
      </c>
      <c r="M69" s="19"/>
    </row>
    <row r="70" spans="2:13" ht="15" customHeight="1" x14ac:dyDescent="0.2">
      <c r="B70" s="23">
        <v>5</v>
      </c>
      <c r="C70" s="28" t="s">
        <v>141</v>
      </c>
      <c r="D70" s="25">
        <v>21313</v>
      </c>
      <c r="E70" s="26">
        <v>60191</v>
      </c>
      <c r="F70" s="52">
        <v>1.824144888096467</v>
      </c>
      <c r="G70" s="19"/>
      <c r="H70" s="23">
        <v>5</v>
      </c>
      <c r="I70" s="28" t="s">
        <v>30</v>
      </c>
      <c r="J70" s="25">
        <v>39339</v>
      </c>
      <c r="K70" s="26">
        <v>47596</v>
      </c>
      <c r="L70" s="52">
        <f t="shared" si="4"/>
        <v>0.2098934899209437</v>
      </c>
      <c r="M70" s="19"/>
    </row>
    <row r="71" spans="2:13" ht="15" customHeight="1" x14ac:dyDescent="0.2">
      <c r="B71" s="23">
        <v>6</v>
      </c>
      <c r="C71" s="29" t="s">
        <v>30</v>
      </c>
      <c r="D71" s="25">
        <v>47596</v>
      </c>
      <c r="E71" s="26">
        <v>58966</v>
      </c>
      <c r="F71" s="52">
        <v>0.23888562064038998</v>
      </c>
      <c r="G71" s="19"/>
      <c r="H71" s="23">
        <v>6</v>
      </c>
      <c r="I71" s="29" t="s">
        <v>141</v>
      </c>
      <c r="J71" s="25">
        <v>9848</v>
      </c>
      <c r="K71" s="26">
        <v>21313</v>
      </c>
      <c r="L71" s="52">
        <f t="shared" si="4"/>
        <v>1.1641957757920389</v>
      </c>
      <c r="M71" s="19"/>
    </row>
    <row r="72" spans="2:13" ht="15" customHeight="1" x14ac:dyDescent="0.2">
      <c r="B72" s="23">
        <v>7</v>
      </c>
      <c r="C72" s="53" t="s">
        <v>65</v>
      </c>
      <c r="D72" s="25">
        <v>19447</v>
      </c>
      <c r="E72" s="26">
        <v>25438</v>
      </c>
      <c r="F72" s="52">
        <v>0.30806808248058837</v>
      </c>
      <c r="G72" s="19"/>
      <c r="H72" s="23">
        <v>7</v>
      </c>
      <c r="I72" s="53" t="s">
        <v>247</v>
      </c>
      <c r="J72" s="25">
        <v>16934</v>
      </c>
      <c r="K72" s="26">
        <v>20081</v>
      </c>
      <c r="L72" s="52">
        <f t="shared" si="4"/>
        <v>0.18583914019133108</v>
      </c>
      <c r="M72" s="19"/>
    </row>
    <row r="73" spans="2:13" ht="15" customHeight="1" x14ac:dyDescent="0.2">
      <c r="B73" s="23">
        <v>8</v>
      </c>
      <c r="C73" s="24" t="s">
        <v>247</v>
      </c>
      <c r="D73" s="25">
        <v>20081</v>
      </c>
      <c r="E73" s="26">
        <v>24236</v>
      </c>
      <c r="F73" s="52">
        <v>0.2069120063741845</v>
      </c>
      <c r="G73" s="19"/>
      <c r="H73" s="23">
        <v>8</v>
      </c>
      <c r="I73" s="24" t="s">
        <v>65</v>
      </c>
      <c r="J73" s="25">
        <v>16757</v>
      </c>
      <c r="K73" s="26">
        <v>19447</v>
      </c>
      <c r="L73" s="52">
        <f>(K73/J73)-1</f>
        <v>0.16052992779137076</v>
      </c>
      <c r="M73" s="19"/>
    </row>
    <row r="74" spans="2:13" ht="15" customHeight="1" x14ac:dyDescent="0.2">
      <c r="B74" s="23">
        <v>9</v>
      </c>
      <c r="C74" s="24" t="s">
        <v>58</v>
      </c>
      <c r="D74" s="25">
        <v>17619</v>
      </c>
      <c r="E74" s="26">
        <v>22204</v>
      </c>
      <c r="F74" s="52">
        <v>0.26023043305522453</v>
      </c>
      <c r="G74" s="19"/>
      <c r="H74" s="23">
        <v>9</v>
      </c>
      <c r="I74" s="24" t="s">
        <v>58</v>
      </c>
      <c r="J74" s="25">
        <v>15351</v>
      </c>
      <c r="K74" s="26">
        <v>17619</v>
      </c>
      <c r="L74" s="52">
        <f t="shared" ref="L74:L80" si="5">(K74/J74)-1</f>
        <v>0.14774281805745559</v>
      </c>
      <c r="M74" s="19"/>
    </row>
    <row r="75" spans="2:13" ht="15" customHeight="1" x14ac:dyDescent="0.2">
      <c r="B75" s="23">
        <v>10</v>
      </c>
      <c r="C75" s="24" t="s">
        <v>19</v>
      </c>
      <c r="D75" s="25">
        <v>8411</v>
      </c>
      <c r="E75" s="26">
        <v>18565</v>
      </c>
      <c r="F75" s="52">
        <v>1.207228629176079</v>
      </c>
      <c r="G75" s="19"/>
      <c r="H75" s="23">
        <v>10</v>
      </c>
      <c r="I75" s="24" t="s">
        <v>44</v>
      </c>
      <c r="J75" s="25">
        <v>14300</v>
      </c>
      <c r="K75" s="26">
        <v>16424</v>
      </c>
      <c r="L75" s="52">
        <f t="shared" si="5"/>
        <v>0.14853146853146848</v>
      </c>
      <c r="M75" s="19"/>
    </row>
    <row r="76" spans="2:13" ht="15" customHeight="1" x14ac:dyDescent="0.2">
      <c r="B76" s="23">
        <v>11</v>
      </c>
      <c r="C76" s="24" t="s">
        <v>44</v>
      </c>
      <c r="D76" s="25">
        <v>16424</v>
      </c>
      <c r="E76" s="26">
        <v>17664</v>
      </c>
      <c r="F76" s="52">
        <v>7.5499269361909427E-2</v>
      </c>
      <c r="G76" s="19"/>
      <c r="H76" s="23">
        <v>11</v>
      </c>
      <c r="I76" s="24" t="s">
        <v>38</v>
      </c>
      <c r="J76" s="25">
        <v>10633</v>
      </c>
      <c r="K76" s="26">
        <v>10985</v>
      </c>
      <c r="L76" s="52">
        <f t="shared" si="5"/>
        <v>3.3104486034045033E-2</v>
      </c>
      <c r="M76" s="19"/>
    </row>
    <row r="77" spans="2:13" ht="15" customHeight="1" x14ac:dyDescent="0.2">
      <c r="B77" s="23">
        <v>12</v>
      </c>
      <c r="C77" s="24" t="s">
        <v>38</v>
      </c>
      <c r="D77" s="25">
        <v>10985</v>
      </c>
      <c r="E77" s="26">
        <v>12613</v>
      </c>
      <c r="F77" s="52">
        <v>0.14820209376422389</v>
      </c>
      <c r="G77" s="19"/>
      <c r="H77" s="23">
        <v>12</v>
      </c>
      <c r="I77" s="24" t="s">
        <v>15</v>
      </c>
      <c r="J77" s="25">
        <v>7123</v>
      </c>
      <c r="K77" s="26">
        <v>8738</v>
      </c>
      <c r="L77" s="52">
        <f t="shared" si="5"/>
        <v>0.22673031026252977</v>
      </c>
      <c r="M77" s="19"/>
    </row>
    <row r="78" spans="2:13" ht="15" customHeight="1" x14ac:dyDescent="0.2">
      <c r="B78" s="23">
        <v>13</v>
      </c>
      <c r="C78" s="81" t="s">
        <v>24</v>
      </c>
      <c r="D78" s="25">
        <v>7105</v>
      </c>
      <c r="E78" s="26">
        <v>12082</v>
      </c>
      <c r="F78" s="52">
        <v>0.70049261083743852</v>
      </c>
      <c r="G78" s="19"/>
      <c r="H78" s="23">
        <v>13</v>
      </c>
      <c r="I78" s="81" t="s">
        <v>57</v>
      </c>
      <c r="J78" s="25">
        <v>6941</v>
      </c>
      <c r="K78" s="26">
        <v>8486</v>
      </c>
      <c r="L78" s="52">
        <f t="shared" si="5"/>
        <v>0.22259040484080095</v>
      </c>
      <c r="M78" s="19"/>
    </row>
    <row r="79" spans="2:13" ht="15" customHeight="1" x14ac:dyDescent="0.2">
      <c r="B79" s="23">
        <v>14</v>
      </c>
      <c r="C79" s="24" t="s">
        <v>57</v>
      </c>
      <c r="D79" s="25">
        <v>8486</v>
      </c>
      <c r="E79" s="26">
        <v>10695</v>
      </c>
      <c r="F79" s="52">
        <v>0.26031110063634211</v>
      </c>
      <c r="G79" s="19"/>
      <c r="H79" s="23">
        <v>14</v>
      </c>
      <c r="I79" s="24" t="s">
        <v>19</v>
      </c>
      <c r="J79" s="25">
        <v>5531</v>
      </c>
      <c r="K79" s="26">
        <v>8411</v>
      </c>
      <c r="L79" s="52">
        <f t="shared" si="5"/>
        <v>0.52070150063279685</v>
      </c>
      <c r="M79" s="19"/>
    </row>
    <row r="80" spans="2:13" ht="15" customHeight="1" thickBot="1" x14ac:dyDescent="0.25">
      <c r="B80" s="31">
        <v>15</v>
      </c>
      <c r="C80" s="82" t="s">
        <v>15</v>
      </c>
      <c r="D80" s="83">
        <v>8738</v>
      </c>
      <c r="E80" s="34">
        <v>10309</v>
      </c>
      <c r="F80" s="54">
        <v>0.17978942549782562</v>
      </c>
      <c r="G80" s="19"/>
      <c r="H80" s="31">
        <v>15</v>
      </c>
      <c r="I80" s="82" t="s">
        <v>24</v>
      </c>
      <c r="J80" s="83">
        <v>4634</v>
      </c>
      <c r="K80" s="34">
        <v>7105</v>
      </c>
      <c r="L80" s="54">
        <f t="shared" si="5"/>
        <v>0.5332326283987916</v>
      </c>
      <c r="M80" s="19"/>
    </row>
    <row r="82" spans="2:12" ht="15" customHeight="1" thickBot="1" x14ac:dyDescent="0.25"/>
    <row r="83" spans="2:12" ht="18" customHeight="1" thickBot="1" x14ac:dyDescent="0.25">
      <c r="B83" s="135" t="s">
        <v>266</v>
      </c>
      <c r="C83" s="136"/>
      <c r="D83" s="136"/>
      <c r="E83" s="136"/>
      <c r="F83" s="137"/>
      <c r="H83" s="135" t="s">
        <v>267</v>
      </c>
      <c r="I83" s="136"/>
      <c r="J83" s="136"/>
      <c r="K83" s="136"/>
      <c r="L83" s="137"/>
    </row>
    <row r="84" spans="2:12" ht="15" customHeight="1" thickBot="1" x14ac:dyDescent="0.25">
      <c r="E84" s="8"/>
      <c r="F84" s="8"/>
      <c r="H84" s="8"/>
      <c r="I84" s="8"/>
      <c r="J84" s="8"/>
      <c r="K84" s="8"/>
      <c r="L84" s="8"/>
    </row>
    <row r="85" spans="2:12" ht="28.5" customHeight="1" x14ac:dyDescent="0.2">
      <c r="B85" s="44"/>
      <c r="C85" s="45" t="s">
        <v>0</v>
      </c>
      <c r="D85" s="46">
        <v>2008</v>
      </c>
      <c r="E85" s="46">
        <v>2009</v>
      </c>
      <c r="F85" s="47" t="s">
        <v>1</v>
      </c>
      <c r="H85" s="44"/>
      <c r="I85" s="45" t="s">
        <v>0</v>
      </c>
      <c r="J85" s="46">
        <v>2007</v>
      </c>
      <c r="K85" s="46">
        <v>2008</v>
      </c>
      <c r="L85" s="47" t="s">
        <v>1</v>
      </c>
    </row>
    <row r="86" spans="2:12" ht="15" customHeight="1" x14ac:dyDescent="0.2">
      <c r="B86" s="23">
        <v>1</v>
      </c>
      <c r="C86" s="24" t="s">
        <v>13</v>
      </c>
      <c r="D86" s="25">
        <v>344936</v>
      </c>
      <c r="E86" s="26">
        <v>418992</v>
      </c>
      <c r="F86" s="52">
        <f>(E86/D86)-1</f>
        <v>0.21469489992346413</v>
      </c>
      <c r="H86" s="23">
        <v>1</v>
      </c>
      <c r="I86" s="24" t="s">
        <v>66</v>
      </c>
      <c r="J86" s="25">
        <v>248028</v>
      </c>
      <c r="K86" s="26">
        <v>351410</v>
      </c>
      <c r="L86" s="52">
        <v>0.41681584337252242</v>
      </c>
    </row>
    <row r="87" spans="2:12" ht="15" customHeight="1" x14ac:dyDescent="0.2">
      <c r="B87" s="23">
        <v>2</v>
      </c>
      <c r="C87" s="24" t="s">
        <v>66</v>
      </c>
      <c r="D87" s="25">
        <v>351410</v>
      </c>
      <c r="E87" s="26">
        <v>384482</v>
      </c>
      <c r="F87" s="52">
        <f>(E87/D87)-1</f>
        <v>9.4112290486895622E-2</v>
      </c>
      <c r="H87" s="23">
        <v>2</v>
      </c>
      <c r="I87" s="24" t="s">
        <v>13</v>
      </c>
      <c r="J87" s="25">
        <v>281629</v>
      </c>
      <c r="K87" s="26">
        <v>344936</v>
      </c>
      <c r="L87" s="52">
        <v>0.22478864037439328</v>
      </c>
    </row>
    <row r="88" spans="2:12" ht="15" customHeight="1" x14ac:dyDescent="0.2">
      <c r="B88" s="23">
        <v>3</v>
      </c>
      <c r="C88" s="53" t="s">
        <v>12</v>
      </c>
      <c r="D88" s="25">
        <v>281463</v>
      </c>
      <c r="E88" s="26">
        <v>351049</v>
      </c>
      <c r="F88" s="52">
        <f t="shared" ref="F88:F100" si="6">(E88/D88)-1</f>
        <v>0.24722965363120553</v>
      </c>
      <c r="H88" s="23">
        <v>3</v>
      </c>
      <c r="I88" s="53" t="s">
        <v>12</v>
      </c>
      <c r="J88" s="25">
        <v>243133</v>
      </c>
      <c r="K88" s="26">
        <v>281463</v>
      </c>
      <c r="L88" s="52">
        <v>0.15765033952610308</v>
      </c>
    </row>
    <row r="89" spans="2:12" ht="15" customHeight="1" x14ac:dyDescent="0.2">
      <c r="B89" s="23">
        <v>4</v>
      </c>
      <c r="C89" s="24" t="s">
        <v>26</v>
      </c>
      <c r="D89" s="25">
        <v>114459</v>
      </c>
      <c r="E89" s="26">
        <v>127937</v>
      </c>
      <c r="F89" s="52">
        <f t="shared" si="6"/>
        <v>0.11775395556487478</v>
      </c>
      <c r="H89" s="23">
        <v>4</v>
      </c>
      <c r="I89" s="24" t="s">
        <v>26</v>
      </c>
      <c r="J89" s="25">
        <v>91361</v>
      </c>
      <c r="K89" s="26">
        <v>114459</v>
      </c>
      <c r="L89" s="52">
        <v>0.25282122568710941</v>
      </c>
    </row>
    <row r="90" spans="2:12" ht="15" customHeight="1" x14ac:dyDescent="0.2">
      <c r="B90" s="23">
        <v>5</v>
      </c>
      <c r="C90" s="28" t="s">
        <v>30</v>
      </c>
      <c r="D90" s="25">
        <v>32988</v>
      </c>
      <c r="E90" s="26">
        <v>39339</v>
      </c>
      <c r="F90" s="52">
        <f t="shared" si="6"/>
        <v>0.19252455438341221</v>
      </c>
      <c r="H90" s="23">
        <v>5</v>
      </c>
      <c r="I90" s="28" t="s">
        <v>30</v>
      </c>
      <c r="J90" s="25">
        <v>28932</v>
      </c>
      <c r="K90" s="26">
        <v>32988</v>
      </c>
      <c r="L90" s="52">
        <v>0.14019079220240571</v>
      </c>
    </row>
    <row r="91" spans="2:12" ht="15" customHeight="1" x14ac:dyDescent="0.2">
      <c r="B91" s="23">
        <v>6</v>
      </c>
      <c r="C91" s="29" t="s">
        <v>247</v>
      </c>
      <c r="D91" s="25">
        <v>15652</v>
      </c>
      <c r="E91" s="26">
        <v>16934</v>
      </c>
      <c r="F91" s="52">
        <f t="shared" si="6"/>
        <v>8.1906465627395786E-2</v>
      </c>
      <c r="H91" s="23">
        <v>6</v>
      </c>
      <c r="I91" s="29" t="s">
        <v>65</v>
      </c>
      <c r="J91" s="25">
        <v>16450</v>
      </c>
      <c r="K91" s="26">
        <v>17413</v>
      </c>
      <c r="L91" s="52">
        <v>5.8541033434650558E-2</v>
      </c>
    </row>
    <row r="92" spans="2:12" ht="15" customHeight="1" x14ac:dyDescent="0.2">
      <c r="B92" s="23">
        <v>7</v>
      </c>
      <c r="C92" s="53" t="s">
        <v>65</v>
      </c>
      <c r="D92" s="25">
        <v>17413</v>
      </c>
      <c r="E92" s="26">
        <v>16757</v>
      </c>
      <c r="F92" s="52">
        <f t="shared" si="6"/>
        <v>-3.7673002928846233E-2</v>
      </c>
      <c r="H92" s="23">
        <v>7</v>
      </c>
      <c r="I92" s="53" t="s">
        <v>247</v>
      </c>
      <c r="J92" s="25">
        <v>14818</v>
      </c>
      <c r="K92" s="26">
        <v>15652</v>
      </c>
      <c r="L92" s="52">
        <v>5.6282899176677059E-2</v>
      </c>
    </row>
    <row r="93" spans="2:12" ht="15" customHeight="1" x14ac:dyDescent="0.2">
      <c r="B93" s="23">
        <v>8</v>
      </c>
      <c r="C93" s="24" t="s">
        <v>58</v>
      </c>
      <c r="D93" s="25">
        <v>13267</v>
      </c>
      <c r="E93" s="26">
        <v>15351</v>
      </c>
      <c r="F93" s="52">
        <f t="shared" si="6"/>
        <v>0.15708148036481506</v>
      </c>
      <c r="H93" s="23">
        <v>8</v>
      </c>
      <c r="I93" s="24" t="s">
        <v>58</v>
      </c>
      <c r="J93" s="25">
        <v>14081</v>
      </c>
      <c r="K93" s="26">
        <v>13267</v>
      </c>
      <c r="L93" s="52">
        <v>-5.7808394290178255E-2</v>
      </c>
    </row>
    <row r="94" spans="2:12" ht="15" customHeight="1" x14ac:dyDescent="0.2">
      <c r="B94" s="23">
        <v>9</v>
      </c>
      <c r="C94" s="24" t="s">
        <v>44</v>
      </c>
      <c r="D94" s="25">
        <v>12914</v>
      </c>
      <c r="E94" s="26">
        <v>14300</v>
      </c>
      <c r="F94" s="52">
        <f t="shared" si="6"/>
        <v>0.10732538330494035</v>
      </c>
      <c r="H94" s="23">
        <v>9</v>
      </c>
      <c r="I94" s="24" t="s">
        <v>44</v>
      </c>
      <c r="J94" s="25">
        <v>12380</v>
      </c>
      <c r="K94" s="26">
        <v>12914</v>
      </c>
      <c r="L94" s="52">
        <v>4.3134087237479912E-2</v>
      </c>
    </row>
    <row r="95" spans="2:12" ht="15" customHeight="1" x14ac:dyDescent="0.2">
      <c r="B95" s="23">
        <v>10</v>
      </c>
      <c r="C95" s="24" t="s">
        <v>38</v>
      </c>
      <c r="D95" s="25">
        <v>8951</v>
      </c>
      <c r="E95" s="26">
        <v>10633</v>
      </c>
      <c r="F95" s="52">
        <f t="shared" si="6"/>
        <v>0.18791196514355946</v>
      </c>
      <c r="H95" s="23">
        <v>10</v>
      </c>
      <c r="I95" s="24" t="s">
        <v>141</v>
      </c>
      <c r="J95" s="25">
        <v>7986</v>
      </c>
      <c r="K95" s="26">
        <v>10038</v>
      </c>
      <c r="L95" s="52">
        <v>0.25694966190833957</v>
      </c>
    </row>
    <row r="96" spans="2:12" ht="15" customHeight="1" x14ac:dyDescent="0.2">
      <c r="B96" s="23">
        <v>11</v>
      </c>
      <c r="C96" s="24" t="s">
        <v>141</v>
      </c>
      <c r="D96" s="25">
        <v>10038</v>
      </c>
      <c r="E96" s="26">
        <v>9848</v>
      </c>
      <c r="F96" s="52">
        <f t="shared" si="6"/>
        <v>-1.8928073321378802E-2</v>
      </c>
      <c r="H96" s="23">
        <v>11</v>
      </c>
      <c r="I96" s="24" t="s">
        <v>38</v>
      </c>
      <c r="J96" s="25">
        <v>9775</v>
      </c>
      <c r="K96" s="26">
        <v>8951</v>
      </c>
      <c r="L96" s="52">
        <v>-8.4296675191815829E-2</v>
      </c>
    </row>
    <row r="97" spans="2:12" ht="15" customHeight="1" x14ac:dyDescent="0.2">
      <c r="B97" s="23">
        <v>12</v>
      </c>
      <c r="C97" s="24" t="s">
        <v>15</v>
      </c>
      <c r="D97" s="25">
        <v>8547</v>
      </c>
      <c r="E97" s="26">
        <v>7123</v>
      </c>
      <c r="F97" s="52">
        <f t="shared" si="6"/>
        <v>-0.16660816660816657</v>
      </c>
      <c r="H97" s="23">
        <v>12</v>
      </c>
      <c r="I97" s="24" t="s">
        <v>15</v>
      </c>
      <c r="J97" s="25">
        <v>9104</v>
      </c>
      <c r="K97" s="26">
        <v>8547</v>
      </c>
      <c r="L97" s="52">
        <v>-6.1181898066783869E-2</v>
      </c>
    </row>
    <row r="98" spans="2:12" ht="15" customHeight="1" x14ac:dyDescent="0.2">
      <c r="B98" s="23">
        <v>13</v>
      </c>
      <c r="C98" s="81" t="s">
        <v>57</v>
      </c>
      <c r="D98" s="25">
        <v>6186</v>
      </c>
      <c r="E98" s="26">
        <v>6941</v>
      </c>
      <c r="F98" s="52">
        <f t="shared" si="6"/>
        <v>0.12204978984804393</v>
      </c>
      <c r="H98" s="23">
        <v>13</v>
      </c>
      <c r="I98" s="81" t="s">
        <v>57</v>
      </c>
      <c r="J98" s="25">
        <v>5958</v>
      </c>
      <c r="K98" s="26">
        <v>6186</v>
      </c>
      <c r="L98" s="52">
        <v>3.8267875125881146E-2</v>
      </c>
    </row>
    <row r="99" spans="2:12" ht="15" customHeight="1" x14ac:dyDescent="0.2">
      <c r="B99" s="23">
        <v>14</v>
      </c>
      <c r="C99" s="24" t="s">
        <v>19</v>
      </c>
      <c r="D99" s="25">
        <v>4523</v>
      </c>
      <c r="E99" s="26">
        <v>5531</v>
      </c>
      <c r="F99" s="52">
        <f t="shared" si="6"/>
        <v>0.22286093300906473</v>
      </c>
      <c r="H99" s="23">
        <v>14</v>
      </c>
      <c r="I99" s="24" t="s">
        <v>19</v>
      </c>
      <c r="J99" s="25">
        <v>5098</v>
      </c>
      <c r="K99" s="26">
        <v>4523</v>
      </c>
      <c r="L99" s="52">
        <v>-0.11278932914868578</v>
      </c>
    </row>
    <row r="100" spans="2:12" ht="15" customHeight="1" thickBot="1" x14ac:dyDescent="0.25">
      <c r="B100" s="31">
        <v>15</v>
      </c>
      <c r="C100" s="82" t="s">
        <v>152</v>
      </c>
      <c r="D100" s="83">
        <v>4465</v>
      </c>
      <c r="E100" s="34">
        <v>5386</v>
      </c>
      <c r="F100" s="54">
        <f t="shared" si="6"/>
        <v>0.20627099664053761</v>
      </c>
      <c r="H100" s="31">
        <v>15</v>
      </c>
      <c r="I100" s="82" t="s">
        <v>24</v>
      </c>
      <c r="J100" s="83">
        <v>4491</v>
      </c>
      <c r="K100" s="34">
        <v>4479</v>
      </c>
      <c r="L100" s="54">
        <v>-2.6720106880427918E-3</v>
      </c>
    </row>
    <row r="101" spans="2:12" ht="15" customHeight="1" x14ac:dyDescent="0.2">
      <c r="B101" s="118"/>
      <c r="F101" s="121"/>
    </row>
    <row r="102" spans="2:12" ht="15" customHeight="1" thickBot="1" x14ac:dyDescent="0.25"/>
    <row r="103" spans="2:12" ht="18.75" customHeight="1" thickBot="1" x14ac:dyDescent="0.25">
      <c r="B103" s="135" t="s">
        <v>250</v>
      </c>
      <c r="C103" s="136"/>
      <c r="D103" s="136"/>
      <c r="E103" s="136"/>
      <c r="F103" s="137"/>
      <c r="H103" s="135" t="s">
        <v>268</v>
      </c>
      <c r="I103" s="136"/>
      <c r="J103" s="136"/>
      <c r="K103" s="136"/>
      <c r="L103" s="137"/>
    </row>
    <row r="104" spans="2:12" ht="15" customHeight="1" thickBot="1" x14ac:dyDescent="0.25">
      <c r="B104" s="8"/>
      <c r="C104" s="8"/>
      <c r="D104" s="8"/>
      <c r="E104" s="8"/>
      <c r="F104" s="8"/>
      <c r="I104" s="8"/>
      <c r="J104" s="8"/>
      <c r="K104" s="8"/>
      <c r="L104" s="8"/>
    </row>
    <row r="105" spans="2:12" ht="15" customHeight="1" x14ac:dyDescent="0.2">
      <c r="B105" s="44"/>
      <c r="C105" s="45" t="s">
        <v>0</v>
      </c>
      <c r="D105" s="46">
        <v>2006</v>
      </c>
      <c r="E105" s="46">
        <v>2007</v>
      </c>
      <c r="F105" s="47" t="s">
        <v>1</v>
      </c>
      <c r="H105" s="44"/>
      <c r="I105" s="45" t="s">
        <v>0</v>
      </c>
      <c r="J105" s="46">
        <v>2005</v>
      </c>
      <c r="K105" s="46">
        <v>2006</v>
      </c>
      <c r="L105" s="47" t="s">
        <v>1</v>
      </c>
    </row>
    <row r="106" spans="2:12" ht="15" customHeight="1" x14ac:dyDescent="0.2">
      <c r="B106" s="23">
        <v>1</v>
      </c>
      <c r="C106" s="24" t="s">
        <v>13</v>
      </c>
      <c r="D106" s="25">
        <v>198062</v>
      </c>
      <c r="E106" s="26">
        <v>281629</v>
      </c>
      <c r="F106" s="52">
        <f>(E106/D106)-1</f>
        <v>0.42192343811533761</v>
      </c>
      <c r="H106" s="23">
        <v>1</v>
      </c>
      <c r="I106" s="24" t="s">
        <v>13</v>
      </c>
      <c r="J106" s="25">
        <v>153467</v>
      </c>
      <c r="K106" s="26">
        <v>198062</v>
      </c>
      <c r="L106" s="52">
        <f>(K106/J106)-1</f>
        <v>0.29058364338913245</v>
      </c>
    </row>
    <row r="107" spans="2:12" ht="15" customHeight="1" x14ac:dyDescent="0.2">
      <c r="B107" s="23">
        <v>2</v>
      </c>
      <c r="C107" s="24" t="s">
        <v>66</v>
      </c>
      <c r="D107" s="25">
        <v>146696</v>
      </c>
      <c r="E107" s="26">
        <v>248028</v>
      </c>
      <c r="F107" s="52">
        <f t="shared" ref="F107:F120" si="7">(E107/D107)-1</f>
        <v>0.69076184763047399</v>
      </c>
      <c r="H107" s="23">
        <v>2</v>
      </c>
      <c r="I107" s="24" t="s">
        <v>12</v>
      </c>
      <c r="J107" s="25">
        <v>100508</v>
      </c>
      <c r="K107" s="26">
        <v>180550</v>
      </c>
      <c r="L107" s="52">
        <f t="shared" ref="L107:L120" si="8">(K107/J107)-1</f>
        <v>0.79637441795677955</v>
      </c>
    </row>
    <row r="108" spans="2:12" ht="15" customHeight="1" x14ac:dyDescent="0.2">
      <c r="B108" s="23">
        <v>3</v>
      </c>
      <c r="C108" s="53" t="s">
        <v>12</v>
      </c>
      <c r="D108" s="25">
        <v>180550</v>
      </c>
      <c r="E108" s="26">
        <v>243133</v>
      </c>
      <c r="F108" s="52">
        <f t="shared" si="7"/>
        <v>0.34662420382165604</v>
      </c>
      <c r="H108" s="23">
        <v>3</v>
      </c>
      <c r="I108" s="53" t="s">
        <v>66</v>
      </c>
      <c r="J108" s="25">
        <v>109796</v>
      </c>
      <c r="K108" s="26">
        <v>146696</v>
      </c>
      <c r="L108" s="52">
        <f t="shared" si="8"/>
        <v>0.33607781704251516</v>
      </c>
    </row>
    <row r="109" spans="2:12" ht="15" customHeight="1" x14ac:dyDescent="0.2">
      <c r="B109" s="23">
        <v>4</v>
      </c>
      <c r="C109" s="24" t="s">
        <v>26</v>
      </c>
      <c r="D109" s="25">
        <v>88538</v>
      </c>
      <c r="E109" s="26">
        <v>91361</v>
      </c>
      <c r="F109" s="52">
        <f t="shared" si="7"/>
        <v>3.1884614515801157E-2</v>
      </c>
      <c r="H109" s="23">
        <v>4</v>
      </c>
      <c r="I109" s="24" t="s">
        <v>26</v>
      </c>
      <c r="J109" s="25">
        <v>90176</v>
      </c>
      <c r="K109" s="26">
        <v>88538</v>
      </c>
      <c r="L109" s="52">
        <f t="shared" si="8"/>
        <v>-1.8164478353442148E-2</v>
      </c>
    </row>
    <row r="110" spans="2:12" ht="15" customHeight="1" x14ac:dyDescent="0.2">
      <c r="B110" s="23">
        <v>5</v>
      </c>
      <c r="C110" s="28" t="s">
        <v>30</v>
      </c>
      <c r="D110" s="25">
        <v>22436</v>
      </c>
      <c r="E110" s="26">
        <v>28932</v>
      </c>
      <c r="F110" s="52">
        <f t="shared" si="7"/>
        <v>0.28953467641290787</v>
      </c>
      <c r="H110" s="23">
        <v>5</v>
      </c>
      <c r="I110" s="28" t="s">
        <v>30</v>
      </c>
      <c r="J110" s="25">
        <v>12288</v>
      </c>
      <c r="K110" s="26">
        <v>22436</v>
      </c>
      <c r="L110" s="52">
        <f t="shared" si="8"/>
        <v>0.82584635416666674</v>
      </c>
    </row>
    <row r="111" spans="2:12" ht="15" customHeight="1" x14ac:dyDescent="0.2">
      <c r="B111" s="23">
        <v>6</v>
      </c>
      <c r="C111" s="29" t="s">
        <v>65</v>
      </c>
      <c r="D111" s="25">
        <v>8229</v>
      </c>
      <c r="E111" s="26">
        <v>16450</v>
      </c>
      <c r="F111" s="52">
        <f t="shared" si="7"/>
        <v>0.99902782841171467</v>
      </c>
      <c r="H111" s="23">
        <v>6</v>
      </c>
      <c r="I111" s="29" t="s">
        <v>247</v>
      </c>
      <c r="J111" s="25">
        <v>12922</v>
      </c>
      <c r="K111" s="26">
        <v>12801</v>
      </c>
      <c r="L111" s="52">
        <f t="shared" si="8"/>
        <v>-9.3638755610586655E-3</v>
      </c>
    </row>
    <row r="112" spans="2:12" ht="15" customHeight="1" x14ac:dyDescent="0.2">
      <c r="B112" s="23">
        <v>7</v>
      </c>
      <c r="C112" s="53" t="s">
        <v>247</v>
      </c>
      <c r="D112" s="25">
        <v>12801</v>
      </c>
      <c r="E112" s="26">
        <v>14818</v>
      </c>
      <c r="F112" s="52">
        <f t="shared" si="7"/>
        <v>0.15756581517068979</v>
      </c>
      <c r="H112" s="23">
        <v>7</v>
      </c>
      <c r="I112" s="53" t="s">
        <v>58</v>
      </c>
      <c r="J112" s="25">
        <v>8840</v>
      </c>
      <c r="K112" s="26">
        <v>11076</v>
      </c>
      <c r="L112" s="52">
        <f t="shared" si="8"/>
        <v>0.25294117647058822</v>
      </c>
    </row>
    <row r="113" spans="2:12" ht="15" customHeight="1" x14ac:dyDescent="0.2">
      <c r="B113" s="23">
        <v>8</v>
      </c>
      <c r="C113" s="24" t="s">
        <v>58</v>
      </c>
      <c r="D113" s="25">
        <v>11076</v>
      </c>
      <c r="E113" s="26">
        <v>14081</v>
      </c>
      <c r="F113" s="52">
        <f t="shared" si="7"/>
        <v>0.2713073311664862</v>
      </c>
      <c r="H113" s="23">
        <v>8</v>
      </c>
      <c r="I113" s="24" t="s">
        <v>44</v>
      </c>
      <c r="J113" s="25">
        <v>7098</v>
      </c>
      <c r="K113" s="26">
        <v>10344</v>
      </c>
      <c r="L113" s="52">
        <f t="shared" si="8"/>
        <v>0.45731191885038047</v>
      </c>
    </row>
    <row r="114" spans="2:12" ht="15" customHeight="1" x14ac:dyDescent="0.2">
      <c r="B114" s="23">
        <v>9</v>
      </c>
      <c r="C114" s="24" t="s">
        <v>44</v>
      </c>
      <c r="D114" s="25">
        <v>10344</v>
      </c>
      <c r="E114" s="26">
        <v>12380</v>
      </c>
      <c r="F114" s="52">
        <f t="shared" si="7"/>
        <v>0.19682907965970609</v>
      </c>
      <c r="H114" s="23">
        <v>9</v>
      </c>
      <c r="I114" s="24" t="s">
        <v>38</v>
      </c>
      <c r="J114" s="25">
        <v>6677</v>
      </c>
      <c r="K114" s="26">
        <v>8901</v>
      </c>
      <c r="L114" s="52">
        <f t="shared" si="8"/>
        <v>0.33308372023363786</v>
      </c>
    </row>
    <row r="115" spans="2:12" ht="15" customHeight="1" x14ac:dyDescent="0.2">
      <c r="B115" s="23">
        <v>10</v>
      </c>
      <c r="C115" s="24" t="s">
        <v>38</v>
      </c>
      <c r="D115" s="25">
        <v>8901</v>
      </c>
      <c r="E115" s="26">
        <v>9775</v>
      </c>
      <c r="F115" s="52">
        <f t="shared" si="7"/>
        <v>9.8191214470284338E-2</v>
      </c>
      <c r="H115" s="23">
        <v>10</v>
      </c>
      <c r="I115" s="24" t="s">
        <v>15</v>
      </c>
      <c r="J115" s="25">
        <v>2653</v>
      </c>
      <c r="K115" s="26">
        <v>8304</v>
      </c>
      <c r="L115" s="52">
        <f t="shared" si="8"/>
        <v>2.1300414624952881</v>
      </c>
    </row>
    <row r="116" spans="2:12" ht="15" customHeight="1" x14ac:dyDescent="0.2">
      <c r="B116" s="23">
        <v>11</v>
      </c>
      <c r="C116" s="24" t="s">
        <v>15</v>
      </c>
      <c r="D116" s="25">
        <v>8304</v>
      </c>
      <c r="E116" s="26">
        <v>9104</v>
      </c>
      <c r="F116" s="52">
        <f t="shared" si="7"/>
        <v>9.6339113680154131E-2</v>
      </c>
      <c r="H116" s="23">
        <v>11</v>
      </c>
      <c r="I116" s="24" t="s">
        <v>65</v>
      </c>
      <c r="J116" s="25">
        <v>6316</v>
      </c>
      <c r="K116" s="26">
        <v>8229</v>
      </c>
      <c r="L116" s="52">
        <f t="shared" si="8"/>
        <v>0.30288157061431287</v>
      </c>
    </row>
    <row r="117" spans="2:12" ht="15" customHeight="1" x14ac:dyDescent="0.2">
      <c r="B117" s="23">
        <v>12</v>
      </c>
      <c r="C117" s="24" t="s">
        <v>141</v>
      </c>
      <c r="D117" s="25">
        <v>5379</v>
      </c>
      <c r="E117" s="26">
        <v>7986</v>
      </c>
      <c r="F117" s="52">
        <f t="shared" si="7"/>
        <v>0.48466257668711665</v>
      </c>
      <c r="H117" s="23">
        <v>12</v>
      </c>
      <c r="I117" s="24" t="s">
        <v>152</v>
      </c>
      <c r="J117" s="25">
        <v>253</v>
      </c>
      <c r="K117" s="26">
        <v>5684</v>
      </c>
      <c r="L117" s="52">
        <f t="shared" si="8"/>
        <v>21.466403162055336</v>
      </c>
    </row>
    <row r="118" spans="2:12" ht="15" customHeight="1" x14ac:dyDescent="0.2">
      <c r="B118" s="23">
        <v>13</v>
      </c>
      <c r="C118" s="81" t="s">
        <v>57</v>
      </c>
      <c r="D118" s="25">
        <v>5097</v>
      </c>
      <c r="E118" s="26">
        <v>5958</v>
      </c>
      <c r="F118" s="52">
        <f t="shared" si="7"/>
        <v>0.16892289582107112</v>
      </c>
      <c r="H118" s="23">
        <v>13</v>
      </c>
      <c r="I118" s="81" t="s">
        <v>141</v>
      </c>
      <c r="J118" s="25">
        <v>5033</v>
      </c>
      <c r="K118" s="26">
        <v>5379</v>
      </c>
      <c r="L118" s="52">
        <f t="shared" si="8"/>
        <v>6.8746274587720979E-2</v>
      </c>
    </row>
    <row r="119" spans="2:12" ht="15" customHeight="1" x14ac:dyDescent="0.2">
      <c r="B119" s="23">
        <v>14</v>
      </c>
      <c r="C119" s="24" t="s">
        <v>19</v>
      </c>
      <c r="D119" s="25">
        <v>3393</v>
      </c>
      <c r="E119" s="26">
        <v>5098</v>
      </c>
      <c r="F119" s="52">
        <f t="shared" si="7"/>
        <v>0.50250515767757142</v>
      </c>
      <c r="H119" s="23">
        <v>14</v>
      </c>
      <c r="I119" s="24" t="s">
        <v>57</v>
      </c>
      <c r="J119" s="25">
        <v>3996</v>
      </c>
      <c r="K119" s="26">
        <v>5097</v>
      </c>
      <c r="L119" s="52">
        <f t="shared" si="8"/>
        <v>0.27552552552552556</v>
      </c>
    </row>
    <row r="120" spans="2:12" ht="15" customHeight="1" thickBot="1" x14ac:dyDescent="0.25">
      <c r="B120" s="31">
        <v>15</v>
      </c>
      <c r="C120" s="82" t="s">
        <v>24</v>
      </c>
      <c r="D120" s="83">
        <v>2893</v>
      </c>
      <c r="E120" s="34">
        <v>4491</v>
      </c>
      <c r="F120" s="54">
        <f t="shared" si="7"/>
        <v>0.55236778430694788</v>
      </c>
      <c r="H120" s="31">
        <v>15</v>
      </c>
      <c r="I120" s="82" t="s">
        <v>62</v>
      </c>
      <c r="J120" s="83">
        <v>3095</v>
      </c>
      <c r="K120" s="34">
        <v>4063</v>
      </c>
      <c r="L120" s="54">
        <f t="shared" si="8"/>
        <v>0.31276252019386108</v>
      </c>
    </row>
    <row r="123" spans="2:12" ht="15" customHeight="1" x14ac:dyDescent="0.2">
      <c r="B123" s="128" t="s">
        <v>2</v>
      </c>
      <c r="C123" s="128"/>
      <c r="D123" s="128"/>
      <c r="E123" s="128"/>
      <c r="F123" s="128"/>
    </row>
  </sheetData>
  <sortState ref="C26:D42">
    <sortCondition descending="1" ref="D26"/>
  </sortState>
  <mergeCells count="13">
    <mergeCell ref="B123:F123"/>
    <mergeCell ref="H3:L3"/>
    <mergeCell ref="H23:L23"/>
    <mergeCell ref="H43:L43"/>
    <mergeCell ref="B63:F63"/>
    <mergeCell ref="H103:L103"/>
    <mergeCell ref="B83:F83"/>
    <mergeCell ref="H83:L83"/>
    <mergeCell ref="B103:F103"/>
    <mergeCell ref="H63:L63"/>
    <mergeCell ref="B43:F43"/>
    <mergeCell ref="B23:F23"/>
    <mergeCell ref="B3:F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pane xSplit="2" topLeftCell="E1" activePane="topRight" state="frozen"/>
      <selection pane="topRight" activeCell="B3" sqref="B3:O3"/>
    </sheetView>
  </sheetViews>
  <sheetFormatPr defaultRowHeight="15" customHeight="1" x14ac:dyDescent="0.2"/>
  <cols>
    <col min="1" max="1" width="9.140625" style="127"/>
    <col min="2" max="2" width="22.85546875" customWidth="1"/>
    <col min="3" max="3" width="13.85546875" customWidth="1"/>
    <col min="4" max="4" width="12" customWidth="1"/>
    <col min="5" max="5" width="13" customWidth="1"/>
    <col min="6" max="6" width="13.28515625" customWidth="1"/>
    <col min="7" max="7" width="12.7109375" customWidth="1"/>
    <col min="8" max="10" width="13.28515625" customWidth="1"/>
    <col min="11" max="11" width="13" customWidth="1"/>
    <col min="12" max="12" width="13.85546875" customWidth="1"/>
    <col min="13" max="13" width="12.7109375" customWidth="1"/>
    <col min="14" max="14" width="13.42578125" customWidth="1"/>
    <col min="15" max="15" width="13.7109375" customWidth="1"/>
  </cols>
  <sheetData>
    <row r="2" spans="2:15" ht="15" customHeight="1" thickBot="1" x14ac:dyDescent="0.25"/>
    <row r="3" spans="2:15" ht="21" customHeight="1" thickBot="1" x14ac:dyDescent="0.25">
      <c r="B3" s="142" t="s">
        <v>254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2:15" ht="15" customHeight="1" thickBot="1" x14ac:dyDescent="0.25">
      <c r="B4" s="2"/>
    </row>
    <row r="5" spans="2:15" ht="34.5" customHeight="1" x14ac:dyDescent="0.2">
      <c r="B5" s="74" t="s">
        <v>251</v>
      </c>
      <c r="C5" s="46">
        <v>2005</v>
      </c>
      <c r="D5" s="46">
        <v>2006</v>
      </c>
      <c r="E5" s="46">
        <v>2007</v>
      </c>
      <c r="F5" s="46">
        <v>2008</v>
      </c>
      <c r="G5" s="46">
        <v>2009</v>
      </c>
      <c r="H5" s="46">
        <v>2010</v>
      </c>
      <c r="I5" s="46">
        <v>2011</v>
      </c>
      <c r="J5" s="46">
        <v>2012</v>
      </c>
      <c r="K5" s="36">
        <v>2013</v>
      </c>
      <c r="L5" s="86">
        <v>2014</v>
      </c>
      <c r="M5" s="46">
        <v>2015</v>
      </c>
      <c r="N5" s="46">
        <v>2016</v>
      </c>
      <c r="O5" s="47">
        <v>2017</v>
      </c>
    </row>
    <row r="6" spans="2:15" ht="15" customHeight="1" x14ac:dyDescent="0.2">
      <c r="B6" s="48" t="s">
        <v>252</v>
      </c>
      <c r="C6" s="37">
        <f>'2005-2017'!C4</f>
        <v>559753</v>
      </c>
      <c r="D6" s="37">
        <f>'2005-2017'!D4</f>
        <v>763231</v>
      </c>
      <c r="E6" s="37">
        <f>'2005-2017'!E4</f>
        <v>1051749</v>
      </c>
      <c r="F6" s="37">
        <f>'2005-2017'!F4</f>
        <v>1290108</v>
      </c>
      <c r="G6" s="37">
        <f>'2005-2017'!G4</f>
        <v>1500049</v>
      </c>
      <c r="H6" s="37">
        <f>'2005-2017'!H4</f>
        <v>2031717</v>
      </c>
      <c r="I6" s="37">
        <f>'2005-2017'!I4</f>
        <v>2822363</v>
      </c>
      <c r="J6" s="37">
        <f>'2005-2017'!J4</f>
        <v>4428221</v>
      </c>
      <c r="K6" s="37">
        <f>'2005-2017'!K4</f>
        <v>5392303</v>
      </c>
      <c r="L6" s="87">
        <f>'2005-2017'!L4</f>
        <v>5515559</v>
      </c>
      <c r="M6" s="37">
        <f>'2005-2017'!M4</f>
        <v>5901094</v>
      </c>
      <c r="N6" s="37">
        <f>'2005-2017'!N4</f>
        <v>6360503</v>
      </c>
      <c r="O6" s="109">
        <f>'2005-2017'!O4</f>
        <v>7554936</v>
      </c>
    </row>
    <row r="7" spans="2:15" ht="12.75" x14ac:dyDescent="0.2">
      <c r="B7" s="4" t="s">
        <v>253</v>
      </c>
      <c r="C7" s="25">
        <f>'2005-2017'!C5</f>
        <v>532876</v>
      </c>
      <c r="D7" s="25">
        <f>'2005-2017'!D5</f>
        <v>726909</v>
      </c>
      <c r="E7" s="25">
        <f>'2005-2017'!E5</f>
        <v>1009254</v>
      </c>
      <c r="F7" s="25">
        <f>'2005-2017'!F5</f>
        <v>1243408</v>
      </c>
      <c r="G7" s="25">
        <f>'2005-2017'!G5</f>
        <v>1447517</v>
      </c>
      <c r="H7" s="25">
        <f>'2005-2017'!H5</f>
        <v>1956552</v>
      </c>
      <c r="I7" s="25">
        <f>'2005-2017'!I5</f>
        <v>2695235</v>
      </c>
      <c r="J7" s="25">
        <f>'2005-2017'!J5</f>
        <v>4225635</v>
      </c>
      <c r="K7" s="25">
        <f>'2005-2017'!K5</f>
        <v>5168046</v>
      </c>
      <c r="L7" s="25">
        <f>'2005-2017'!L5</f>
        <v>5354633</v>
      </c>
      <c r="M7" s="25">
        <f>'2005-2017'!M5</f>
        <v>5723434</v>
      </c>
      <c r="N7" s="25">
        <f>'2005-2017'!N5</f>
        <v>5976284</v>
      </c>
      <c r="O7" s="84">
        <f>'2005-2017'!O5</f>
        <v>6857709</v>
      </c>
    </row>
    <row r="8" spans="2:15" ht="15" customHeight="1" x14ac:dyDescent="0.2">
      <c r="B8" s="4" t="s">
        <v>238</v>
      </c>
      <c r="C8" s="25">
        <f>'2005-2017'!C66</f>
        <v>14838</v>
      </c>
      <c r="D8" s="25">
        <f>'2005-2017'!D66</f>
        <v>14766</v>
      </c>
      <c r="E8" s="25">
        <f>'2005-2017'!E66</f>
        <v>16884</v>
      </c>
      <c r="F8" s="25">
        <f>'2005-2017'!F66</f>
        <v>17552</v>
      </c>
      <c r="G8" s="25">
        <f>'2005-2017'!G66</f>
        <v>19659</v>
      </c>
      <c r="H8" s="25">
        <f>'2005-2017'!H66</f>
        <v>24656</v>
      </c>
      <c r="I8" s="25">
        <f>'2005-2017'!I66</f>
        <v>29286</v>
      </c>
      <c r="J8" s="25">
        <f>'2005-2017'!J66</f>
        <v>33898</v>
      </c>
      <c r="K8" s="25">
        <f>'2005-2017'!K66</f>
        <v>32583</v>
      </c>
      <c r="L8" s="25">
        <f>'2005-2017'!L66</f>
        <v>34631</v>
      </c>
      <c r="M8" s="25">
        <f>'2005-2017'!M66</f>
        <v>38698</v>
      </c>
      <c r="N8" s="25">
        <f>'2005-2017'!N66</f>
        <v>42924</v>
      </c>
      <c r="O8" s="84">
        <f>'2005-2017'!O66</f>
        <v>53553</v>
      </c>
    </row>
    <row r="9" spans="2:15" ht="12.75" x14ac:dyDescent="0.2">
      <c r="B9" s="35" t="s">
        <v>233</v>
      </c>
      <c r="C9" s="25">
        <f>'2005-2017'!C116</f>
        <v>10062</v>
      </c>
      <c r="D9" s="25">
        <f>'2005-2017'!D116</f>
        <v>18532</v>
      </c>
      <c r="E9" s="25">
        <f>'2005-2017'!E116</f>
        <v>20554</v>
      </c>
      <c r="F9" s="25">
        <f>'2005-2017'!F116</f>
        <v>23204</v>
      </c>
      <c r="G9" s="25">
        <f>'2005-2017'!G116</f>
        <v>25945</v>
      </c>
      <c r="H9" s="25">
        <f>'2005-2017'!H116</f>
        <v>42302</v>
      </c>
      <c r="I9" s="25">
        <f>'2005-2017'!I116</f>
        <v>85686</v>
      </c>
      <c r="J9" s="25">
        <f>'2005-2017'!J116</f>
        <v>123987</v>
      </c>
      <c r="K9" s="25">
        <f>'2005-2017'!K116</f>
        <v>121654</v>
      </c>
      <c r="L9" s="25">
        <f>'2005-2017'!L116</f>
        <v>81301</v>
      </c>
      <c r="M9" s="25">
        <f>'2005-2017'!M116</f>
        <v>73548</v>
      </c>
      <c r="N9" s="25">
        <f>'2005-2017'!N116</f>
        <v>239970</v>
      </c>
      <c r="O9" s="84">
        <f>'2005-2017'!O116</f>
        <v>464605</v>
      </c>
    </row>
    <row r="10" spans="2:15" ht="15" customHeight="1" x14ac:dyDescent="0.2">
      <c r="B10" s="4" t="s">
        <v>227</v>
      </c>
      <c r="C10" s="25">
        <f>'2005-2017'!C180</f>
        <v>438</v>
      </c>
      <c r="D10" s="25">
        <f>'2005-2017'!D180</f>
        <v>569</v>
      </c>
      <c r="E10" s="25">
        <f>'2005-2017'!E180</f>
        <v>904</v>
      </c>
      <c r="F10" s="25">
        <f>'2005-2017'!F180</f>
        <v>677</v>
      </c>
      <c r="G10" s="25">
        <f>'2005-2017'!G180</f>
        <v>1090</v>
      </c>
      <c r="H10" s="25">
        <f>'2005-2017'!H180</f>
        <v>3397</v>
      </c>
      <c r="I10" s="25">
        <f>'2005-2017'!I180</f>
        <v>4229</v>
      </c>
      <c r="J10" s="25">
        <f>'2005-2017'!J180</f>
        <v>7112</v>
      </c>
      <c r="K10" s="25">
        <f>'2005-2017'!K180</f>
        <v>5024</v>
      </c>
      <c r="L10" s="25">
        <f>'2005-2017'!L180</f>
        <v>4109</v>
      </c>
      <c r="M10" s="25">
        <f>'2005-2017'!M180</f>
        <v>4411</v>
      </c>
      <c r="N10" s="25">
        <f>'2005-2017'!N180</f>
        <v>6633</v>
      </c>
      <c r="O10" s="84">
        <f>'2005-2017'!O180</f>
        <v>9404</v>
      </c>
    </row>
    <row r="11" spans="2:15" ht="15" customHeight="1" thickBot="1" x14ac:dyDescent="0.25">
      <c r="B11" s="5" t="s">
        <v>229</v>
      </c>
      <c r="C11" s="83">
        <f>'2005-2017'!C165</f>
        <v>973</v>
      </c>
      <c r="D11" s="83">
        <f>'2005-2017'!D165</f>
        <v>1524</v>
      </c>
      <c r="E11" s="83">
        <f>'2005-2017'!E165</f>
        <v>2496</v>
      </c>
      <c r="F11" s="83">
        <f>'2005-2017'!F165</f>
        <v>3247</v>
      </c>
      <c r="G11" s="83">
        <f>'2005-2017'!G165</f>
        <v>3308</v>
      </c>
      <c r="H11" s="83">
        <f>'2005-2017'!H165</f>
        <v>3427</v>
      </c>
      <c r="I11" s="83">
        <f>'2005-2017'!I165</f>
        <v>5663</v>
      </c>
      <c r="J11" s="83">
        <f>'2005-2017'!J165</f>
        <v>17141</v>
      </c>
      <c r="K11" s="83">
        <f>'2005-2017'!K165</f>
        <v>63063</v>
      </c>
      <c r="L11" s="83">
        <f>'2005-2017'!L165</f>
        <v>38764</v>
      </c>
      <c r="M11" s="83">
        <f>'2005-2017'!M165</f>
        <v>56682</v>
      </c>
      <c r="N11" s="83">
        <f>'2005-2017'!N165</f>
        <v>88326</v>
      </c>
      <c r="O11" s="85">
        <f>'2005-2017'!O165</f>
        <v>162835</v>
      </c>
    </row>
    <row r="12" spans="2:15" ht="15" customHeight="1" x14ac:dyDescent="0.2">
      <c r="B12" s="2"/>
    </row>
    <row r="15" spans="2:15" ht="15" customHeight="1" x14ac:dyDescent="0.2">
      <c r="B15" s="123" t="s">
        <v>2</v>
      </c>
    </row>
    <row r="22" spans="3:3" ht="15" customHeight="1" x14ac:dyDescent="0.2">
      <c r="C22" s="3"/>
    </row>
  </sheetData>
  <mergeCells count="1">
    <mergeCell ref="B3:O3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7:M11 N7:N11 O7:O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>
      <pane xSplit="2" topLeftCell="E1" activePane="topRight" state="frozen"/>
      <selection pane="topRight" activeCell="B3" sqref="B3:O3"/>
    </sheetView>
  </sheetViews>
  <sheetFormatPr defaultRowHeight="12.75" x14ac:dyDescent="0.2"/>
  <cols>
    <col min="1" max="1" width="9.140625" style="127"/>
    <col min="2" max="2" width="21.85546875" customWidth="1"/>
    <col min="3" max="3" width="13.140625" customWidth="1"/>
    <col min="4" max="4" width="13" customWidth="1"/>
    <col min="5" max="5" width="11.85546875" customWidth="1"/>
    <col min="6" max="6" width="12" customWidth="1"/>
    <col min="7" max="7" width="13.85546875" customWidth="1"/>
    <col min="8" max="9" width="12.85546875" customWidth="1"/>
    <col min="10" max="10" width="13.28515625" customWidth="1"/>
    <col min="11" max="11" width="12.28515625" customWidth="1"/>
    <col min="12" max="12" width="14.140625" customWidth="1"/>
    <col min="13" max="13" width="14.5703125" customWidth="1"/>
    <col min="14" max="14" width="12.5703125" customWidth="1"/>
    <col min="15" max="15" width="13.5703125" customWidth="1"/>
  </cols>
  <sheetData>
    <row r="2" spans="2:15" ht="19.5" customHeight="1" thickBot="1" x14ac:dyDescent="0.25"/>
    <row r="3" spans="2:15" ht="16.5" customHeight="1" thickBot="1" x14ac:dyDescent="0.25">
      <c r="B3" s="142" t="s">
        <v>255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2:15" ht="13.5" thickBot="1" x14ac:dyDescent="0.25">
      <c r="B4" s="2"/>
      <c r="C4" s="2"/>
      <c r="D4" s="2"/>
      <c r="E4" s="2"/>
      <c r="F4" s="2"/>
    </row>
    <row r="5" spans="2:15" ht="27.75" customHeight="1" x14ac:dyDescent="0.2">
      <c r="B5" s="49" t="s">
        <v>256</v>
      </c>
      <c r="C5" s="36">
        <v>2005</v>
      </c>
      <c r="D5" s="36">
        <v>2006</v>
      </c>
      <c r="E5" s="36">
        <v>2007</v>
      </c>
      <c r="F5" s="36">
        <v>2008</v>
      </c>
      <c r="G5" s="36">
        <v>2009</v>
      </c>
      <c r="H5" s="36">
        <v>2010</v>
      </c>
      <c r="I5" s="36">
        <v>2011</v>
      </c>
      <c r="J5" s="36">
        <v>2012</v>
      </c>
      <c r="K5" s="36">
        <v>2013</v>
      </c>
      <c r="L5" s="36">
        <v>2014</v>
      </c>
      <c r="M5" s="36">
        <v>2015</v>
      </c>
      <c r="N5" s="36">
        <v>2016</v>
      </c>
      <c r="O5" s="108">
        <v>2017</v>
      </c>
    </row>
    <row r="6" spans="2:15" ht="17.25" customHeight="1" x14ac:dyDescent="0.2">
      <c r="B6" s="10" t="s">
        <v>258</v>
      </c>
      <c r="C6" s="25">
        <v>421649</v>
      </c>
      <c r="D6" s="25">
        <v>567088</v>
      </c>
      <c r="E6" s="25">
        <v>818357</v>
      </c>
      <c r="F6" s="25">
        <v>1020880</v>
      </c>
      <c r="G6" s="25">
        <v>1207786</v>
      </c>
      <c r="H6" s="25">
        <v>1677342</v>
      </c>
      <c r="I6" s="25">
        <v>2380976</v>
      </c>
      <c r="J6" s="25">
        <v>3873032</v>
      </c>
      <c r="K6" s="25">
        <v>4699387</v>
      </c>
      <c r="L6" s="25">
        <v>4757264</v>
      </c>
      <c r="M6" s="25">
        <v>5034368</v>
      </c>
      <c r="N6" s="25">
        <v>5182780</v>
      </c>
      <c r="O6" s="140">
        <v>5880354</v>
      </c>
    </row>
    <row r="7" spans="2:15" ht="18.75" customHeight="1" x14ac:dyDescent="0.2">
      <c r="B7" s="10" t="s">
        <v>257</v>
      </c>
      <c r="C7" s="25">
        <v>130556</v>
      </c>
      <c r="D7" s="25">
        <v>138409</v>
      </c>
      <c r="E7" s="25">
        <v>160969</v>
      </c>
      <c r="F7" s="25">
        <v>192145</v>
      </c>
      <c r="G7" s="25">
        <v>199212</v>
      </c>
      <c r="H7" s="25">
        <v>245106</v>
      </c>
      <c r="I7" s="25">
        <v>335846</v>
      </c>
      <c r="J7" s="25">
        <v>429364</v>
      </c>
      <c r="K7" s="25">
        <v>585701</v>
      </c>
      <c r="L7" s="25">
        <v>643088</v>
      </c>
      <c r="M7" s="25">
        <v>764588</v>
      </c>
      <c r="N7" s="25">
        <v>1066597</v>
      </c>
      <c r="O7" s="140">
        <v>1565264</v>
      </c>
    </row>
    <row r="8" spans="2:15" ht="17.25" customHeight="1" x14ac:dyDescent="0.2">
      <c r="B8" s="10" t="s">
        <v>259</v>
      </c>
      <c r="C8" s="25">
        <v>7548</v>
      </c>
      <c r="D8" s="25">
        <v>12248</v>
      </c>
      <c r="E8" s="25">
        <v>31412</v>
      </c>
      <c r="F8" s="25">
        <v>29113</v>
      </c>
      <c r="G8" s="25">
        <v>38874</v>
      </c>
      <c r="H8" s="25">
        <v>53142</v>
      </c>
      <c r="I8" s="25">
        <v>55277</v>
      </c>
      <c r="J8" s="25">
        <v>63658</v>
      </c>
      <c r="K8" s="25">
        <v>62976</v>
      </c>
      <c r="L8" s="25">
        <v>71515</v>
      </c>
      <c r="M8" s="25">
        <v>62664</v>
      </c>
      <c r="N8" s="25">
        <v>60389</v>
      </c>
      <c r="O8" s="140">
        <v>73385</v>
      </c>
    </row>
    <row r="9" spans="2:15" ht="17.25" customHeight="1" thickBot="1" x14ac:dyDescent="0.25">
      <c r="B9" s="11" t="s">
        <v>260</v>
      </c>
      <c r="C9" s="83" t="s">
        <v>10</v>
      </c>
      <c r="D9" s="83">
        <v>45486</v>
      </c>
      <c r="E9" s="83">
        <v>41011</v>
      </c>
      <c r="F9" s="83">
        <v>47970</v>
      </c>
      <c r="G9" s="83">
        <v>54177</v>
      </c>
      <c r="H9" s="83">
        <v>56127</v>
      </c>
      <c r="I9" s="83">
        <v>50264</v>
      </c>
      <c r="J9" s="83">
        <v>62167</v>
      </c>
      <c r="K9" s="83">
        <v>44239</v>
      </c>
      <c r="L9" s="83">
        <v>43692</v>
      </c>
      <c r="M9" s="83">
        <v>39474</v>
      </c>
      <c r="N9" s="83">
        <v>50737</v>
      </c>
      <c r="O9" s="141">
        <v>35933</v>
      </c>
    </row>
    <row r="13" spans="2:15" x14ac:dyDescent="0.2">
      <c r="B13" s="1" t="s">
        <v>2</v>
      </c>
    </row>
  </sheetData>
  <sortState ref="B6:N9">
    <sortCondition descending="1" ref="N6"/>
  </sortState>
  <mergeCells count="1">
    <mergeCell ref="B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workbookViewId="0">
      <pane xSplit="2" topLeftCell="E1" activePane="topRight" state="frozen"/>
      <selection activeCell="A3" sqref="A3"/>
      <selection pane="topRight" activeCell="B3" sqref="B3:O3"/>
    </sheetView>
  </sheetViews>
  <sheetFormatPr defaultRowHeight="12.75" x14ac:dyDescent="0.2"/>
  <cols>
    <col min="2" max="2" width="26.140625" customWidth="1"/>
    <col min="3" max="3" width="14.5703125" customWidth="1"/>
    <col min="4" max="4" width="13.5703125" customWidth="1"/>
    <col min="5" max="5" width="11.42578125" customWidth="1"/>
    <col min="6" max="6" width="11.7109375" customWidth="1"/>
    <col min="7" max="7" width="13.85546875" customWidth="1"/>
    <col min="8" max="8" width="12.28515625" customWidth="1"/>
    <col min="9" max="9" width="12" customWidth="1"/>
    <col min="10" max="10" width="11.5703125" customWidth="1"/>
    <col min="11" max="11" width="11.28515625" customWidth="1"/>
    <col min="12" max="12" width="11.7109375" customWidth="1"/>
    <col min="13" max="13" width="12.7109375" customWidth="1"/>
    <col min="14" max="14" width="13.7109375" customWidth="1"/>
    <col min="15" max="15" width="11.7109375" customWidth="1"/>
  </cols>
  <sheetData>
    <row r="2" spans="2:15" ht="15" customHeight="1" thickBot="1" x14ac:dyDescent="0.25"/>
    <row r="3" spans="2:15" ht="17.25" customHeight="1" thickBot="1" x14ac:dyDescent="0.25">
      <c r="B3" s="142" t="s">
        <v>271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2:15" ht="12.75" customHeight="1" thickBot="1" x14ac:dyDescent="0.25">
      <c r="B4" s="99"/>
      <c r="C4" s="99"/>
      <c r="D4" s="99"/>
      <c r="E4" s="99"/>
      <c r="F4" s="99"/>
      <c r="G4" s="99"/>
    </row>
    <row r="5" spans="2:15" ht="30" customHeight="1" x14ac:dyDescent="0.2">
      <c r="B5" s="103" t="s">
        <v>272</v>
      </c>
      <c r="C5" s="102" t="s">
        <v>293</v>
      </c>
      <c r="D5" s="102" t="s">
        <v>294</v>
      </c>
      <c r="E5" s="102" t="s">
        <v>295</v>
      </c>
      <c r="F5" s="102" t="s">
        <v>296</v>
      </c>
      <c r="G5" s="102" t="s">
        <v>297</v>
      </c>
      <c r="H5" s="102" t="s">
        <v>298</v>
      </c>
      <c r="I5" s="102" t="s">
        <v>299</v>
      </c>
      <c r="J5" s="102" t="s">
        <v>300</v>
      </c>
      <c r="K5" s="102" t="s">
        <v>301</v>
      </c>
      <c r="L5" s="102" t="s">
        <v>302</v>
      </c>
      <c r="M5" s="102" t="s">
        <v>303</v>
      </c>
      <c r="N5" s="102" t="s">
        <v>308</v>
      </c>
      <c r="O5" s="104">
        <v>2017</v>
      </c>
    </row>
    <row r="6" spans="2:15" x14ac:dyDescent="0.2">
      <c r="B6" s="100" t="s">
        <v>273</v>
      </c>
      <c r="C6" s="25">
        <v>131438</v>
      </c>
      <c r="D6" s="25">
        <v>160143</v>
      </c>
      <c r="E6" s="25">
        <v>257602</v>
      </c>
      <c r="F6" s="25">
        <v>350738</v>
      </c>
      <c r="G6" s="25">
        <v>390580</v>
      </c>
      <c r="H6" s="25">
        <v>545164</v>
      </c>
      <c r="I6" s="25">
        <v>771508</v>
      </c>
      <c r="J6" s="25">
        <v>1550123</v>
      </c>
      <c r="K6" s="25">
        <v>1605666</v>
      </c>
      <c r="L6" s="25">
        <v>1469587</v>
      </c>
      <c r="M6" s="25">
        <v>1406998</v>
      </c>
      <c r="N6" s="25">
        <v>1262799</v>
      </c>
      <c r="O6" s="84">
        <v>1288915</v>
      </c>
    </row>
    <row r="7" spans="2:15" s="126" customFormat="1" x14ac:dyDescent="0.2">
      <c r="B7" s="101" t="s">
        <v>274</v>
      </c>
      <c r="C7" s="125">
        <v>73958</v>
      </c>
      <c r="D7" s="125">
        <v>136034</v>
      </c>
      <c r="E7" s="125">
        <v>180338</v>
      </c>
      <c r="F7" s="125">
        <v>186520</v>
      </c>
      <c r="G7" s="125">
        <v>222164</v>
      </c>
      <c r="H7" s="125">
        <v>350172</v>
      </c>
      <c r="I7" s="125">
        <v>446944</v>
      </c>
      <c r="J7" s="125">
        <v>635518</v>
      </c>
      <c r="K7" s="125">
        <v>922891</v>
      </c>
      <c r="L7" s="125">
        <v>968079</v>
      </c>
      <c r="M7" s="125">
        <v>1087763</v>
      </c>
      <c r="N7" s="125">
        <v>1164810</v>
      </c>
      <c r="O7" s="124">
        <v>1349403</v>
      </c>
    </row>
    <row r="8" spans="2:15" x14ac:dyDescent="0.2">
      <c r="B8" s="101" t="s">
        <v>275</v>
      </c>
      <c r="C8" s="25">
        <v>101456</v>
      </c>
      <c r="D8" s="25">
        <v>131509</v>
      </c>
      <c r="E8" s="25">
        <v>226639</v>
      </c>
      <c r="F8" s="25">
        <v>276138</v>
      </c>
      <c r="G8" s="25">
        <v>325413</v>
      </c>
      <c r="H8" s="25">
        <v>386213</v>
      </c>
      <c r="I8" s="25">
        <v>540640</v>
      </c>
      <c r="J8" s="25">
        <v>748502</v>
      </c>
      <c r="K8" s="25">
        <v>851202</v>
      </c>
      <c r="L8" s="25">
        <v>957901</v>
      </c>
      <c r="M8" s="25">
        <v>1011601</v>
      </c>
      <c r="N8" s="25">
        <v>1164495</v>
      </c>
      <c r="O8" s="84">
        <v>1230726</v>
      </c>
    </row>
    <row r="9" spans="2:15" x14ac:dyDescent="0.2">
      <c r="B9" s="101" t="s">
        <v>276</v>
      </c>
      <c r="C9" s="25">
        <v>46579</v>
      </c>
      <c r="D9" s="25">
        <v>26124</v>
      </c>
      <c r="E9" s="25">
        <v>43729</v>
      </c>
      <c r="F9" s="25">
        <v>76604</v>
      </c>
      <c r="G9" s="25">
        <v>108927</v>
      </c>
      <c r="H9" s="25">
        <v>40881</v>
      </c>
      <c r="I9" s="25">
        <v>176910</v>
      </c>
      <c r="J9" s="25">
        <v>401805</v>
      </c>
      <c r="K9" s="25">
        <v>701302</v>
      </c>
      <c r="L9" s="25">
        <v>699889</v>
      </c>
      <c r="M9" s="25">
        <v>908684</v>
      </c>
      <c r="N9" s="25">
        <v>931924</v>
      </c>
      <c r="O9" s="84">
        <v>1183987</v>
      </c>
    </row>
    <row r="10" spans="2:15" x14ac:dyDescent="0.2">
      <c r="B10" s="101" t="s">
        <v>277</v>
      </c>
      <c r="C10" s="25">
        <v>122911</v>
      </c>
      <c r="D10" s="25">
        <v>131458</v>
      </c>
      <c r="E10" s="25">
        <v>148323</v>
      </c>
      <c r="F10" s="25">
        <v>173745</v>
      </c>
      <c r="G10" s="25">
        <v>186037</v>
      </c>
      <c r="H10" s="25">
        <v>225003</v>
      </c>
      <c r="I10" s="25">
        <v>303657</v>
      </c>
      <c r="J10" s="25">
        <v>378947</v>
      </c>
      <c r="K10" s="25">
        <v>462173</v>
      </c>
      <c r="L10" s="25">
        <v>493895</v>
      </c>
      <c r="M10" s="25">
        <v>627903</v>
      </c>
      <c r="N10" s="25">
        <v>845874</v>
      </c>
      <c r="O10" s="124">
        <v>1247605</v>
      </c>
    </row>
    <row r="11" spans="2:15" x14ac:dyDescent="0.2">
      <c r="B11" s="101" t="s">
        <v>278</v>
      </c>
      <c r="C11" s="25">
        <v>32796</v>
      </c>
      <c r="D11" s="25">
        <v>46897</v>
      </c>
      <c r="E11" s="25">
        <v>56538</v>
      </c>
      <c r="F11" s="25">
        <v>62033</v>
      </c>
      <c r="G11" s="25">
        <v>79569</v>
      </c>
      <c r="H11" s="25">
        <v>104551</v>
      </c>
      <c r="I11" s="25">
        <v>151319</v>
      </c>
      <c r="J11" s="25">
        <v>179623</v>
      </c>
      <c r="K11" s="25">
        <v>211333</v>
      </c>
      <c r="L11" s="25">
        <v>241164</v>
      </c>
      <c r="M11" s="25">
        <v>224394</v>
      </c>
      <c r="N11" s="25">
        <v>198558</v>
      </c>
      <c r="O11" s="84">
        <v>224163</v>
      </c>
    </row>
    <row r="12" spans="2:15" x14ac:dyDescent="0.2">
      <c r="B12" s="101" t="s">
        <v>279</v>
      </c>
      <c r="C12" s="25">
        <v>3697</v>
      </c>
      <c r="D12" s="25">
        <v>19360</v>
      </c>
      <c r="E12" s="25">
        <v>0</v>
      </c>
      <c r="F12" s="25">
        <v>0</v>
      </c>
      <c r="G12" s="25">
        <v>0</v>
      </c>
      <c r="H12" s="25">
        <v>153958</v>
      </c>
      <c r="I12" s="25">
        <v>183054</v>
      </c>
      <c r="J12" s="25">
        <v>195401</v>
      </c>
      <c r="K12" s="25">
        <v>209931</v>
      </c>
      <c r="L12" s="25">
        <v>240322</v>
      </c>
      <c r="M12" s="25">
        <v>205160</v>
      </c>
      <c r="N12" s="25">
        <v>193544</v>
      </c>
      <c r="O12" s="84">
        <v>214227</v>
      </c>
    </row>
    <row r="13" spans="2:15" x14ac:dyDescent="0.2">
      <c r="B13" s="101" t="s">
        <v>281</v>
      </c>
      <c r="C13" s="25">
        <v>4244</v>
      </c>
      <c r="D13" s="25">
        <v>805</v>
      </c>
      <c r="E13" s="25">
        <v>10085</v>
      </c>
      <c r="F13" s="25">
        <v>14477</v>
      </c>
      <c r="G13" s="25">
        <v>13047</v>
      </c>
      <c r="H13" s="25">
        <v>18085</v>
      </c>
      <c r="I13" s="25">
        <v>30685</v>
      </c>
      <c r="J13" s="25">
        <v>46272</v>
      </c>
      <c r="K13" s="25">
        <v>54975</v>
      </c>
      <c r="L13" s="25">
        <v>65528</v>
      </c>
      <c r="M13" s="25">
        <v>77490</v>
      </c>
      <c r="N13" s="25">
        <v>129718</v>
      </c>
      <c r="O13" s="84">
        <v>208845</v>
      </c>
    </row>
    <row r="14" spans="2:15" x14ac:dyDescent="0.2">
      <c r="B14" s="101" t="s">
        <v>280</v>
      </c>
      <c r="C14" s="25">
        <v>6761</v>
      </c>
      <c r="D14" s="25">
        <v>8673</v>
      </c>
      <c r="E14" s="25">
        <v>9000</v>
      </c>
      <c r="F14" s="25">
        <v>14259</v>
      </c>
      <c r="G14" s="25">
        <v>20138</v>
      </c>
      <c r="H14" s="25">
        <v>31287</v>
      </c>
      <c r="I14" s="25">
        <v>44747</v>
      </c>
      <c r="J14" s="25">
        <v>92568</v>
      </c>
      <c r="K14" s="25">
        <v>129474</v>
      </c>
      <c r="L14" s="25">
        <v>99561</v>
      </c>
      <c r="M14" s="25">
        <v>91920</v>
      </c>
      <c r="N14" s="25">
        <v>108561</v>
      </c>
      <c r="O14" s="84">
        <v>159013</v>
      </c>
    </row>
    <row r="15" spans="2:15" x14ac:dyDescent="0.2">
      <c r="B15" s="101" t="s">
        <v>283</v>
      </c>
      <c r="C15" s="25">
        <v>2623</v>
      </c>
      <c r="D15" s="25">
        <v>5664</v>
      </c>
      <c r="E15" s="25">
        <v>2561</v>
      </c>
      <c r="F15" s="25">
        <v>3923</v>
      </c>
      <c r="G15" s="25">
        <v>128</v>
      </c>
      <c r="H15" s="25">
        <v>2018</v>
      </c>
      <c r="I15" s="25">
        <v>1504</v>
      </c>
      <c r="J15" s="25">
        <v>4145</v>
      </c>
      <c r="K15" s="25">
        <v>68568</v>
      </c>
      <c r="L15" s="25">
        <v>83665</v>
      </c>
      <c r="M15" s="25">
        <v>59195</v>
      </c>
      <c r="N15" s="25">
        <v>91005</v>
      </c>
      <c r="O15" s="84">
        <v>108814</v>
      </c>
    </row>
    <row r="16" spans="2:15" x14ac:dyDescent="0.2">
      <c r="B16" s="101" t="s">
        <v>282</v>
      </c>
      <c r="C16" s="25">
        <v>7844</v>
      </c>
      <c r="D16" s="25">
        <v>16194</v>
      </c>
      <c r="E16" s="25">
        <v>21508</v>
      </c>
      <c r="F16" s="25">
        <v>30301</v>
      </c>
      <c r="G16" s="25">
        <v>37188</v>
      </c>
      <c r="H16" s="25">
        <v>34339</v>
      </c>
      <c r="I16" s="25">
        <v>35294</v>
      </c>
      <c r="J16" s="25">
        <v>33543</v>
      </c>
      <c r="K16" s="25">
        <v>34489</v>
      </c>
      <c r="L16" s="25">
        <v>49271</v>
      </c>
      <c r="M16" s="25">
        <v>61124</v>
      </c>
      <c r="N16" s="25">
        <v>68770</v>
      </c>
      <c r="O16" s="84">
        <v>82720</v>
      </c>
    </row>
    <row r="17" spans="2:15" x14ac:dyDescent="0.2">
      <c r="B17" s="101" t="s">
        <v>288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6353</v>
      </c>
      <c r="N17" s="25">
        <v>46003</v>
      </c>
      <c r="O17" s="84">
        <v>77794</v>
      </c>
    </row>
    <row r="18" spans="2:15" x14ac:dyDescent="0.2">
      <c r="B18" s="101" t="s">
        <v>285</v>
      </c>
      <c r="C18" s="25">
        <v>14980</v>
      </c>
      <c r="D18" s="25">
        <v>21257</v>
      </c>
      <c r="E18" s="25">
        <v>21556</v>
      </c>
      <c r="F18" s="25">
        <v>22306</v>
      </c>
      <c r="G18" s="25">
        <v>21752</v>
      </c>
      <c r="H18" s="25">
        <v>29289</v>
      </c>
      <c r="I18" s="25">
        <v>29430</v>
      </c>
      <c r="J18" s="25">
        <v>34931</v>
      </c>
      <c r="K18" s="25">
        <v>32278</v>
      </c>
      <c r="L18" s="25">
        <v>30943</v>
      </c>
      <c r="M18" s="25">
        <v>29618</v>
      </c>
      <c r="N18" s="25">
        <v>42494</v>
      </c>
      <c r="O18" s="84">
        <v>68516</v>
      </c>
    </row>
    <row r="19" spans="2:15" x14ac:dyDescent="0.2">
      <c r="B19" s="101" t="s">
        <v>286</v>
      </c>
      <c r="C19" s="25">
        <v>0</v>
      </c>
      <c r="D19" s="25">
        <v>0</v>
      </c>
      <c r="E19" s="25">
        <v>18303</v>
      </c>
      <c r="F19" s="25">
        <v>14612</v>
      </c>
      <c r="G19" s="25">
        <v>21076</v>
      </c>
      <c r="H19" s="25">
        <v>33823</v>
      </c>
      <c r="I19" s="25">
        <v>34919</v>
      </c>
      <c r="J19" s="25">
        <v>39015</v>
      </c>
      <c r="K19" s="25">
        <v>36245</v>
      </c>
      <c r="L19" s="25">
        <v>35269</v>
      </c>
      <c r="M19" s="25">
        <v>27768</v>
      </c>
      <c r="N19" s="25">
        <v>32004</v>
      </c>
      <c r="O19" s="84">
        <v>36024</v>
      </c>
    </row>
    <row r="20" spans="2:15" x14ac:dyDescent="0.2">
      <c r="B20" s="101" t="s">
        <v>284</v>
      </c>
      <c r="C20" s="25">
        <v>7548</v>
      </c>
      <c r="D20" s="25">
        <v>12248</v>
      </c>
      <c r="E20" s="25">
        <v>13109</v>
      </c>
      <c r="F20" s="25">
        <v>14501</v>
      </c>
      <c r="G20" s="25">
        <v>17798</v>
      </c>
      <c r="H20" s="25">
        <v>19319</v>
      </c>
      <c r="I20" s="25">
        <v>20358</v>
      </c>
      <c r="J20" s="25">
        <v>24643</v>
      </c>
      <c r="K20" s="25">
        <v>26731</v>
      </c>
      <c r="L20" s="25">
        <v>36246</v>
      </c>
      <c r="M20" s="25">
        <v>34896</v>
      </c>
      <c r="N20" s="25">
        <v>28385</v>
      </c>
      <c r="O20" s="84">
        <v>37361</v>
      </c>
    </row>
    <row r="21" spans="2:15" x14ac:dyDescent="0.2">
      <c r="B21" s="101" t="s">
        <v>304</v>
      </c>
      <c r="C21" s="25">
        <v>0</v>
      </c>
      <c r="D21" s="25">
        <v>28249</v>
      </c>
      <c r="E21" s="25">
        <v>27296</v>
      </c>
      <c r="F21" s="25">
        <v>30221</v>
      </c>
      <c r="G21" s="25">
        <v>31142</v>
      </c>
      <c r="H21" s="25">
        <v>28276</v>
      </c>
      <c r="I21" s="25">
        <v>22164</v>
      </c>
      <c r="J21" s="25">
        <v>38352</v>
      </c>
      <c r="K21" s="25">
        <v>19006</v>
      </c>
      <c r="L21" s="25">
        <v>17452</v>
      </c>
      <c r="M21" s="25">
        <v>15483</v>
      </c>
      <c r="N21" s="25">
        <v>25786</v>
      </c>
      <c r="O21" s="84">
        <v>18373</v>
      </c>
    </row>
    <row r="22" spans="2:15" x14ac:dyDescent="0.2">
      <c r="B22" s="101" t="s">
        <v>287</v>
      </c>
      <c r="C22" s="25">
        <v>0</v>
      </c>
      <c r="D22" s="25">
        <v>17237</v>
      </c>
      <c r="E22" s="25">
        <v>13715</v>
      </c>
      <c r="F22" s="25">
        <v>17749</v>
      </c>
      <c r="G22" s="25">
        <v>21885</v>
      </c>
      <c r="H22" s="25">
        <v>25233</v>
      </c>
      <c r="I22" s="25">
        <v>25648</v>
      </c>
      <c r="J22" s="25">
        <v>21483</v>
      </c>
      <c r="K22" s="25">
        <v>22712</v>
      </c>
      <c r="L22" s="25">
        <v>24491</v>
      </c>
      <c r="M22" s="25">
        <v>20879</v>
      </c>
      <c r="N22" s="25">
        <v>22694</v>
      </c>
      <c r="O22" s="84">
        <v>15773</v>
      </c>
    </row>
    <row r="23" spans="2:15" x14ac:dyDescent="0.2">
      <c r="B23" s="101" t="s">
        <v>289</v>
      </c>
      <c r="C23" s="25">
        <v>0</v>
      </c>
      <c r="D23" s="25">
        <v>0</v>
      </c>
      <c r="E23" s="25">
        <v>0</v>
      </c>
      <c r="F23" s="25">
        <v>0</v>
      </c>
      <c r="G23" s="25">
        <v>1150</v>
      </c>
      <c r="H23" s="25">
        <v>2618</v>
      </c>
      <c r="I23" s="25">
        <v>2452</v>
      </c>
      <c r="J23" s="25">
        <v>2332</v>
      </c>
      <c r="K23" s="25">
        <v>2521</v>
      </c>
      <c r="L23" s="25">
        <v>1749</v>
      </c>
      <c r="M23" s="25">
        <v>3112</v>
      </c>
      <c r="N23" s="25">
        <v>2257</v>
      </c>
      <c r="O23" s="84">
        <v>1787</v>
      </c>
    </row>
    <row r="24" spans="2:15" x14ac:dyDescent="0.2">
      <c r="B24" s="105" t="s">
        <v>291</v>
      </c>
      <c r="C24" s="25">
        <v>1741</v>
      </c>
      <c r="D24" s="25">
        <v>617</v>
      </c>
      <c r="E24" s="25">
        <v>555</v>
      </c>
      <c r="F24" s="25">
        <v>1058</v>
      </c>
      <c r="G24" s="25">
        <v>957</v>
      </c>
      <c r="H24" s="25">
        <v>675</v>
      </c>
      <c r="I24" s="25">
        <v>340</v>
      </c>
      <c r="J24" s="25">
        <v>382</v>
      </c>
      <c r="K24" s="25">
        <v>411</v>
      </c>
      <c r="L24" s="25">
        <v>394</v>
      </c>
      <c r="M24" s="25">
        <v>359</v>
      </c>
      <c r="N24" s="25">
        <v>499</v>
      </c>
      <c r="O24" s="84">
        <v>498</v>
      </c>
    </row>
    <row r="25" spans="2:15" x14ac:dyDescent="0.2">
      <c r="B25" s="105" t="s">
        <v>290</v>
      </c>
      <c r="C25" s="25">
        <v>121</v>
      </c>
      <c r="D25" s="25">
        <v>280</v>
      </c>
      <c r="E25" s="25">
        <v>892</v>
      </c>
      <c r="F25" s="25">
        <v>923</v>
      </c>
      <c r="G25" s="25">
        <v>1098</v>
      </c>
      <c r="H25" s="25">
        <v>813</v>
      </c>
      <c r="I25" s="25">
        <v>790</v>
      </c>
      <c r="J25" s="25">
        <v>636</v>
      </c>
      <c r="K25" s="25">
        <v>395</v>
      </c>
      <c r="L25" s="25">
        <v>153</v>
      </c>
      <c r="M25" s="25">
        <v>394</v>
      </c>
      <c r="N25" s="25">
        <v>323</v>
      </c>
      <c r="O25" s="84">
        <v>392</v>
      </c>
    </row>
    <row r="26" spans="2:15" x14ac:dyDescent="0.2">
      <c r="B26" s="105" t="s">
        <v>305</v>
      </c>
      <c r="C26" s="25">
        <v>778</v>
      </c>
      <c r="D26" s="25">
        <v>482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84">
        <v>0</v>
      </c>
    </row>
    <row r="27" spans="2:15" ht="13.5" thickBot="1" x14ac:dyDescent="0.25">
      <c r="B27" s="106" t="s">
        <v>292</v>
      </c>
      <c r="C27" s="83">
        <v>278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5">
        <v>0</v>
      </c>
    </row>
    <row r="30" spans="2:15" x14ac:dyDescent="0.2">
      <c r="B30" s="1" t="s">
        <v>2</v>
      </c>
    </row>
  </sheetData>
  <sortState ref="B6:N27">
    <sortCondition descending="1" ref="N6"/>
  </sortState>
  <mergeCells count="1">
    <mergeCell ref="B3:O3"/>
  </mergeCells>
  <pageMargins left="0.7" right="0.7" top="0.75" bottom="0.75" header="0.3" footer="0.3"/>
  <ignoredErrors>
    <ignoredError sqref="C5: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2005-2017</vt:lpstr>
      <vt:lpstr>Change %</vt:lpstr>
      <vt:lpstr>Top15</vt:lpstr>
      <vt:lpstr>Regons</vt:lpstr>
      <vt:lpstr>Bolder Type</vt:lpstr>
      <vt:lpstr>Bolder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2018-01-08T07:00:46Z</dcterms:modified>
</cp:coreProperties>
</file>