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455" tabRatio="746"/>
  </bookViews>
  <sheets>
    <sheet name="2017 ნოემბერი" sheetId="1" r:id="rId1"/>
    <sheet name="ტოპ 15" sheetId="2" r:id="rId2"/>
    <sheet name="ვიზიტის ტიპები" sheetId="12" r:id="rId3"/>
    <sheet name="რეგიონები" sheetId="3" r:id="rId4"/>
    <sheet name="საზღვრის ტიპი" sheetId="10" r:id="rId5"/>
    <sheet name="საზღვარი" sheetId="11" r:id="rId6"/>
  </sheets>
  <calcPr calcId="125725"/>
</workbook>
</file>

<file path=xl/calcChain.xml><?xml version="1.0" encoding="utf-8"?>
<calcChain xmlns="http://schemas.openxmlformats.org/spreadsheetml/2006/main">
  <c r="E5" i="10"/>
  <c r="F5" s="1"/>
  <c r="F8" i="12" l="1"/>
  <c r="F7"/>
  <c r="E7"/>
  <c r="F6"/>
  <c r="E6"/>
  <c r="F5"/>
  <c r="E5"/>
  <c r="E8" l="1"/>
  <c r="E14" i="11"/>
  <c r="F14" s="1"/>
  <c r="C5" i="3" l="1"/>
  <c r="C10"/>
  <c r="E24" i="11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C7" i="3" l="1"/>
  <c r="C9"/>
  <c r="C8"/>
  <c r="C6"/>
  <c r="E8" i="10"/>
  <c r="F8" s="1"/>
  <c r="E7"/>
  <c r="F7" s="1"/>
  <c r="E6"/>
  <c r="F6" s="1"/>
  <c r="D6" i="3" l="1"/>
  <c r="G5" i="12" l="1"/>
  <c r="H5" i="2"/>
  <c r="G8" i="12"/>
  <c r="G6"/>
  <c r="G7"/>
  <c r="G6" i="3"/>
  <c r="G8" i="10"/>
  <c r="G5"/>
  <c r="G6"/>
  <c r="G7"/>
  <c r="D5" i="3"/>
  <c r="G5" s="1"/>
  <c r="G7" i="11"/>
  <c r="G9"/>
  <c r="G11"/>
  <c r="G13"/>
  <c r="G15"/>
  <c r="G17"/>
  <c r="G19"/>
  <c r="G21"/>
  <c r="G23"/>
  <c r="G5"/>
  <c r="H6" i="2"/>
  <c r="H8"/>
  <c r="H10"/>
  <c r="H12"/>
  <c r="H14"/>
  <c r="H16"/>
  <c r="H18"/>
  <c r="G6" i="11"/>
  <c r="G8"/>
  <c r="G10"/>
  <c r="G12"/>
  <c r="G14"/>
  <c r="G16"/>
  <c r="G18"/>
  <c r="G20"/>
  <c r="G22"/>
  <c r="G24"/>
  <c r="H7" i="2"/>
  <c r="H9"/>
  <c r="H11"/>
  <c r="H13"/>
  <c r="H15"/>
  <c r="H17"/>
  <c r="H19"/>
  <c r="F6" l="1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D10" i="3" l="1"/>
  <c r="G10" s="1"/>
  <c r="E10" l="1"/>
  <c r="F10" s="1"/>
  <c r="D7"/>
  <c r="G7" s="1"/>
  <c r="D8"/>
  <c r="G8" s="1"/>
  <c r="E7" l="1"/>
  <c r="F7" s="1"/>
  <c r="E8"/>
  <c r="F8" s="1"/>
  <c r="E6"/>
  <c r="F6" s="1"/>
  <c r="D9"/>
  <c r="G9" s="1"/>
  <c r="E9" l="1"/>
  <c r="F9" s="1"/>
  <c r="E5" l="1"/>
  <c r="F5" s="1"/>
</calcChain>
</file>

<file path=xl/sharedStrings.xml><?xml version="1.0" encoding="utf-8"?>
<sst xmlns="http://schemas.openxmlformats.org/spreadsheetml/2006/main" count="332" uniqueCount="279">
  <si>
    <t>ქვეყანა</t>
  </si>
  <si>
    <t>ცვლილება</t>
  </si>
  <si>
    <t>ცვლილება%</t>
  </si>
  <si>
    <t>ჯამი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</si>
  <si>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</si>
  <si>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</si>
  <si>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</si>
  <si>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</si>
  <si>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</si>
  <si>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</si>
  <si>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</si>
  <si>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</si>
  <si>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</si>
  <si>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</si>
  <si>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</si>
  <si>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</si>
  <si>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ლიტვა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</si>
  <si>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</si>
  <si>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</si>
  <si>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</si>
  <si>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</si>
  <si>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</si>
  <si>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</si>
  <si>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</si>
  <si>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</si>
  <si>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</si>
  <si>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</si>
  <si>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</si>
  <si>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</si>
  <si>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</si>
  <si>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</si>
  <si>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</si>
  <si>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</si>
  <si>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</si>
  <si>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</si>
  <si>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</si>
  <si>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</si>
  <si>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</si>
  <si>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</si>
  <si>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</si>
  <si>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</si>
  <si>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მაკედონია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</si>
  <si>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</si>
  <si>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</si>
  <si>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</si>
  <si>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</si>
  <si>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</si>
  <si>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</si>
  <si>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</si>
  <si>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</si>
  <si>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</si>
  <si>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</si>
  <si>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</si>
  <si>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</si>
  <si>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</si>
  <si>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</si>
  <si>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</si>
  <si>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</si>
  <si>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</si>
  <si>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</si>
  <si>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</si>
  <si>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</si>
  <si>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</si>
  <si>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</si>
  <si>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</si>
  <si>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</si>
  <si>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</si>
  <si>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</si>
  <si>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</si>
  <si>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</si>
  <si>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</si>
  <si>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</si>
  <si>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</si>
  <si>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</si>
  <si>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</si>
  <si>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</si>
  <si>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</si>
  <si>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</si>
  <si>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</si>
  <si>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</si>
  <si>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</si>
  <si>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</si>
  <si>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</si>
  <si>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</si>
  <si>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</si>
  <si>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</si>
  <si>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</si>
  <si>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</si>
  <si>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</si>
  <si>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</si>
  <si>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</si>
  <si>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</si>
  <si>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</si>
  <si>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</si>
  <si>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</si>
  <si>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</si>
  <si>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</si>
  <si>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</si>
  <si>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</si>
  <si>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</si>
  <si>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</si>
  <si>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</si>
  <si>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</si>
  <si>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კოლუმბია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</si>
  <si>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</si>
  <si>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</si>
  <si>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</si>
  <si>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</si>
  <si>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</si>
  <si>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</si>
  <si>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</si>
  <si>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</si>
  <si>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</si>
  <si>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</si>
  <si>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</si>
  <si>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</si>
  <si>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</si>
  <si>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</si>
  <si>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</si>
  <si>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</si>
  <si>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</si>
  <si>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</si>
  <si>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</si>
  <si>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</si>
  <si>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</si>
  <si>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</si>
  <si>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</si>
  <si>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</si>
  <si>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</si>
  <si>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</si>
  <si>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</si>
  <si>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</si>
  <si>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</si>
  <si>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</si>
  <si>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</si>
  <si>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</si>
  <si>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</si>
  <si>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</si>
  <si>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</si>
  <si>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</si>
  <si>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</si>
  <si>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</si>
  <si>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</si>
  <si>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</si>
  <si>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</si>
  <si>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</si>
  <si>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</si>
  <si>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</si>
  <si>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</si>
  <si>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</si>
  <si>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</si>
  <si>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</si>
  <si>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</si>
  <si>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</si>
  <si>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</si>
  <si>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</si>
  <si>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</si>
  <si>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</si>
  <si>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</si>
  <si>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</si>
  <si>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</si>
  <si>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</si>
  <si>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</si>
  <si>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</si>
  <si>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</si>
  <si>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</si>
  <si>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</si>
  <si>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</si>
  <si>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</si>
  <si>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</si>
  <si>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</si>
  <si>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</si>
  <si>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</si>
  <si>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</si>
  <si>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</si>
  <si>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</si>
  <si>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</si>
  <si>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</si>
  <si>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</si>
  <si>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</si>
  <si>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</si>
  <si>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</si>
  <si>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</si>
  <si>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</si>
  <si>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</si>
  <si>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</si>
  <si>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</si>
  <si>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</si>
  <si>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</si>
  <si>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</si>
  <si>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</si>
  <si>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</si>
  <si>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</si>
  <si>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</si>
  <si>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</si>
  <si>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</si>
  <si>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</si>
  <si>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</si>
  <si>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</si>
  <si>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</si>
  <si>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</si>
  <si>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</si>
  <si>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</si>
  <si>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</si>
  <si>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</si>
  <si>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</si>
  <si>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</si>
  <si>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</si>
  <si>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</si>
  <si>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</si>
  <si>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</si>
  <si>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</si>
  <si>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</si>
  <si>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</si>
  <si>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</si>
  <si>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</si>
  <si>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</si>
  <si>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ტოპ 15 ქვეყანა 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</si>
  <si>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</si>
  <si>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</si>
  <si>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</si>
  <si>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შემოსვლები რეგიონების მიხედვით</t>
  </si>
  <si>
    <t>რეგიონი</t>
  </si>
  <si>
    <t>ბოსნია და ჰერცეგოვინა</t>
  </si>
  <si>
    <t>სერბეთი</t>
  </si>
  <si>
    <t>ახლო/შუა აღმოსავლეთი</t>
  </si>
  <si>
    <t>შემოსვლები საზღვრის ტიპის მიხედვით</t>
  </si>
  <si>
    <t>ტიპი</t>
  </si>
  <si>
    <t>საჰაერო</t>
  </si>
  <si>
    <t>სახმელეთო</t>
  </si>
  <si>
    <t>სარკინიგზო</t>
  </si>
  <si>
    <t>საზღვაო</t>
  </si>
  <si>
    <t>საზღვარი</t>
  </si>
  <si>
    <t>შემოსვლები საზღვრების მიხედვით</t>
  </si>
  <si>
    <t>მთლიანი ჯამი</t>
  </si>
  <si>
    <t>ანგილია</t>
  </si>
  <si>
    <t>ბრუნეი დარუსალამი</t>
  </si>
  <si>
    <t>წილი %</t>
  </si>
  <si>
    <t>წილი%</t>
  </si>
  <si>
    <t>ვიზიტის ტიპი</t>
  </si>
  <si>
    <t xml:space="preserve"> 24 საათი და მეტი (ტურისტი)</t>
  </si>
  <si>
    <t>ტრანზიტი</t>
  </si>
  <si>
    <t>ერთდღიანი ვიზიტი</t>
  </si>
  <si>
    <t>სულ</t>
  </si>
  <si>
    <t>შემოსვლები ტიპების მიხედვით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</si>
  <si>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</si>
  <si>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</si>
  <si>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</si>
  <si>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</si>
  <si>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</si>
  <si>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სარფი</t>
  </si>
  <si>
    <t>წითელი ხიდი</t>
  </si>
  <si>
    <t>სადახლო</t>
  </si>
  <si>
    <t>ყაზბეგი</t>
  </si>
  <si>
    <t>აეროპორტი თბილისი</t>
  </si>
  <si>
    <t>ცოდნა</t>
  </si>
  <si>
    <t>ნინოწმინდა</t>
  </si>
  <si>
    <t>აეროპორტი ბათუმი</t>
  </si>
  <si>
    <t>ვალე</t>
  </si>
  <si>
    <t>აეროპორტი ქუთაისი</t>
  </si>
  <si>
    <t>ვახტანგისი</t>
  </si>
  <si>
    <t>კარწახი</t>
  </si>
  <si>
    <t>რკინიგზა სადახლო</t>
  </si>
  <si>
    <t>რკინიგზა გარდაბანი</t>
  </si>
  <si>
    <t>გუგუთი</t>
  </si>
  <si>
    <t>პორტი ბათუმი</t>
  </si>
  <si>
    <t>პორტი ფოთი</t>
  </si>
  <si>
    <t>პორტი ყულევი</t>
  </si>
  <si>
    <t>სამთაწყარო</t>
  </si>
  <si>
    <t>ახკერპი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</si>
  <si>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</si>
  <si>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</si>
  <si>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</si>
  <si>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</si>
  <si>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*2017 წლის მონაცემები წინასწარია და ექვემდებარება დაზუსტებას საქართველოს შინაგან საქმეთა სამინისტროს მიერ. დაზუსტებული მონაცემები გამოქვეყნდება 2018 წლის აპრილში.</t>
  </si>
  <si>
    <t>სურინამი</t>
  </si>
  <si>
    <t>2016: ნოემბერი</t>
  </si>
  <si>
    <t>2017: ნოემბერი*</t>
  </si>
  <si>
    <t>ა შ შ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</si>
</sst>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4" borderId="13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3" fillId="7" borderId="0" applyNumberFormat="0" applyBorder="0" applyAlignment="0" applyProtection="0"/>
  </cellStyleXfs>
  <cellXfs count="126">
    <xf numFmtId="0" fontId="0" fillId="0" borderId="0" xfId="0">
      <alignment vertical="center"/>
    </xf>
    <xf numFmtId="0" fontId="5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3" fontId="14" fillId="0" borderId="10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2" applyNumberFormat="1" applyFont="1" applyBorder="1" applyAlignment="1">
      <alignment horizontal="center" vertical="center"/>
    </xf>
    <xf numFmtId="3" fontId="15" fillId="0" borderId="1" xfId="4" applyNumberFormat="1" applyFont="1" applyBorder="1" applyAlignment="1">
      <alignment horizontal="center" vertical="center"/>
    </xf>
    <xf numFmtId="3" fontId="15" fillId="0" borderId="4" xfId="2" applyNumberFormat="1" applyFont="1" applyBorder="1" applyAlignment="1">
      <alignment horizontal="center" vertical="center"/>
    </xf>
    <xf numFmtId="3" fontId="15" fillId="0" borderId="4" xfId="4" applyNumberFormat="1" applyFont="1" applyBorder="1" applyAlignment="1">
      <alignment horizontal="center" vertical="center"/>
    </xf>
    <xf numFmtId="3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/>
    <xf numFmtId="3" fontId="11" fillId="0" borderId="1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3" fillId="0" borderId="0" xfId="0" applyNumberFormat="1" applyFont="1">
      <alignment vertical="center"/>
    </xf>
    <xf numFmtId="9" fontId="13" fillId="0" borderId="0" xfId="3" applyFont="1">
      <alignment vertical="center"/>
    </xf>
    <xf numFmtId="164" fontId="10" fillId="3" borderId="5" xfId="3" applyNumberFormat="1" applyFont="1" applyFill="1" applyBorder="1" applyAlignment="1" applyProtection="1">
      <alignment horizontal="center" vertical="center" wrapText="1"/>
      <protection locked="0"/>
    </xf>
    <xf numFmtId="164" fontId="10" fillId="3" borderId="6" xfId="3" applyNumberFormat="1" applyFont="1" applyFill="1" applyBorder="1" applyAlignment="1" applyProtection="1">
      <alignment horizontal="center" vertical="center" wrapText="1"/>
      <protection locked="0"/>
    </xf>
    <xf numFmtId="164" fontId="15" fillId="0" borderId="20" xfId="4" applyNumberFormat="1" applyFont="1" applyBorder="1" applyAlignment="1">
      <alignment horizontal="center" vertical="center"/>
    </xf>
    <xf numFmtId="164" fontId="15" fillId="2" borderId="20" xfId="4" applyNumberFormat="1" applyFont="1" applyFill="1" applyBorder="1" applyAlignment="1">
      <alignment horizontal="center" vertical="center"/>
    </xf>
    <xf numFmtId="164" fontId="15" fillId="0" borderId="21" xfId="4" applyNumberFormat="1" applyFont="1" applyBorder="1" applyAlignment="1">
      <alignment horizontal="center" vertical="center"/>
    </xf>
    <xf numFmtId="164" fontId="10" fillId="0" borderId="25" xfId="3" applyNumberFormat="1" applyFont="1" applyFill="1" applyBorder="1" applyAlignment="1">
      <alignment horizontal="center" vertical="center"/>
    </xf>
    <xf numFmtId="164" fontId="10" fillId="0" borderId="26" xfId="3" applyNumberFormat="1" applyFont="1" applyFill="1" applyBorder="1" applyAlignment="1">
      <alignment horizontal="center" vertical="center"/>
    </xf>
    <xf numFmtId="164" fontId="11" fillId="0" borderId="32" xfId="3" applyNumberFormat="1" applyFont="1" applyFill="1" applyBorder="1" applyAlignment="1">
      <alignment horizontal="center" vertical="center"/>
    </xf>
    <xf numFmtId="164" fontId="11" fillId="0" borderId="29" xfId="3" applyNumberFormat="1" applyFont="1" applyFill="1" applyBorder="1" applyAlignment="1">
      <alignment horizontal="center" vertical="center"/>
    </xf>
    <xf numFmtId="164" fontId="11" fillId="0" borderId="30" xfId="3" applyNumberFormat="1" applyFont="1" applyFill="1" applyBorder="1" applyAlignment="1">
      <alignment horizontal="center" vertical="center"/>
    </xf>
    <xf numFmtId="164" fontId="11" fillId="2" borderId="22" xfId="3" applyNumberFormat="1" applyFont="1" applyFill="1" applyBorder="1" applyAlignment="1">
      <alignment horizontal="center" vertical="center"/>
    </xf>
    <xf numFmtId="164" fontId="11" fillId="2" borderId="16" xfId="3" applyNumberFormat="1" applyFont="1" applyFill="1" applyBorder="1" applyAlignment="1">
      <alignment horizontal="center" vertical="center"/>
    </xf>
    <xf numFmtId="164" fontId="11" fillId="2" borderId="23" xfId="3" applyNumberFormat="1" applyFont="1" applyFill="1" applyBorder="1" applyAlignment="1">
      <alignment horizontal="center" vertical="center"/>
    </xf>
    <xf numFmtId="164" fontId="11" fillId="2" borderId="19" xfId="3" applyNumberFormat="1" applyFont="1" applyFill="1" applyBorder="1" applyAlignment="1">
      <alignment horizontal="center" vertical="center"/>
    </xf>
    <xf numFmtId="164" fontId="10" fillId="0" borderId="29" xfId="3" applyNumberFormat="1" applyFont="1" applyFill="1" applyBorder="1" applyAlignment="1">
      <alignment horizontal="center" vertical="center"/>
    </xf>
    <xf numFmtId="164" fontId="10" fillId="0" borderId="30" xfId="3" applyNumberFormat="1" applyFont="1" applyFill="1" applyBorder="1" applyAlignment="1">
      <alignment horizontal="center" vertical="center"/>
    </xf>
    <xf numFmtId="164" fontId="11" fillId="0" borderId="31" xfId="3" applyNumberFormat="1" applyFont="1" applyFill="1" applyBorder="1" applyAlignment="1">
      <alignment horizontal="center" vertical="center"/>
    </xf>
    <xf numFmtId="164" fontId="11" fillId="0" borderId="25" xfId="3" applyNumberFormat="1" applyFont="1" applyFill="1" applyBorder="1" applyAlignment="1">
      <alignment horizontal="center" vertical="center"/>
    </xf>
    <xf numFmtId="164" fontId="11" fillId="0" borderId="26" xfId="3" applyNumberFormat="1" applyFont="1" applyFill="1" applyBorder="1" applyAlignment="1">
      <alignment horizontal="center" vertical="center"/>
    </xf>
    <xf numFmtId="3" fontId="15" fillId="0" borderId="2" xfId="2" applyNumberFormat="1" applyFont="1" applyBorder="1" applyAlignment="1">
      <alignment horizontal="center" vertical="center"/>
    </xf>
    <xf numFmtId="3" fontId="15" fillId="0" borderId="3" xfId="2" applyNumberFormat="1" applyFont="1" applyBorder="1" applyAlignment="1">
      <alignment horizontal="center" vertical="center"/>
    </xf>
    <xf numFmtId="164" fontId="15" fillId="0" borderId="25" xfId="3" applyNumberFormat="1" applyFont="1" applyBorder="1" applyAlignment="1">
      <alignment horizontal="center" vertical="center"/>
    </xf>
    <xf numFmtId="164" fontId="15" fillId="0" borderId="26" xfId="3" applyNumberFormat="1" applyFont="1" applyBorder="1" applyAlignment="1">
      <alignment horizontal="center" vertical="center"/>
    </xf>
    <xf numFmtId="164" fontId="15" fillId="0" borderId="1" xfId="3" applyNumberFormat="1" applyFont="1" applyBorder="1" applyAlignment="1">
      <alignment horizontal="center" vertical="center"/>
    </xf>
    <xf numFmtId="164" fontId="15" fillId="0" borderId="4" xfId="3" applyNumberFormat="1" applyFont="1" applyBorder="1" applyAlignment="1">
      <alignment horizontal="center" vertical="center"/>
    </xf>
    <xf numFmtId="0" fontId="16" fillId="0" borderId="0" xfId="0" applyNumberFormat="1" applyFont="1" applyFill="1" applyAlignment="1">
      <alignment vertical="center" wrapText="1"/>
    </xf>
    <xf numFmtId="164" fontId="13" fillId="0" borderId="0" xfId="3" applyNumberFormat="1" applyFont="1">
      <alignment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3" fontId="15" fillId="0" borderId="34" xfId="2" applyNumberFormat="1" applyFont="1" applyBorder="1" applyAlignment="1">
      <alignment horizontal="center" vertical="center"/>
    </xf>
    <xf numFmtId="0" fontId="0" fillId="0" borderId="33" xfId="0" applyBorder="1">
      <alignment vertical="center"/>
    </xf>
    <xf numFmtId="0" fontId="25" fillId="9" borderId="14" xfId="6" applyNumberFormat="1" applyFont="1" applyFill="1" applyBorder="1" applyAlignment="1">
      <alignment horizontal="center" vertical="center"/>
    </xf>
    <xf numFmtId="3" fontId="25" fillId="9" borderId="13" xfId="6" applyNumberFormat="1" applyFont="1" applyFill="1" applyBorder="1" applyAlignment="1">
      <alignment horizontal="center" vertical="center"/>
    </xf>
    <xf numFmtId="164" fontId="25" fillId="9" borderId="28" xfId="6" applyNumberFormat="1" applyFont="1" applyFill="1" applyBorder="1" applyAlignment="1">
      <alignment horizontal="center" vertical="center"/>
    </xf>
    <xf numFmtId="9" fontId="25" fillId="9" borderId="24" xfId="6" applyNumberFormat="1" applyFont="1" applyFill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0" fontId="19" fillId="8" borderId="35" xfId="7" applyNumberFormat="1" applyFill="1" applyBorder="1" applyAlignment="1">
      <alignment horizontal="center" vertical="center" wrapText="1"/>
    </xf>
    <xf numFmtId="0" fontId="26" fillId="8" borderId="7" xfId="7" applyNumberFormat="1" applyFont="1" applyFill="1" applyBorder="1" applyAlignment="1">
      <alignment horizontal="center" vertical="center" wrapText="1"/>
    </xf>
    <xf numFmtId="0" fontId="26" fillId="8" borderId="8" xfId="7" applyNumberFormat="1" applyFont="1" applyFill="1" applyBorder="1" applyAlignment="1">
      <alignment horizontal="center" vertical="center" wrapText="1"/>
    </xf>
    <xf numFmtId="3" fontId="26" fillId="8" borderId="27" xfId="7" applyNumberFormat="1" applyFont="1" applyFill="1" applyBorder="1" applyAlignment="1">
      <alignment horizontal="center" vertical="center" wrapText="1"/>
    </xf>
    <xf numFmtId="0" fontId="26" fillId="8" borderId="9" xfId="7" applyNumberFormat="1" applyFont="1" applyFill="1" applyBorder="1" applyAlignment="1">
      <alignment horizontal="center" vertical="center" wrapText="1"/>
    </xf>
    <xf numFmtId="0" fontId="26" fillId="8" borderId="36" xfId="7" applyNumberFormat="1" applyFont="1" applyFill="1" applyBorder="1" applyAlignment="1">
      <alignment horizontal="center" vertical="center" wrapText="1"/>
    </xf>
    <xf numFmtId="0" fontId="26" fillId="8" borderId="38" xfId="7" applyNumberFormat="1" applyFont="1" applyFill="1" applyBorder="1" applyAlignment="1">
      <alignment horizontal="center" vertical="center" wrapText="1"/>
    </xf>
    <xf numFmtId="3" fontId="26" fillId="8" borderId="38" xfId="7" applyNumberFormat="1" applyFont="1" applyFill="1" applyBorder="1" applyAlignment="1">
      <alignment horizontal="center" vertical="center" wrapText="1"/>
    </xf>
    <xf numFmtId="0" fontId="25" fillId="9" borderId="38" xfId="6" applyNumberFormat="1" applyFont="1" applyFill="1" applyBorder="1" applyAlignment="1">
      <alignment horizontal="center" vertical="center"/>
    </xf>
    <xf numFmtId="3" fontId="25" fillId="9" borderId="38" xfId="6" applyNumberFormat="1" applyFont="1" applyFill="1" applyBorder="1" applyAlignment="1">
      <alignment horizontal="center" vertical="center"/>
    </xf>
    <xf numFmtId="9" fontId="25" fillId="9" borderId="38" xfId="6" applyNumberFormat="1" applyFont="1" applyFill="1" applyBorder="1" applyAlignment="1">
      <alignment horizontal="center" vertical="center"/>
    </xf>
    <xf numFmtId="0" fontId="19" fillId="10" borderId="38" xfId="8" applyNumberFormat="1" applyFill="1" applyBorder="1" applyAlignment="1">
      <alignment horizontal="center" vertical="center"/>
    </xf>
    <xf numFmtId="3" fontId="19" fillId="10" borderId="38" xfId="8" applyNumberFormat="1" applyFill="1" applyBorder="1" applyAlignment="1">
      <alignment horizontal="center" vertical="center" wrapText="1"/>
    </xf>
    <xf numFmtId="164" fontId="19" fillId="10" borderId="38" xfId="8" applyNumberFormat="1" applyFill="1" applyBorder="1" applyAlignment="1">
      <alignment horizontal="center" vertical="center"/>
    </xf>
    <xf numFmtId="0" fontId="2" fillId="11" borderId="38" xfId="9" applyNumberFormat="1" applyFont="1" applyFill="1" applyBorder="1" applyAlignment="1">
      <alignment horizontal="center" vertical="center"/>
    </xf>
    <xf numFmtId="3" fontId="2" fillId="11" borderId="38" xfId="9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3" fontId="17" fillId="2" borderId="38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1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38" xfId="9" applyNumberFormat="1" applyFont="1" applyFill="1" applyBorder="1" applyAlignment="1">
      <alignment horizontal="center" vertical="center"/>
    </xf>
    <xf numFmtId="0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38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 wrapText="1"/>
    </xf>
    <xf numFmtId="9" fontId="25" fillId="9" borderId="38" xfId="3" applyFont="1" applyFill="1" applyBorder="1" applyAlignment="1">
      <alignment horizontal="center" vertical="center"/>
    </xf>
    <xf numFmtId="3" fontId="25" fillId="10" borderId="38" xfId="6" applyNumberFormat="1" applyFont="1" applyFill="1" applyBorder="1" applyAlignment="1">
      <alignment horizontal="center" vertical="center"/>
    </xf>
    <xf numFmtId="9" fontId="25" fillId="10" borderId="38" xfId="3" applyFont="1" applyFill="1" applyBorder="1" applyAlignment="1">
      <alignment horizontal="center" vertical="center"/>
    </xf>
    <xf numFmtId="3" fontId="27" fillId="11" borderId="38" xfId="6" applyNumberFormat="1" applyFont="1" applyFill="1" applyBorder="1" applyAlignment="1">
      <alignment horizontal="center" vertical="center"/>
    </xf>
    <xf numFmtId="9" fontId="27" fillId="11" borderId="38" xfId="3" applyFont="1" applyFill="1" applyBorder="1" applyAlignment="1">
      <alignment horizontal="center" vertical="center"/>
    </xf>
    <xf numFmtId="164" fontId="27" fillId="11" borderId="38" xfId="8" applyNumberFormat="1" applyFont="1" applyFill="1" applyBorder="1" applyAlignment="1">
      <alignment horizontal="center" vertical="center"/>
    </xf>
    <xf numFmtId="3" fontId="27" fillId="0" borderId="38" xfId="6" applyNumberFormat="1" applyFont="1" applyFill="1" applyBorder="1" applyAlignment="1">
      <alignment horizontal="center" vertical="center"/>
    </xf>
    <xf numFmtId="9" fontId="27" fillId="0" borderId="38" xfId="3" applyFont="1" applyFill="1" applyBorder="1" applyAlignment="1">
      <alignment horizontal="center" vertical="center"/>
    </xf>
    <xf numFmtId="164" fontId="27" fillId="0" borderId="38" xfId="8" applyNumberFormat="1" applyFont="1" applyFill="1" applyBorder="1" applyAlignment="1">
      <alignment horizontal="center" vertical="center"/>
    </xf>
    <xf numFmtId="3" fontId="28" fillId="10" borderId="38" xfId="6" applyNumberFormat="1" applyFont="1" applyFill="1" applyBorder="1" applyAlignment="1">
      <alignment horizontal="center" vertical="center"/>
    </xf>
    <xf numFmtId="9" fontId="28" fillId="10" borderId="38" xfId="3" applyFont="1" applyFill="1" applyBorder="1" applyAlignment="1">
      <alignment horizontal="center" vertical="center"/>
    </xf>
    <xf numFmtId="164" fontId="28" fillId="10" borderId="38" xfId="8" applyNumberFormat="1" applyFont="1" applyFill="1" applyBorder="1" applyAlignment="1">
      <alignment horizontal="center" vertical="center"/>
    </xf>
    <xf numFmtId="3" fontId="19" fillId="10" borderId="38" xfId="8" applyNumberFormat="1" applyFill="1" applyBorder="1" applyAlignment="1">
      <alignment horizontal="center" vertical="center"/>
    </xf>
    <xf numFmtId="3" fontId="1" fillId="11" borderId="38" xfId="9" applyNumberFormat="1" applyFont="1" applyFill="1" applyBorder="1" applyAlignment="1">
      <alignment horizontal="center" vertical="center"/>
    </xf>
    <xf numFmtId="3" fontId="28" fillId="10" borderId="38" xfId="0" applyNumberFormat="1" applyFont="1" applyFill="1" applyBorder="1" applyAlignment="1">
      <alignment horizontal="center" vertical="center"/>
    </xf>
    <xf numFmtId="3" fontId="29" fillId="11" borderId="38" xfId="9" applyNumberFormat="1" applyFont="1" applyFill="1" applyBorder="1" applyAlignment="1">
      <alignment horizontal="center" vertical="center"/>
    </xf>
    <xf numFmtId="3" fontId="29" fillId="11" borderId="38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6" fillId="0" borderId="0" xfId="0" applyNumberFormat="1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tabSelected="1" workbookViewId="0">
      <selection activeCell="B1" sqref="B1"/>
    </sheetView>
  </sheetViews>
  <sheetFormatPr defaultRowHeight="15" customHeight="1"/>
  <cols>
    <col min="1" max="1" width="9.85546875" style="5" customWidth="1"/>
    <col min="2" max="2" width="41.5703125" style="5" customWidth="1"/>
    <col min="3" max="3" width="21.42578125" style="5" customWidth="1"/>
    <col min="4" max="4" width="21" style="5" customWidth="1"/>
    <col min="5" max="5" width="14.28515625" style="5" customWidth="1"/>
    <col min="6" max="6" width="15.140625" style="5" customWidth="1"/>
    <col min="7" max="7" width="12.5703125" style="5" customWidth="1"/>
    <col min="8" max="16384" width="9.140625" style="5"/>
  </cols>
  <sheetData>
    <row r="1" spans="2:7" ht="35.25" customHeight="1">
      <c r="B1" s="80" t="s">
        <v>0</v>
      </c>
      <c r="C1" s="80" t="s">
        <v>276</v>
      </c>
      <c r="D1" s="80" t="s">
        <v>277</v>
      </c>
      <c r="E1" s="80" t="s">
        <v>1</v>
      </c>
      <c r="F1" s="81" t="s">
        <v>2</v>
      </c>
      <c r="G1" s="80" t="s">
        <v>237</v>
      </c>
    </row>
    <row r="2" spans="2:7" ht="15" customHeight="1">
      <c r="B2" s="82" t="s">
        <v>3</v>
      </c>
      <c r="C2" s="83">
        <v>459257</v>
      </c>
      <c r="D2" s="83">
        <v>524108</v>
      </c>
      <c r="E2" s="83">
        <v>64851</v>
      </c>
      <c r="F2" s="100">
        <v>0.14120851723544758</v>
      </c>
      <c r="G2" s="84">
        <v>1</v>
      </c>
    </row>
    <row r="3" spans="2:7" ht="15" customHeight="1">
      <c r="B3" s="85" t="s">
        <v>4</v>
      </c>
      <c r="C3" s="86">
        <v>435383</v>
      </c>
      <c r="D3" s="86">
        <v>487796</v>
      </c>
      <c r="E3" s="101">
        <v>52413</v>
      </c>
      <c r="F3" s="102">
        <v>0.12038366220086671</v>
      </c>
      <c r="G3" s="87">
        <v>0.93071656986727924</v>
      </c>
    </row>
    <row r="4" spans="2:7">
      <c r="B4" s="88" t="s">
        <v>5</v>
      </c>
      <c r="C4" s="89">
        <v>329900</v>
      </c>
      <c r="D4" s="89">
        <v>373025</v>
      </c>
      <c r="E4" s="103">
        <v>43125</v>
      </c>
      <c r="F4" s="104">
        <v>0.13072143073658693</v>
      </c>
      <c r="G4" s="105">
        <v>0.71173307791523888</v>
      </c>
    </row>
    <row r="5" spans="2:7" s="14" customFormat="1" ht="14.25" customHeight="1">
      <c r="B5" s="90" t="s">
        <v>7</v>
      </c>
      <c r="C5" s="91">
        <v>113156</v>
      </c>
      <c r="D5" s="91">
        <v>125795</v>
      </c>
      <c r="E5" s="106">
        <v>12639</v>
      </c>
      <c r="F5" s="107">
        <v>0.11169535861995827</v>
      </c>
      <c r="G5" s="108">
        <v>0.24001732467354056</v>
      </c>
    </row>
    <row r="6" spans="2:7" s="14" customFormat="1">
      <c r="B6" s="90" t="s">
        <v>8</v>
      </c>
      <c r="C6" s="91">
        <v>1676</v>
      </c>
      <c r="D6" s="91">
        <v>2371</v>
      </c>
      <c r="E6" s="106">
        <v>695</v>
      </c>
      <c r="F6" s="107">
        <v>0.4146778042959427</v>
      </c>
      <c r="G6" s="108">
        <v>4.5238767582254039E-3</v>
      </c>
    </row>
    <row r="7" spans="2:7" s="14" customFormat="1">
      <c r="B7" s="90" t="s">
        <v>9</v>
      </c>
      <c r="C7" s="91">
        <v>1318</v>
      </c>
      <c r="D7" s="91">
        <v>807</v>
      </c>
      <c r="E7" s="106">
        <v>-511</v>
      </c>
      <c r="F7" s="107">
        <v>-0.38770864946889227</v>
      </c>
      <c r="G7" s="108">
        <v>1.5397589809733872E-3</v>
      </c>
    </row>
    <row r="8" spans="2:7" ht="15" customHeight="1">
      <c r="B8" s="92" t="s">
        <v>11</v>
      </c>
      <c r="C8" s="91">
        <v>216</v>
      </c>
      <c r="D8" s="91">
        <v>191</v>
      </c>
      <c r="E8" s="106">
        <v>-25</v>
      </c>
      <c r="F8" s="107">
        <v>-0.1157407407407407</v>
      </c>
      <c r="G8" s="108">
        <v>3.6442870553397394E-4</v>
      </c>
    </row>
    <row r="9" spans="2:7" ht="15" customHeight="1">
      <c r="B9" s="92" t="s">
        <v>23</v>
      </c>
      <c r="C9" s="91">
        <v>690</v>
      </c>
      <c r="D9" s="91">
        <v>1020</v>
      </c>
      <c r="E9" s="106">
        <v>330</v>
      </c>
      <c r="F9" s="107">
        <v>0.47826086956521729</v>
      </c>
      <c r="G9" s="108">
        <v>1.9461637677730544E-3</v>
      </c>
    </row>
    <row r="10" spans="2:7" ht="15" customHeight="1">
      <c r="B10" s="92" t="s">
        <v>15</v>
      </c>
      <c r="C10" s="91">
        <v>581</v>
      </c>
      <c r="D10" s="91">
        <v>545</v>
      </c>
      <c r="E10" s="106">
        <v>-36</v>
      </c>
      <c r="F10" s="107">
        <v>-6.1962134251290824E-2</v>
      </c>
      <c r="G10" s="108">
        <v>1.0398620131728575E-3</v>
      </c>
    </row>
    <row r="11" spans="2:7" ht="15" customHeight="1">
      <c r="B11" s="92" t="s">
        <v>16</v>
      </c>
      <c r="C11" s="91">
        <v>1147</v>
      </c>
      <c r="D11" s="91">
        <v>750</v>
      </c>
      <c r="E11" s="106">
        <v>-397</v>
      </c>
      <c r="F11" s="107">
        <v>-0.3461203138622494</v>
      </c>
      <c r="G11" s="108">
        <v>1.4310027704213634E-3</v>
      </c>
    </row>
    <row r="12" spans="2:7" s="14" customFormat="1" ht="15" customHeight="1">
      <c r="B12" s="90" t="s">
        <v>17</v>
      </c>
      <c r="C12" s="91">
        <v>857</v>
      </c>
      <c r="D12" s="91">
        <v>838</v>
      </c>
      <c r="E12" s="106">
        <v>-19</v>
      </c>
      <c r="F12" s="107">
        <v>-2.2170361726954524E-2</v>
      </c>
      <c r="G12" s="108">
        <v>1.5989070954841368E-3</v>
      </c>
    </row>
    <row r="13" spans="2:7" s="14" customFormat="1" ht="15" customHeight="1">
      <c r="B13" s="90" t="s">
        <v>18</v>
      </c>
      <c r="C13" s="91">
        <v>1404</v>
      </c>
      <c r="D13" s="91">
        <v>1170</v>
      </c>
      <c r="E13" s="106">
        <v>-234</v>
      </c>
      <c r="F13" s="107">
        <v>-0.16666666666666663</v>
      </c>
      <c r="G13" s="108">
        <v>2.232364321857327E-3</v>
      </c>
    </row>
    <row r="14" spans="2:7" ht="15" customHeight="1">
      <c r="B14" s="92" t="s">
        <v>19</v>
      </c>
      <c r="C14" s="91">
        <v>398</v>
      </c>
      <c r="D14" s="91">
        <v>303</v>
      </c>
      <c r="E14" s="106">
        <v>-95</v>
      </c>
      <c r="F14" s="107">
        <v>-0.2386934673366834</v>
      </c>
      <c r="G14" s="108">
        <v>5.7812511925023086E-4</v>
      </c>
    </row>
    <row r="15" spans="2:7" ht="15" customHeight="1">
      <c r="B15" s="92" t="s">
        <v>20</v>
      </c>
      <c r="C15" s="91">
        <v>60721</v>
      </c>
      <c r="D15" s="91">
        <v>82117</v>
      </c>
      <c r="E15" s="106">
        <v>21396</v>
      </c>
      <c r="F15" s="107">
        <v>0.35236573837716767</v>
      </c>
      <c r="G15" s="108">
        <v>0.15667953933158815</v>
      </c>
    </row>
    <row r="16" spans="2:7" s="14" customFormat="1" ht="15" customHeight="1">
      <c r="B16" s="90" t="s">
        <v>21</v>
      </c>
      <c r="C16" s="91">
        <v>160</v>
      </c>
      <c r="D16" s="91">
        <v>156</v>
      </c>
      <c r="E16" s="106">
        <v>-4</v>
      </c>
      <c r="F16" s="107">
        <v>-2.5000000000000022E-2</v>
      </c>
      <c r="G16" s="108">
        <v>2.9764857624764359E-4</v>
      </c>
    </row>
    <row r="17" spans="2:7" ht="15" customHeight="1">
      <c r="B17" s="92" t="s">
        <v>6</v>
      </c>
      <c r="C17" s="91">
        <v>132017</v>
      </c>
      <c r="D17" s="91">
        <v>141487</v>
      </c>
      <c r="E17" s="106">
        <v>9470</v>
      </c>
      <c r="F17" s="107">
        <v>7.1733185877576267E-2</v>
      </c>
      <c r="G17" s="108">
        <v>0.26995771863814327</v>
      </c>
    </row>
    <row r="18" spans="2:7" ht="15" customHeight="1">
      <c r="B18" s="92" t="s">
        <v>22</v>
      </c>
      <c r="C18" s="91">
        <v>245</v>
      </c>
      <c r="D18" s="91">
        <v>124</v>
      </c>
      <c r="E18" s="106">
        <v>-121</v>
      </c>
      <c r="F18" s="107">
        <v>-0.4938775510204082</v>
      </c>
      <c r="G18" s="108">
        <v>2.3659245804299878E-4</v>
      </c>
    </row>
    <row r="19" spans="2:7" s="14" customFormat="1" ht="15" customHeight="1">
      <c r="B19" s="90" t="s">
        <v>25</v>
      </c>
      <c r="C19" s="91">
        <v>1214</v>
      </c>
      <c r="D19" s="91">
        <v>583</v>
      </c>
      <c r="E19" s="106">
        <v>-631</v>
      </c>
      <c r="F19" s="107">
        <v>-0.51976935749588138</v>
      </c>
      <c r="G19" s="108">
        <v>1.1123661535408732E-3</v>
      </c>
    </row>
    <row r="20" spans="2:7" ht="15" customHeight="1">
      <c r="B20" s="92" t="s">
        <v>24</v>
      </c>
      <c r="C20" s="91">
        <v>10706</v>
      </c>
      <c r="D20" s="91">
        <v>11004</v>
      </c>
      <c r="E20" s="106">
        <v>298</v>
      </c>
      <c r="F20" s="107">
        <v>2.7834858957593855E-2</v>
      </c>
      <c r="G20" s="108">
        <v>2.0995672647622247E-2</v>
      </c>
    </row>
    <row r="21" spans="2:7" s="14" customFormat="1" ht="15" customHeight="1">
      <c r="B21" s="90" t="s">
        <v>12</v>
      </c>
      <c r="C21" s="91">
        <v>354</v>
      </c>
      <c r="D21" s="91">
        <v>324</v>
      </c>
      <c r="E21" s="106">
        <v>-30</v>
      </c>
      <c r="F21" s="107">
        <v>-8.4745762711864403E-2</v>
      </c>
      <c r="G21" s="108">
        <v>6.1819319682202901E-4</v>
      </c>
    </row>
    <row r="22" spans="2:7" s="14" customFormat="1" ht="15" customHeight="1">
      <c r="B22" s="93" t="s">
        <v>13</v>
      </c>
      <c r="C22" s="91">
        <v>2249</v>
      </c>
      <c r="D22" s="91">
        <v>2513</v>
      </c>
      <c r="E22" s="106">
        <v>264</v>
      </c>
      <c r="F22" s="107">
        <v>0.11738550466874176</v>
      </c>
      <c r="G22" s="108">
        <v>4.7948132827585156E-3</v>
      </c>
    </row>
    <row r="23" spans="2:7" s="14" customFormat="1" ht="15" customHeight="1">
      <c r="B23" s="93" t="s">
        <v>14</v>
      </c>
      <c r="C23" s="91">
        <v>435</v>
      </c>
      <c r="D23" s="91">
        <v>497</v>
      </c>
      <c r="E23" s="106">
        <v>62</v>
      </c>
      <c r="F23" s="107">
        <v>0.14252873563218382</v>
      </c>
      <c r="G23" s="108">
        <v>9.4827783586589026E-4</v>
      </c>
    </row>
    <row r="24" spans="2:7" s="14" customFormat="1" ht="15" customHeight="1">
      <c r="B24" s="93" t="s">
        <v>10</v>
      </c>
      <c r="C24" s="91">
        <v>356</v>
      </c>
      <c r="D24" s="91">
        <v>430</v>
      </c>
      <c r="E24" s="106">
        <v>74</v>
      </c>
      <c r="F24" s="107">
        <v>0.2078651685393258</v>
      </c>
      <c r="G24" s="108">
        <v>8.2044158837491507E-4</v>
      </c>
    </row>
    <row r="25" spans="2:7" ht="15" customHeight="1">
      <c r="B25" s="88" t="s">
        <v>26</v>
      </c>
      <c r="C25" s="89">
        <v>1923</v>
      </c>
      <c r="D25" s="89">
        <v>2657</v>
      </c>
      <c r="E25" s="103">
        <v>734</v>
      </c>
      <c r="F25" s="104">
        <v>0.38169526781071239</v>
      </c>
      <c r="G25" s="105">
        <v>5.0695658146794175E-3</v>
      </c>
    </row>
    <row r="26" spans="2:7" ht="15" customHeight="1">
      <c r="B26" s="90" t="s">
        <v>33</v>
      </c>
      <c r="C26" s="91">
        <v>1182</v>
      </c>
      <c r="D26" s="91">
        <v>1590</v>
      </c>
      <c r="E26" s="106">
        <v>408</v>
      </c>
      <c r="F26" s="107">
        <v>0.34517766497461921</v>
      </c>
      <c r="G26" s="108">
        <v>3.0337258732932907E-3</v>
      </c>
    </row>
    <row r="27" spans="2:7" ht="15" customHeight="1">
      <c r="B27" s="92" t="s">
        <v>27</v>
      </c>
      <c r="C27" s="91">
        <v>93</v>
      </c>
      <c r="D27" s="91">
        <v>133</v>
      </c>
      <c r="E27" s="106">
        <v>40</v>
      </c>
      <c r="F27" s="107">
        <v>0.43010752688172049</v>
      </c>
      <c r="G27" s="108">
        <v>2.5376449128805512E-4</v>
      </c>
    </row>
    <row r="28" spans="2:7" ht="15" customHeight="1">
      <c r="B28" s="92" t="s">
        <v>30</v>
      </c>
      <c r="C28" s="91">
        <v>120</v>
      </c>
      <c r="D28" s="91">
        <v>181</v>
      </c>
      <c r="E28" s="106">
        <v>61</v>
      </c>
      <c r="F28" s="107">
        <v>0.5083333333333333</v>
      </c>
      <c r="G28" s="108">
        <v>3.4534866859502238E-4</v>
      </c>
    </row>
    <row r="29" spans="2:7" ht="15" customHeight="1">
      <c r="B29" s="92" t="s">
        <v>29</v>
      </c>
      <c r="C29" s="91">
        <v>11</v>
      </c>
      <c r="D29" s="91">
        <v>12</v>
      </c>
      <c r="E29" s="106">
        <v>1</v>
      </c>
      <c r="F29" s="107">
        <v>9.0909090909090828E-2</v>
      </c>
      <c r="G29" s="108">
        <v>2.2896044326741817E-5</v>
      </c>
    </row>
    <row r="30" spans="2:7" ht="15" customHeight="1">
      <c r="B30" s="92" t="s">
        <v>31</v>
      </c>
      <c r="C30" s="91">
        <v>120</v>
      </c>
      <c r="D30" s="91">
        <v>130</v>
      </c>
      <c r="E30" s="106">
        <v>10</v>
      </c>
      <c r="F30" s="107">
        <v>8.3333333333333259E-2</v>
      </c>
      <c r="G30" s="108">
        <v>2.4804048020636967E-4</v>
      </c>
    </row>
    <row r="31" spans="2:7" ht="15" customHeight="1">
      <c r="B31" s="92" t="s">
        <v>28</v>
      </c>
      <c r="C31" s="91">
        <v>124</v>
      </c>
      <c r="D31" s="91">
        <v>208</v>
      </c>
      <c r="E31" s="106">
        <v>84</v>
      </c>
      <c r="F31" s="107">
        <v>0.67741935483870974</v>
      </c>
      <c r="G31" s="108">
        <v>3.9686476833019149E-4</v>
      </c>
    </row>
    <row r="32" spans="2:7" ht="15" customHeight="1">
      <c r="B32" s="90" t="s">
        <v>32</v>
      </c>
      <c r="C32" s="91">
        <v>273</v>
      </c>
      <c r="D32" s="91">
        <v>403</v>
      </c>
      <c r="E32" s="106">
        <v>130</v>
      </c>
      <c r="F32" s="107">
        <v>0.47619047619047628</v>
      </c>
      <c r="G32" s="108">
        <v>7.6892548863974602E-4</v>
      </c>
    </row>
    <row r="33" spans="2:7" ht="15" customHeight="1">
      <c r="B33" s="88" t="s">
        <v>34</v>
      </c>
      <c r="C33" s="89">
        <v>3020</v>
      </c>
      <c r="D33" s="89">
        <v>3460</v>
      </c>
      <c r="E33" s="103">
        <v>440</v>
      </c>
      <c r="F33" s="104">
        <v>0.14569536423841067</v>
      </c>
      <c r="G33" s="105">
        <v>6.6016927808772241E-3</v>
      </c>
    </row>
    <row r="34" spans="2:7" ht="15" customHeight="1">
      <c r="B34" s="92" t="s">
        <v>35</v>
      </c>
      <c r="C34" s="91">
        <v>33</v>
      </c>
      <c r="D34" s="91">
        <v>70</v>
      </c>
      <c r="E34" s="106">
        <v>37</v>
      </c>
      <c r="F34" s="107">
        <v>1.1212121212121211</v>
      </c>
      <c r="G34" s="108">
        <v>1.3356025857266059E-4</v>
      </c>
    </row>
    <row r="35" spans="2:7" ht="15" customHeight="1">
      <c r="B35" s="92" t="s">
        <v>36</v>
      </c>
      <c r="C35" s="91">
        <v>0</v>
      </c>
      <c r="D35" s="91">
        <v>1</v>
      </c>
      <c r="E35" s="106">
        <v>1</v>
      </c>
      <c r="F35" s="107"/>
      <c r="G35" s="108">
        <v>1.9080036938951516E-6</v>
      </c>
    </row>
    <row r="36" spans="2:7">
      <c r="B36" s="92" t="s">
        <v>223</v>
      </c>
      <c r="C36" s="91">
        <v>42</v>
      </c>
      <c r="D36" s="91">
        <v>56</v>
      </c>
      <c r="E36" s="106">
        <v>14</v>
      </c>
      <c r="F36" s="107">
        <v>0.33333333333333326</v>
      </c>
      <c r="G36" s="108">
        <v>1.0684820685812848E-4</v>
      </c>
    </row>
    <row r="37" spans="2:7" ht="15" customHeight="1">
      <c r="B37" s="90" t="s">
        <v>47</v>
      </c>
      <c r="C37" s="91">
        <v>370</v>
      </c>
      <c r="D37" s="91">
        <v>424</v>
      </c>
      <c r="E37" s="106">
        <v>54</v>
      </c>
      <c r="F37" s="107">
        <v>0.14594594594594601</v>
      </c>
      <c r="G37" s="108">
        <v>8.0899356621154416E-4</v>
      </c>
    </row>
    <row r="38" spans="2:7" ht="15" customHeight="1">
      <c r="B38" s="90" t="s">
        <v>39</v>
      </c>
      <c r="C38" s="91">
        <v>1</v>
      </c>
      <c r="D38" s="91">
        <v>1</v>
      </c>
      <c r="E38" s="106">
        <v>0</v>
      </c>
      <c r="F38" s="107">
        <v>0</v>
      </c>
      <c r="G38" s="108">
        <v>1.9080036938951516E-6</v>
      </c>
    </row>
    <row r="39" spans="2:7" ht="15" customHeight="1">
      <c r="B39" s="90" t="s">
        <v>40</v>
      </c>
      <c r="C39" s="91">
        <v>737</v>
      </c>
      <c r="D39" s="91">
        <v>846</v>
      </c>
      <c r="E39" s="106">
        <v>109</v>
      </c>
      <c r="F39" s="107">
        <v>0.14789687924016293</v>
      </c>
      <c r="G39" s="108">
        <v>1.6141711250352981E-3</v>
      </c>
    </row>
    <row r="40" spans="2:7" ht="15" customHeight="1">
      <c r="B40" s="90" t="s">
        <v>41</v>
      </c>
      <c r="C40" s="91">
        <v>34</v>
      </c>
      <c r="D40" s="91">
        <v>41</v>
      </c>
      <c r="E40" s="106">
        <v>7</v>
      </c>
      <c r="F40" s="107">
        <v>0.20588235294117641</v>
      </c>
      <c r="G40" s="108">
        <v>7.8228151449701207E-5</v>
      </c>
    </row>
    <row r="41" spans="2:7" ht="15" customHeight="1">
      <c r="B41" s="90" t="s">
        <v>42</v>
      </c>
      <c r="C41" s="91">
        <v>27</v>
      </c>
      <c r="D41" s="91">
        <v>42</v>
      </c>
      <c r="E41" s="106">
        <v>15</v>
      </c>
      <c r="F41" s="107">
        <v>0.55555555555555558</v>
      </c>
      <c r="G41" s="108">
        <v>8.0136155143596354E-5</v>
      </c>
    </row>
    <row r="42" spans="2:7">
      <c r="B42" s="90" t="s">
        <v>43</v>
      </c>
      <c r="C42" s="91">
        <v>19</v>
      </c>
      <c r="D42" s="91">
        <v>11</v>
      </c>
      <c r="E42" s="106">
        <v>-8</v>
      </c>
      <c r="F42" s="107">
        <v>-0.42105263157894735</v>
      </c>
      <c r="G42" s="108">
        <v>2.0988040632846666E-5</v>
      </c>
    </row>
    <row r="43" spans="2:7">
      <c r="B43" s="90" t="s">
        <v>44</v>
      </c>
      <c r="C43" s="91">
        <v>116</v>
      </c>
      <c r="D43" s="91">
        <v>137</v>
      </c>
      <c r="E43" s="106">
        <v>21</v>
      </c>
      <c r="F43" s="107">
        <v>0.18103448275862077</v>
      </c>
      <c r="G43" s="108">
        <v>2.6139650606363572E-4</v>
      </c>
    </row>
    <row r="44" spans="2:7">
      <c r="B44" s="90" t="s">
        <v>38</v>
      </c>
      <c r="C44" s="91">
        <v>1320</v>
      </c>
      <c r="D44" s="91">
        <v>1360</v>
      </c>
      <c r="E44" s="106">
        <v>40</v>
      </c>
      <c r="F44" s="107">
        <v>3.0303030303030276E-2</v>
      </c>
      <c r="G44" s="108">
        <v>2.5948850236974059E-3</v>
      </c>
    </row>
    <row r="45" spans="2:7">
      <c r="B45" s="90" t="s">
        <v>45</v>
      </c>
      <c r="C45" s="91">
        <v>2</v>
      </c>
      <c r="D45" s="91">
        <v>4</v>
      </c>
      <c r="E45" s="106">
        <v>2</v>
      </c>
      <c r="F45" s="107">
        <v>1</v>
      </c>
      <c r="G45" s="108">
        <v>7.6320147755806062E-6</v>
      </c>
    </row>
    <row r="46" spans="2:7" ht="15" customHeight="1">
      <c r="B46" s="90" t="s">
        <v>224</v>
      </c>
      <c r="C46" s="91">
        <v>166</v>
      </c>
      <c r="D46" s="91">
        <v>248</v>
      </c>
      <c r="E46" s="106">
        <v>82</v>
      </c>
      <c r="F46" s="107">
        <v>0.49397590361445776</v>
      </c>
      <c r="G46" s="108">
        <v>4.7318491608599756E-4</v>
      </c>
    </row>
    <row r="47" spans="2:7" ht="15" customHeight="1">
      <c r="B47" s="90" t="s">
        <v>46</v>
      </c>
      <c r="C47" s="91">
        <v>84</v>
      </c>
      <c r="D47" s="91">
        <v>87</v>
      </c>
      <c r="E47" s="106">
        <v>3</v>
      </c>
      <c r="F47" s="107">
        <v>3.5714285714285809E-2</v>
      </c>
      <c r="G47" s="108">
        <v>1.6599632136887817E-4</v>
      </c>
    </row>
    <row r="48" spans="2:7" ht="15" customHeight="1">
      <c r="B48" s="90" t="s">
        <v>37</v>
      </c>
      <c r="C48" s="91">
        <v>69</v>
      </c>
      <c r="D48" s="91">
        <v>132</v>
      </c>
      <c r="E48" s="106">
        <v>63</v>
      </c>
      <c r="F48" s="107">
        <v>0.91304347826086962</v>
      </c>
      <c r="G48" s="108">
        <v>2.5185648759415999E-4</v>
      </c>
    </row>
    <row r="49" spans="1:7" ht="15" customHeight="1">
      <c r="B49" s="88" t="s">
        <v>48</v>
      </c>
      <c r="C49" s="89">
        <v>3907</v>
      </c>
      <c r="D49" s="89">
        <v>3939</v>
      </c>
      <c r="E49" s="103">
        <v>32</v>
      </c>
      <c r="F49" s="104">
        <v>8.1904274379318576E-3</v>
      </c>
      <c r="G49" s="105">
        <v>7.5156265502530012E-3</v>
      </c>
    </row>
    <row r="50" spans="1:7" ht="15" customHeight="1">
      <c r="A50" s="12"/>
      <c r="B50" s="92" t="s">
        <v>65</v>
      </c>
      <c r="C50" s="91">
        <v>258</v>
      </c>
      <c r="D50" s="91">
        <v>286</v>
      </c>
      <c r="E50" s="106">
        <v>28</v>
      </c>
      <c r="F50" s="107">
        <v>0.10852713178294571</v>
      </c>
      <c r="G50" s="108">
        <v>5.4568905645401326E-4</v>
      </c>
    </row>
    <row r="51" spans="1:7" ht="15" customHeight="1">
      <c r="A51" s="12"/>
      <c r="B51" s="92" t="s">
        <v>49</v>
      </c>
      <c r="C51" s="91">
        <v>228</v>
      </c>
      <c r="D51" s="91">
        <v>198</v>
      </c>
      <c r="E51" s="106">
        <v>-30</v>
      </c>
      <c r="F51" s="107">
        <v>-0.13157894736842102</v>
      </c>
      <c r="G51" s="108">
        <v>3.7778473139123998E-4</v>
      </c>
    </row>
    <row r="52" spans="1:7" ht="15" customHeight="1">
      <c r="A52" s="12"/>
      <c r="B52" s="90" t="s">
        <v>51</v>
      </c>
      <c r="C52" s="91">
        <v>1926</v>
      </c>
      <c r="D52" s="91">
        <v>1802</v>
      </c>
      <c r="E52" s="106">
        <v>-124</v>
      </c>
      <c r="F52" s="107">
        <v>-6.4382139148494333E-2</v>
      </c>
      <c r="G52" s="108">
        <v>3.4382226563990626E-3</v>
      </c>
    </row>
    <row r="53" spans="1:7">
      <c r="A53" s="12"/>
      <c r="B53" s="90" t="s">
        <v>52</v>
      </c>
      <c r="C53" s="91">
        <v>0</v>
      </c>
      <c r="D53" s="91">
        <v>0</v>
      </c>
      <c r="E53" s="106">
        <v>0</v>
      </c>
      <c r="F53" s="107"/>
      <c r="G53" s="108">
        <v>0</v>
      </c>
    </row>
    <row r="54" spans="1:7">
      <c r="A54" s="12"/>
      <c r="B54" s="90" t="s">
        <v>53</v>
      </c>
      <c r="C54" s="91">
        <v>10</v>
      </c>
      <c r="D54" s="91">
        <v>16</v>
      </c>
      <c r="E54" s="106">
        <v>6</v>
      </c>
      <c r="F54" s="107">
        <v>0.60000000000000009</v>
      </c>
      <c r="G54" s="108">
        <v>3.0528059102322425E-5</v>
      </c>
    </row>
    <row r="55" spans="1:7">
      <c r="A55" s="12"/>
      <c r="B55" s="90" t="s">
        <v>270</v>
      </c>
      <c r="C55" s="91">
        <v>1</v>
      </c>
      <c r="D55" s="91">
        <v>0</v>
      </c>
      <c r="E55" s="106">
        <v>-1</v>
      </c>
      <c r="F55" s="107">
        <v>-1</v>
      </c>
      <c r="G55" s="108">
        <v>0</v>
      </c>
    </row>
    <row r="56" spans="1:7" ht="12" customHeight="1">
      <c r="A56" s="12"/>
      <c r="B56" s="90" t="s">
        <v>54</v>
      </c>
      <c r="C56" s="91">
        <v>539</v>
      </c>
      <c r="D56" s="91">
        <v>539</v>
      </c>
      <c r="E56" s="106">
        <v>0</v>
      </c>
      <c r="F56" s="107">
        <v>0</v>
      </c>
      <c r="G56" s="108">
        <v>1.0284139910094867E-3</v>
      </c>
    </row>
    <row r="57" spans="1:7" ht="15" customHeight="1">
      <c r="A57" s="12"/>
      <c r="B57" s="90" t="s">
        <v>50</v>
      </c>
      <c r="C57" s="91">
        <v>749</v>
      </c>
      <c r="D57" s="91">
        <v>886</v>
      </c>
      <c r="E57" s="106">
        <v>137</v>
      </c>
      <c r="F57" s="107">
        <v>0.18291054739652868</v>
      </c>
      <c r="G57" s="108">
        <v>1.6904912727911041E-3</v>
      </c>
    </row>
    <row r="58" spans="1:7" s="27" customFormat="1" ht="15" customHeight="1">
      <c r="A58" s="12"/>
      <c r="B58" s="90" t="s">
        <v>55</v>
      </c>
      <c r="C58" s="91">
        <v>196</v>
      </c>
      <c r="D58" s="91">
        <v>212</v>
      </c>
      <c r="E58" s="106">
        <v>16</v>
      </c>
      <c r="F58" s="107">
        <v>8.163265306122458E-2</v>
      </c>
      <c r="G58" s="108">
        <v>4.0449678310577208E-4</v>
      </c>
    </row>
    <row r="59" spans="1:7" ht="15" customHeight="1">
      <c r="B59" s="94" t="s">
        <v>56</v>
      </c>
      <c r="C59" s="113">
        <v>96633</v>
      </c>
      <c r="D59" s="113">
        <v>104715</v>
      </c>
      <c r="E59" s="103">
        <v>8082</v>
      </c>
      <c r="F59" s="104">
        <v>8.3636024960417332E-2</v>
      </c>
      <c r="G59" s="105">
        <v>0.19979660680623076</v>
      </c>
    </row>
    <row r="60" spans="1:7" ht="15" customHeight="1">
      <c r="B60" s="90" t="s">
        <v>59</v>
      </c>
      <c r="C60" s="91">
        <v>92461</v>
      </c>
      <c r="D60" s="91">
        <v>98725</v>
      </c>
      <c r="E60" s="106">
        <v>6264</v>
      </c>
      <c r="F60" s="107">
        <v>6.7747482722445129E-2</v>
      </c>
      <c r="G60" s="108">
        <v>0.18836766467979882</v>
      </c>
    </row>
    <row r="61" spans="1:7" ht="15" customHeight="1">
      <c r="B61" s="90" t="s">
        <v>58</v>
      </c>
      <c r="C61" s="91">
        <v>4111</v>
      </c>
      <c r="D61" s="91">
        <v>5852</v>
      </c>
      <c r="E61" s="106">
        <v>1741</v>
      </c>
      <c r="F61" s="107">
        <v>0.42349793237655065</v>
      </c>
      <c r="G61" s="108">
        <v>1.1165637616674426E-2</v>
      </c>
    </row>
    <row r="62" spans="1:7" ht="15" customHeight="1">
      <c r="B62" s="90" t="s">
        <v>57</v>
      </c>
      <c r="C62" s="91">
        <v>61</v>
      </c>
      <c r="D62" s="91">
        <v>138</v>
      </c>
      <c r="E62" s="106">
        <v>77</v>
      </c>
      <c r="F62" s="107">
        <v>1.262295081967213</v>
      </c>
      <c r="G62" s="108">
        <v>2.633045097575309E-4</v>
      </c>
    </row>
    <row r="63" spans="1:7" ht="15" customHeight="1">
      <c r="B63" s="85" t="s">
        <v>60</v>
      </c>
      <c r="C63" s="114">
        <v>2390</v>
      </c>
      <c r="D63" s="114">
        <v>2912</v>
      </c>
      <c r="E63" s="109">
        <v>522</v>
      </c>
      <c r="F63" s="110">
        <v>0.21841004184100421</v>
      </c>
      <c r="G63" s="111">
        <v>5.5561067566226811E-3</v>
      </c>
    </row>
    <row r="64" spans="1:7">
      <c r="B64" s="88" t="s">
        <v>61</v>
      </c>
      <c r="C64" s="115">
        <v>99</v>
      </c>
      <c r="D64" s="115">
        <v>63</v>
      </c>
      <c r="E64" s="103">
        <v>-36</v>
      </c>
      <c r="F64" s="104">
        <v>-0.36363636363636365</v>
      </c>
      <c r="G64" s="105">
        <v>1.2020423271539454E-4</v>
      </c>
    </row>
    <row r="65" spans="1:7">
      <c r="A65" s="12"/>
      <c r="B65" s="95" t="s">
        <v>235</v>
      </c>
      <c r="C65" s="91">
        <v>0</v>
      </c>
      <c r="D65" s="91">
        <v>0</v>
      </c>
      <c r="E65" s="106">
        <v>0</v>
      </c>
      <c r="F65" s="107"/>
      <c r="G65" s="108">
        <v>0</v>
      </c>
    </row>
    <row r="66" spans="1:7" ht="15" customHeight="1">
      <c r="A66" s="12"/>
      <c r="B66" s="96" t="s">
        <v>62</v>
      </c>
      <c r="C66" s="91">
        <v>3</v>
      </c>
      <c r="D66" s="91">
        <v>1</v>
      </c>
      <c r="E66" s="106">
        <v>-2</v>
      </c>
      <c r="F66" s="107">
        <v>-0.66666666666666674</v>
      </c>
      <c r="G66" s="108">
        <v>1.9080036938951516E-6</v>
      </c>
    </row>
    <row r="67" spans="1:7">
      <c r="A67" s="12"/>
      <c r="B67" s="96" t="s">
        <v>161</v>
      </c>
      <c r="C67" s="91">
        <v>0</v>
      </c>
      <c r="D67" s="91">
        <v>2</v>
      </c>
      <c r="E67" s="106">
        <v>2</v>
      </c>
      <c r="F67" s="107"/>
      <c r="G67" s="108">
        <v>3.8160073877903031E-6</v>
      </c>
    </row>
    <row r="68" spans="1:7">
      <c r="A68" s="12"/>
      <c r="B68" s="96" t="s">
        <v>63</v>
      </c>
      <c r="C68" s="91">
        <v>2</v>
      </c>
      <c r="D68" s="91">
        <v>2</v>
      </c>
      <c r="E68" s="106">
        <v>0</v>
      </c>
      <c r="F68" s="107">
        <v>0</v>
      </c>
      <c r="G68" s="108">
        <v>3.8160073877903031E-6</v>
      </c>
    </row>
    <row r="69" spans="1:7">
      <c r="A69" s="12"/>
      <c r="B69" s="96" t="s">
        <v>192</v>
      </c>
      <c r="C69" s="91">
        <v>0</v>
      </c>
      <c r="D69" s="91">
        <v>0</v>
      </c>
      <c r="E69" s="106">
        <v>0</v>
      </c>
      <c r="F69" s="107"/>
      <c r="G69" s="108">
        <v>0</v>
      </c>
    </row>
    <row r="70" spans="1:7" ht="15" customHeight="1">
      <c r="A70" s="12"/>
      <c r="B70" s="96" t="s">
        <v>79</v>
      </c>
      <c r="C70" s="91">
        <v>3</v>
      </c>
      <c r="D70" s="91">
        <v>14</v>
      </c>
      <c r="E70" s="106">
        <v>11</v>
      </c>
      <c r="F70" s="107">
        <v>3.666666666666667</v>
      </c>
      <c r="G70" s="108">
        <v>2.6712051714532119E-5</v>
      </c>
    </row>
    <row r="71" spans="1:7" ht="15" customHeight="1">
      <c r="A71" s="12"/>
      <c r="B71" s="95" t="s">
        <v>80</v>
      </c>
      <c r="C71" s="91">
        <v>2</v>
      </c>
      <c r="D71" s="91">
        <v>3</v>
      </c>
      <c r="E71" s="106">
        <v>1</v>
      </c>
      <c r="F71" s="107">
        <v>0.5</v>
      </c>
      <c r="G71" s="108">
        <v>5.7240110816854542E-6</v>
      </c>
    </row>
    <row r="72" spans="1:7">
      <c r="A72" s="12"/>
      <c r="B72" s="96" t="s">
        <v>247</v>
      </c>
      <c r="C72" s="91">
        <v>0</v>
      </c>
      <c r="D72" s="91">
        <v>4</v>
      </c>
      <c r="E72" s="106">
        <v>4</v>
      </c>
      <c r="F72" s="107"/>
      <c r="G72" s="108">
        <v>7.6320147755806062E-6</v>
      </c>
    </row>
    <row r="73" spans="1:7" ht="16.5" customHeight="1">
      <c r="A73" s="12"/>
      <c r="B73" s="96" t="s">
        <v>88</v>
      </c>
      <c r="C73" s="91">
        <v>0</v>
      </c>
      <c r="D73" s="91">
        <v>2</v>
      </c>
      <c r="E73" s="106">
        <v>2</v>
      </c>
      <c r="F73" s="107"/>
      <c r="G73" s="108">
        <v>3.8160073877903031E-6</v>
      </c>
    </row>
    <row r="74" spans="1:7" ht="15" customHeight="1">
      <c r="A74" s="12"/>
      <c r="B74" s="96" t="s">
        <v>91</v>
      </c>
      <c r="C74" s="91">
        <v>3</v>
      </c>
      <c r="D74" s="91">
        <v>4</v>
      </c>
      <c r="E74" s="106">
        <v>1</v>
      </c>
      <c r="F74" s="107">
        <v>0.33333333333333326</v>
      </c>
      <c r="G74" s="108">
        <v>7.6320147755806062E-6</v>
      </c>
    </row>
    <row r="75" spans="1:7" ht="14.25" customHeight="1">
      <c r="A75" s="12"/>
      <c r="B75" s="96" t="s">
        <v>248</v>
      </c>
      <c r="C75" s="91">
        <v>0</v>
      </c>
      <c r="D75" s="91">
        <v>0</v>
      </c>
      <c r="E75" s="106">
        <v>0</v>
      </c>
      <c r="F75" s="107"/>
      <c r="G75" s="108">
        <v>0</v>
      </c>
    </row>
    <row r="76" spans="1:7">
      <c r="A76" s="12"/>
      <c r="B76" s="96" t="s">
        <v>108</v>
      </c>
      <c r="C76" s="91">
        <v>2</v>
      </c>
      <c r="D76" s="91">
        <v>3</v>
      </c>
      <c r="E76" s="106">
        <v>1</v>
      </c>
      <c r="F76" s="107">
        <v>0.5</v>
      </c>
      <c r="G76" s="108">
        <v>5.7240110816854542E-6</v>
      </c>
    </row>
    <row r="77" spans="1:7" s="27" customFormat="1">
      <c r="A77" s="12"/>
      <c r="B77" s="96" t="s">
        <v>122</v>
      </c>
      <c r="C77" s="91">
        <v>0</v>
      </c>
      <c r="D77" s="91">
        <v>0</v>
      </c>
      <c r="E77" s="106">
        <v>0</v>
      </c>
      <c r="F77" s="107"/>
      <c r="G77" s="108">
        <v>0</v>
      </c>
    </row>
    <row r="78" spans="1:7">
      <c r="A78" s="12"/>
      <c r="B78" s="96" t="s">
        <v>245</v>
      </c>
      <c r="C78" s="91">
        <v>0</v>
      </c>
      <c r="D78" s="91">
        <v>0</v>
      </c>
      <c r="E78" s="106">
        <v>0</v>
      </c>
      <c r="F78" s="107"/>
      <c r="G78" s="108">
        <v>0</v>
      </c>
    </row>
    <row r="79" spans="1:7" s="11" customFormat="1">
      <c r="A79" s="12"/>
      <c r="B79" s="96" t="s">
        <v>137</v>
      </c>
      <c r="C79" s="91">
        <v>0</v>
      </c>
      <c r="D79" s="91">
        <v>0</v>
      </c>
      <c r="E79" s="106">
        <v>0</v>
      </c>
      <c r="F79" s="107"/>
      <c r="G79" s="108">
        <v>0</v>
      </c>
    </row>
    <row r="80" spans="1:7" s="27" customFormat="1">
      <c r="A80" s="12"/>
      <c r="B80" s="96" t="s">
        <v>138</v>
      </c>
      <c r="C80" s="91">
        <v>8</v>
      </c>
      <c r="D80" s="91">
        <v>10</v>
      </c>
      <c r="E80" s="106">
        <v>2</v>
      </c>
      <c r="F80" s="107">
        <v>0.25</v>
      </c>
      <c r="G80" s="108">
        <v>1.9080036938951515E-5</v>
      </c>
    </row>
    <row r="81" spans="1:7" ht="15" customHeight="1">
      <c r="A81" s="12"/>
      <c r="B81" s="96" t="s">
        <v>197</v>
      </c>
      <c r="C81" s="91">
        <v>0</v>
      </c>
      <c r="D81" s="91">
        <v>0</v>
      </c>
      <c r="E81" s="106">
        <v>0</v>
      </c>
      <c r="F81" s="107"/>
      <c r="G81" s="108">
        <v>0</v>
      </c>
    </row>
    <row r="82" spans="1:7" ht="15" customHeight="1">
      <c r="A82" s="12"/>
      <c r="B82" s="96" t="s">
        <v>147</v>
      </c>
      <c r="C82" s="91">
        <v>67</v>
      </c>
      <c r="D82" s="91">
        <v>12</v>
      </c>
      <c r="E82" s="106">
        <v>-55</v>
      </c>
      <c r="F82" s="107">
        <v>-0.82089552238805974</v>
      </c>
      <c r="G82" s="108">
        <v>2.2896044326741817E-5</v>
      </c>
    </row>
    <row r="83" spans="1:7" ht="15" customHeight="1">
      <c r="A83" s="12"/>
      <c r="B83" s="96" t="s">
        <v>148</v>
      </c>
      <c r="C83" s="91">
        <v>7</v>
      </c>
      <c r="D83" s="91">
        <v>6</v>
      </c>
      <c r="E83" s="106">
        <v>-1</v>
      </c>
      <c r="F83" s="107">
        <v>-0.1428571428571429</v>
      </c>
      <c r="G83" s="108">
        <v>1.1448022163370908E-5</v>
      </c>
    </row>
    <row r="84" spans="1:7" ht="15" customHeight="1">
      <c r="A84" s="12"/>
      <c r="B84" s="96" t="s">
        <v>158</v>
      </c>
      <c r="C84" s="91">
        <v>2</v>
      </c>
      <c r="D84" s="91">
        <v>0</v>
      </c>
      <c r="E84" s="106">
        <v>-2</v>
      </c>
      <c r="F84" s="107">
        <v>-1</v>
      </c>
      <c r="G84" s="108">
        <v>0</v>
      </c>
    </row>
    <row r="85" spans="1:7" ht="15" customHeight="1">
      <c r="B85" s="88" t="s">
        <v>203</v>
      </c>
      <c r="C85" s="89">
        <v>15</v>
      </c>
      <c r="D85" s="89">
        <v>14</v>
      </c>
      <c r="E85" s="103">
        <v>-1</v>
      </c>
      <c r="F85" s="104">
        <v>-6.6666666666666652E-2</v>
      </c>
      <c r="G85" s="105">
        <v>2.6712051714532119E-5</v>
      </c>
    </row>
    <row r="86" spans="1:7" ht="15" customHeight="1">
      <c r="B86" s="96" t="s">
        <v>193</v>
      </c>
      <c r="C86" s="91">
        <v>1</v>
      </c>
      <c r="D86" s="91">
        <v>2</v>
      </c>
      <c r="E86" s="106">
        <v>1</v>
      </c>
      <c r="F86" s="107">
        <v>1</v>
      </c>
      <c r="G86" s="108">
        <v>3.8160073877903031E-6</v>
      </c>
    </row>
    <row r="87" spans="1:7" ht="15" customHeight="1">
      <c r="B87" s="96" t="s">
        <v>162</v>
      </c>
      <c r="C87" s="91">
        <v>0</v>
      </c>
      <c r="D87" s="91">
        <v>1</v>
      </c>
      <c r="E87" s="106">
        <v>1</v>
      </c>
      <c r="F87" s="107"/>
      <c r="G87" s="108">
        <v>1.9080036938951516E-6</v>
      </c>
    </row>
    <row r="88" spans="1:7">
      <c r="B88" s="96" t="s">
        <v>106</v>
      </c>
      <c r="C88" s="91">
        <v>3</v>
      </c>
      <c r="D88" s="91">
        <v>3</v>
      </c>
      <c r="E88" s="106">
        <v>0</v>
      </c>
      <c r="F88" s="107">
        <v>0</v>
      </c>
      <c r="G88" s="108">
        <v>5.7240110816854542E-6</v>
      </c>
    </row>
    <row r="89" spans="1:7" ht="15" customHeight="1">
      <c r="B89" s="96" t="s">
        <v>171</v>
      </c>
      <c r="C89" s="91">
        <v>0</v>
      </c>
      <c r="D89" s="91">
        <v>3</v>
      </c>
      <c r="E89" s="106">
        <v>3</v>
      </c>
      <c r="F89" s="107"/>
      <c r="G89" s="108">
        <v>5.7240110816854542E-6</v>
      </c>
    </row>
    <row r="90" spans="1:7">
      <c r="B90" s="96" t="s">
        <v>126</v>
      </c>
      <c r="C90" s="91">
        <v>0</v>
      </c>
      <c r="D90" s="91">
        <v>2</v>
      </c>
      <c r="E90" s="106">
        <v>2</v>
      </c>
      <c r="F90" s="107"/>
      <c r="G90" s="108">
        <v>3.8160073877903031E-6</v>
      </c>
    </row>
    <row r="91" spans="1:7" ht="15" customHeight="1">
      <c r="B91" s="96" t="s">
        <v>131</v>
      </c>
      <c r="C91" s="91">
        <v>1</v>
      </c>
      <c r="D91" s="91">
        <v>2</v>
      </c>
      <c r="E91" s="106">
        <v>1</v>
      </c>
      <c r="F91" s="107">
        <v>1</v>
      </c>
      <c r="G91" s="108">
        <v>3.8160073877903031E-6</v>
      </c>
    </row>
    <row r="92" spans="1:7" ht="15" customHeight="1">
      <c r="B92" s="96" t="s">
        <v>159</v>
      </c>
      <c r="C92" s="91">
        <v>10</v>
      </c>
      <c r="D92" s="91">
        <v>1</v>
      </c>
      <c r="E92" s="106">
        <v>-9</v>
      </c>
      <c r="F92" s="107">
        <v>-0.9</v>
      </c>
      <c r="G92" s="108">
        <v>1.9080036938951516E-6</v>
      </c>
    </row>
    <row r="93" spans="1:7" ht="15" customHeight="1">
      <c r="A93" s="13"/>
      <c r="B93" s="88" t="s">
        <v>204</v>
      </c>
      <c r="C93" s="89">
        <v>2125</v>
      </c>
      <c r="D93" s="89">
        <v>2618</v>
      </c>
      <c r="E93" s="103">
        <v>493</v>
      </c>
      <c r="F93" s="104">
        <v>0.23199999999999998</v>
      </c>
      <c r="G93" s="105">
        <v>4.9951536706175064E-3</v>
      </c>
    </row>
    <row r="94" spans="1:7" ht="15" customHeight="1">
      <c r="B94" s="90" t="s">
        <v>69</v>
      </c>
      <c r="C94" s="91">
        <v>1888</v>
      </c>
      <c r="D94" s="91">
        <v>2253</v>
      </c>
      <c r="E94" s="106">
        <v>365</v>
      </c>
      <c r="F94" s="107">
        <v>0.19332627118644075</v>
      </c>
      <c r="G94" s="108">
        <v>4.2987323223457764E-3</v>
      </c>
    </row>
    <row r="95" spans="1:7" ht="15" customHeight="1">
      <c r="B95" s="90" t="s">
        <v>100</v>
      </c>
      <c r="C95" s="91">
        <v>223</v>
      </c>
      <c r="D95" s="91">
        <v>328</v>
      </c>
      <c r="E95" s="106">
        <v>105</v>
      </c>
      <c r="F95" s="107">
        <v>0.47085201793721976</v>
      </c>
      <c r="G95" s="108">
        <v>6.2582521159760965E-4</v>
      </c>
    </row>
    <row r="96" spans="1:7" ht="15" customHeight="1">
      <c r="B96" s="90" t="s">
        <v>116</v>
      </c>
      <c r="C96" s="91">
        <v>14</v>
      </c>
      <c r="D96" s="91">
        <v>37</v>
      </c>
      <c r="E96" s="106">
        <v>23</v>
      </c>
      <c r="F96" s="107">
        <v>1.6428571428571428</v>
      </c>
      <c r="G96" s="108">
        <v>7.0596136674120602E-5</v>
      </c>
    </row>
    <row r="97" spans="2:7" ht="15" customHeight="1">
      <c r="B97" s="88" t="s">
        <v>205</v>
      </c>
      <c r="C97" s="89">
        <v>151</v>
      </c>
      <c r="D97" s="89">
        <v>217</v>
      </c>
      <c r="E97" s="103">
        <v>66</v>
      </c>
      <c r="F97" s="104">
        <v>0.4370860927152318</v>
      </c>
      <c r="G97" s="105">
        <v>4.1403680157524786E-4</v>
      </c>
    </row>
    <row r="98" spans="2:7" ht="15" customHeight="1">
      <c r="B98" s="92" t="s">
        <v>71</v>
      </c>
      <c r="C98" s="91">
        <v>14</v>
      </c>
      <c r="D98" s="91">
        <v>34</v>
      </c>
      <c r="E98" s="106">
        <v>20</v>
      </c>
      <c r="F98" s="107">
        <v>1.4285714285714284</v>
      </c>
      <c r="G98" s="108">
        <v>6.4872125592435145E-5</v>
      </c>
    </row>
    <row r="99" spans="2:7" s="27" customFormat="1" ht="15" customHeight="1">
      <c r="B99" s="92" t="s">
        <v>75</v>
      </c>
      <c r="C99" s="91">
        <v>1</v>
      </c>
      <c r="D99" s="91">
        <v>3</v>
      </c>
      <c r="E99" s="106">
        <v>2</v>
      </c>
      <c r="F99" s="107">
        <v>2</v>
      </c>
      <c r="G99" s="108">
        <v>5.7240110816854542E-6</v>
      </c>
    </row>
    <row r="100" spans="2:7" ht="15" customHeight="1">
      <c r="B100" s="92" t="s">
        <v>76</v>
      </c>
      <c r="C100" s="91">
        <v>63</v>
      </c>
      <c r="D100" s="91">
        <v>97</v>
      </c>
      <c r="E100" s="106">
        <v>34</v>
      </c>
      <c r="F100" s="107">
        <v>0.53968253968253976</v>
      </c>
      <c r="G100" s="108">
        <v>1.850763583078297E-4</v>
      </c>
    </row>
    <row r="101" spans="2:7" ht="15" customHeight="1">
      <c r="B101" s="92" t="s">
        <v>246</v>
      </c>
      <c r="C101" s="91">
        <v>1</v>
      </c>
      <c r="D101" s="91">
        <v>1</v>
      </c>
      <c r="E101" s="106">
        <v>0</v>
      </c>
      <c r="F101" s="107">
        <v>0</v>
      </c>
      <c r="G101" s="108">
        <v>1.9080036938951516E-6</v>
      </c>
    </row>
    <row r="102" spans="2:7" ht="15" customHeight="1">
      <c r="B102" s="92" t="s">
        <v>83</v>
      </c>
      <c r="C102" s="91">
        <v>7</v>
      </c>
      <c r="D102" s="91">
        <v>10</v>
      </c>
      <c r="E102" s="106">
        <v>3</v>
      </c>
      <c r="F102" s="107">
        <v>0.4285714285714286</v>
      </c>
      <c r="G102" s="108">
        <v>1.9080036938951515E-5</v>
      </c>
    </row>
    <row r="103" spans="2:7">
      <c r="B103" s="92" t="s">
        <v>86</v>
      </c>
      <c r="C103" s="91">
        <v>2</v>
      </c>
      <c r="D103" s="91">
        <v>9</v>
      </c>
      <c r="E103" s="106">
        <v>7</v>
      </c>
      <c r="F103" s="107">
        <v>3.5</v>
      </c>
      <c r="G103" s="108">
        <v>1.7172033245056364E-5</v>
      </c>
    </row>
    <row r="104" spans="2:7" ht="15" customHeight="1">
      <c r="B104" s="92" t="s">
        <v>103</v>
      </c>
      <c r="C104" s="91">
        <v>30</v>
      </c>
      <c r="D104" s="91">
        <v>35</v>
      </c>
      <c r="E104" s="106">
        <v>5</v>
      </c>
      <c r="F104" s="107">
        <v>0.16666666666666674</v>
      </c>
      <c r="G104" s="108">
        <v>6.6780129286330293E-5</v>
      </c>
    </row>
    <row r="105" spans="2:7" ht="15" customHeight="1">
      <c r="B105" s="96" t="s">
        <v>128</v>
      </c>
      <c r="C105" s="91">
        <v>4</v>
      </c>
      <c r="D105" s="91">
        <v>5</v>
      </c>
      <c r="E105" s="106">
        <v>1</v>
      </c>
      <c r="F105" s="107">
        <v>0.25</v>
      </c>
      <c r="G105" s="108">
        <v>9.5400184694757573E-6</v>
      </c>
    </row>
    <row r="106" spans="2:7" ht="15" customHeight="1">
      <c r="B106" s="92" t="s">
        <v>129</v>
      </c>
      <c r="C106" s="91">
        <v>14</v>
      </c>
      <c r="D106" s="91">
        <v>10</v>
      </c>
      <c r="E106" s="106">
        <v>-4</v>
      </c>
      <c r="F106" s="107">
        <v>-0.2857142857142857</v>
      </c>
      <c r="G106" s="108">
        <v>1.9080036938951515E-5</v>
      </c>
    </row>
    <row r="107" spans="2:7" ht="15" customHeight="1">
      <c r="B107" s="92" t="s">
        <v>273</v>
      </c>
      <c r="C107" s="91">
        <v>0</v>
      </c>
      <c r="D107" s="91">
        <v>0</v>
      </c>
      <c r="E107" s="106">
        <v>0</v>
      </c>
      <c r="F107" s="107"/>
      <c r="G107" s="108">
        <v>0</v>
      </c>
    </row>
    <row r="108" spans="2:7" s="27" customFormat="1" ht="15" customHeight="1">
      <c r="B108" s="27" t="s">
        <v>275</v>
      </c>
      <c r="C108" s="91">
        <v>1</v>
      </c>
      <c r="D108" s="91">
        <v>4</v>
      </c>
      <c r="E108" s="106">
        <v>3</v>
      </c>
      <c r="F108" s="107">
        <v>3</v>
      </c>
      <c r="G108" s="108">
        <v>7.6320147755806062E-6</v>
      </c>
    </row>
    <row r="109" spans="2:7" ht="15" customHeight="1">
      <c r="B109" s="92" t="s">
        <v>152</v>
      </c>
      <c r="C109" s="91">
        <v>3</v>
      </c>
      <c r="D109" s="91">
        <v>2</v>
      </c>
      <c r="E109" s="106">
        <v>-1</v>
      </c>
      <c r="F109" s="107">
        <v>-0.33333333333333337</v>
      </c>
      <c r="G109" s="108">
        <v>3.8160073877903031E-6</v>
      </c>
    </row>
    <row r="110" spans="2:7" ht="16.5" customHeight="1">
      <c r="B110" s="95" t="s">
        <v>156</v>
      </c>
      <c r="C110" s="91">
        <v>11</v>
      </c>
      <c r="D110" s="91">
        <v>7</v>
      </c>
      <c r="E110" s="106">
        <v>-4</v>
      </c>
      <c r="F110" s="107">
        <v>-0.36363636363636365</v>
      </c>
      <c r="G110" s="108">
        <v>1.335602585726606E-5</v>
      </c>
    </row>
    <row r="111" spans="2:7" ht="33.75" customHeight="1">
      <c r="B111" s="85" t="s">
        <v>206</v>
      </c>
      <c r="C111" s="114">
        <v>16605</v>
      </c>
      <c r="D111" s="114">
        <v>27197</v>
      </c>
      <c r="E111" s="109">
        <v>10592</v>
      </c>
      <c r="F111" s="110">
        <v>0.63788015657934349</v>
      </c>
      <c r="G111" s="111">
        <v>5.1891976462866432E-2</v>
      </c>
    </row>
    <row r="112" spans="2:7" ht="21.75" customHeight="1">
      <c r="B112" s="88" t="s">
        <v>207</v>
      </c>
      <c r="C112" s="89">
        <v>1837</v>
      </c>
      <c r="D112" s="89">
        <v>2240</v>
      </c>
      <c r="E112" s="103">
        <v>403</v>
      </c>
      <c r="F112" s="104">
        <v>0.21937942297223745</v>
      </c>
      <c r="G112" s="105">
        <v>4.2739282743251387E-3</v>
      </c>
    </row>
    <row r="113" spans="2:7">
      <c r="B113" s="97" t="s">
        <v>92</v>
      </c>
      <c r="C113" s="91">
        <v>246</v>
      </c>
      <c r="D113" s="91">
        <v>263</v>
      </c>
      <c r="E113" s="106">
        <v>17</v>
      </c>
      <c r="F113" s="107">
        <v>6.9105691056910556E-2</v>
      </c>
      <c r="G113" s="108">
        <v>5.0180497149442485E-4</v>
      </c>
    </row>
    <row r="114" spans="2:7" ht="15" customHeight="1">
      <c r="B114" s="97" t="s">
        <v>105</v>
      </c>
      <c r="C114" s="91">
        <v>210</v>
      </c>
      <c r="D114" s="91">
        <v>369</v>
      </c>
      <c r="E114" s="106">
        <v>159</v>
      </c>
      <c r="F114" s="107">
        <v>0.75714285714285712</v>
      </c>
      <c r="G114" s="108">
        <v>7.0405336304731091E-4</v>
      </c>
    </row>
    <row r="115" spans="2:7">
      <c r="B115" s="97" t="s">
        <v>119</v>
      </c>
      <c r="C115" s="91">
        <v>12</v>
      </c>
      <c r="D115" s="91">
        <v>15</v>
      </c>
      <c r="E115" s="106">
        <v>3</v>
      </c>
      <c r="F115" s="107">
        <v>0.25</v>
      </c>
      <c r="G115" s="108">
        <v>2.862005540842727E-5</v>
      </c>
    </row>
    <row r="116" spans="2:7" ht="15" customHeight="1">
      <c r="B116" s="93" t="s">
        <v>145</v>
      </c>
      <c r="C116" s="91">
        <v>23</v>
      </c>
      <c r="D116" s="91">
        <v>4</v>
      </c>
      <c r="E116" s="106">
        <v>-19</v>
      </c>
      <c r="F116" s="107">
        <v>-0.82608695652173914</v>
      </c>
      <c r="G116" s="108">
        <v>7.6320147755806062E-6</v>
      </c>
    </row>
    <row r="117" spans="2:7">
      <c r="B117" s="93" t="s">
        <v>157</v>
      </c>
      <c r="C117" s="91">
        <v>1325</v>
      </c>
      <c r="D117" s="91">
        <v>1586</v>
      </c>
      <c r="E117" s="106">
        <v>261</v>
      </c>
      <c r="F117" s="107">
        <v>0.19698113207547174</v>
      </c>
      <c r="G117" s="108">
        <v>3.0260938585177101E-3</v>
      </c>
    </row>
    <row r="118" spans="2:7" ht="15" customHeight="1">
      <c r="B118" s="93" t="s">
        <v>172</v>
      </c>
      <c r="C118" s="91">
        <v>1</v>
      </c>
      <c r="D118" s="91">
        <v>0</v>
      </c>
      <c r="E118" s="106">
        <v>-1</v>
      </c>
      <c r="F118" s="107">
        <v>-1</v>
      </c>
      <c r="G118" s="108">
        <v>0</v>
      </c>
    </row>
    <row r="119" spans="2:7" ht="15" customHeight="1">
      <c r="B119" s="93" t="s">
        <v>167</v>
      </c>
      <c r="C119" s="91">
        <v>20</v>
      </c>
      <c r="D119" s="91">
        <v>3</v>
      </c>
      <c r="E119" s="106">
        <v>-17</v>
      </c>
      <c r="F119" s="107">
        <v>-0.85</v>
      </c>
      <c r="G119" s="108">
        <v>5.7240110816854542E-6</v>
      </c>
    </row>
    <row r="120" spans="2:7" ht="15" customHeight="1">
      <c r="B120" s="88" t="s">
        <v>208</v>
      </c>
      <c r="C120" s="89">
        <v>234</v>
      </c>
      <c r="D120" s="89">
        <v>323</v>
      </c>
      <c r="E120" s="103">
        <v>89</v>
      </c>
      <c r="F120" s="104">
        <v>0.38034188034188032</v>
      </c>
      <c r="G120" s="105">
        <v>6.1628519312813387E-4</v>
      </c>
    </row>
    <row r="121" spans="2:7" ht="17.25" customHeight="1">
      <c r="B121" s="93" t="s">
        <v>64</v>
      </c>
      <c r="C121" s="91">
        <v>149</v>
      </c>
      <c r="D121" s="91">
        <v>248</v>
      </c>
      <c r="E121" s="106">
        <v>99</v>
      </c>
      <c r="F121" s="107">
        <v>0.66442953020134232</v>
      </c>
      <c r="G121" s="108">
        <v>4.7318491608599756E-4</v>
      </c>
    </row>
    <row r="122" spans="2:7" ht="15" customHeight="1">
      <c r="B122" s="93" t="s">
        <v>68</v>
      </c>
      <c r="C122" s="91">
        <v>0</v>
      </c>
      <c r="D122" s="91">
        <v>1</v>
      </c>
      <c r="E122" s="106">
        <v>1</v>
      </c>
      <c r="F122" s="107"/>
      <c r="G122" s="108">
        <v>1.9080036938951516E-6</v>
      </c>
    </row>
    <row r="123" spans="2:7" ht="15" customHeight="1">
      <c r="B123" s="93" t="s">
        <v>72</v>
      </c>
      <c r="C123" s="91">
        <v>71</v>
      </c>
      <c r="D123" s="91">
        <v>64</v>
      </c>
      <c r="E123" s="106">
        <v>-7</v>
      </c>
      <c r="F123" s="107">
        <v>-9.8591549295774628E-2</v>
      </c>
      <c r="G123" s="108">
        <v>1.221122364092897E-4</v>
      </c>
    </row>
    <row r="124" spans="2:7" ht="15" customHeight="1">
      <c r="B124" s="93" t="s">
        <v>169</v>
      </c>
      <c r="C124" s="91">
        <v>1</v>
      </c>
      <c r="D124" s="91">
        <v>0</v>
      </c>
      <c r="E124" s="106">
        <v>-1</v>
      </c>
      <c r="F124" s="107">
        <v>-1</v>
      </c>
      <c r="G124" s="108">
        <v>0</v>
      </c>
    </row>
    <row r="125" spans="2:7" ht="15" customHeight="1">
      <c r="B125" s="93" t="s">
        <v>85</v>
      </c>
      <c r="C125" s="91">
        <v>0</v>
      </c>
      <c r="D125" s="91">
        <v>0</v>
      </c>
      <c r="E125" s="106">
        <v>0</v>
      </c>
      <c r="F125" s="107"/>
      <c r="G125" s="108">
        <v>0</v>
      </c>
    </row>
    <row r="126" spans="2:7" ht="15" customHeight="1">
      <c r="B126" s="93" t="s">
        <v>115</v>
      </c>
      <c r="C126" s="91">
        <v>0</v>
      </c>
      <c r="D126" s="91">
        <v>0</v>
      </c>
      <c r="E126" s="106">
        <v>0</v>
      </c>
      <c r="F126" s="107"/>
      <c r="G126" s="108">
        <v>0</v>
      </c>
    </row>
    <row r="127" spans="2:7" ht="15" customHeight="1">
      <c r="B127" s="93" t="s">
        <v>188</v>
      </c>
      <c r="C127" s="91">
        <v>0</v>
      </c>
      <c r="D127" s="91">
        <v>0</v>
      </c>
      <c r="E127" s="106">
        <v>0</v>
      </c>
      <c r="F127" s="107"/>
      <c r="G127" s="108">
        <v>0</v>
      </c>
    </row>
    <row r="128" spans="2:7" ht="15" customHeight="1">
      <c r="B128" s="93" t="s">
        <v>196</v>
      </c>
      <c r="C128" s="91">
        <v>0</v>
      </c>
      <c r="D128" s="91">
        <v>0</v>
      </c>
      <c r="E128" s="106">
        <v>0</v>
      </c>
      <c r="F128" s="107"/>
      <c r="G128" s="108">
        <v>0</v>
      </c>
    </row>
    <row r="129" spans="1:7" ht="15" customHeight="1">
      <c r="B129" s="93" t="s">
        <v>127</v>
      </c>
      <c r="C129" s="91">
        <v>0</v>
      </c>
      <c r="D129" s="91">
        <v>0</v>
      </c>
      <c r="E129" s="106">
        <v>0</v>
      </c>
      <c r="F129" s="107"/>
      <c r="G129" s="108">
        <v>0</v>
      </c>
    </row>
    <row r="130" spans="1:7" s="11" customFormat="1" ht="15" customHeight="1">
      <c r="B130" s="93" t="s">
        <v>182</v>
      </c>
      <c r="C130" s="91">
        <v>10</v>
      </c>
      <c r="D130" s="91">
        <v>2</v>
      </c>
      <c r="E130" s="106">
        <v>-8</v>
      </c>
      <c r="F130" s="107">
        <v>-0.8</v>
      </c>
      <c r="G130" s="108">
        <v>3.8160073877903031E-6</v>
      </c>
    </row>
    <row r="131" spans="1:7" s="11" customFormat="1" ht="15" customHeight="1">
      <c r="B131" s="93" t="s">
        <v>134</v>
      </c>
      <c r="C131" s="91">
        <v>0</v>
      </c>
      <c r="D131" s="91">
        <v>1</v>
      </c>
      <c r="E131" s="106">
        <v>1</v>
      </c>
      <c r="F131" s="107"/>
      <c r="G131" s="108">
        <v>1.9080036938951516E-6</v>
      </c>
    </row>
    <row r="132" spans="1:7" s="11" customFormat="1" ht="15" customHeight="1">
      <c r="B132" s="93" t="s">
        <v>183</v>
      </c>
      <c r="C132" s="91">
        <v>1</v>
      </c>
      <c r="D132" s="91">
        <v>0</v>
      </c>
      <c r="E132" s="106">
        <v>-1</v>
      </c>
      <c r="F132" s="107">
        <v>-1</v>
      </c>
      <c r="G132" s="108">
        <v>0</v>
      </c>
    </row>
    <row r="133" spans="1:7" s="11" customFormat="1" ht="15" customHeight="1">
      <c r="B133" s="93" t="s">
        <v>185</v>
      </c>
      <c r="C133" s="91">
        <v>2</v>
      </c>
      <c r="D133" s="91">
        <v>4</v>
      </c>
      <c r="E133" s="106">
        <v>2</v>
      </c>
      <c r="F133" s="107">
        <v>1</v>
      </c>
      <c r="G133" s="108">
        <v>7.6320147755806062E-6</v>
      </c>
    </row>
    <row r="134" spans="1:7" s="11" customFormat="1" ht="15" customHeight="1">
      <c r="B134" s="93" t="s">
        <v>149</v>
      </c>
      <c r="C134" s="91">
        <v>0</v>
      </c>
      <c r="D134" s="91">
        <v>0</v>
      </c>
      <c r="E134" s="106">
        <v>0</v>
      </c>
      <c r="F134" s="107"/>
      <c r="G134" s="108">
        <v>0</v>
      </c>
    </row>
    <row r="135" spans="1:7" s="11" customFormat="1" ht="15" customHeight="1">
      <c r="B135" s="93" t="s">
        <v>186</v>
      </c>
      <c r="C135" s="91">
        <v>0</v>
      </c>
      <c r="D135" s="91">
        <v>3</v>
      </c>
      <c r="E135" s="106">
        <v>3</v>
      </c>
      <c r="F135" s="107"/>
      <c r="G135" s="108">
        <v>5.7240110816854542E-6</v>
      </c>
    </row>
    <row r="136" spans="1:7" ht="15" customHeight="1">
      <c r="B136" s="88" t="s">
        <v>209</v>
      </c>
      <c r="C136" s="89">
        <v>12572</v>
      </c>
      <c r="D136" s="89">
        <v>21927</v>
      </c>
      <c r="E136" s="103">
        <v>9355</v>
      </c>
      <c r="F136" s="104">
        <v>0.74411390391345855</v>
      </c>
      <c r="G136" s="105">
        <v>4.1836796996038983E-2</v>
      </c>
    </row>
    <row r="137" spans="1:7" ht="15" customHeight="1">
      <c r="A137" s="12"/>
      <c r="B137" s="92" t="s">
        <v>66</v>
      </c>
      <c r="C137" s="91">
        <v>22</v>
      </c>
      <c r="D137" s="91">
        <v>47</v>
      </c>
      <c r="E137" s="106">
        <v>25</v>
      </c>
      <c r="F137" s="107">
        <v>1.1363636363636362</v>
      </c>
      <c r="G137" s="108">
        <v>8.967617361307212E-5</v>
      </c>
    </row>
    <row r="138" spans="1:7" ht="15" customHeight="1">
      <c r="A138" s="12"/>
      <c r="B138" s="92" t="s">
        <v>73</v>
      </c>
      <c r="C138" s="91">
        <v>50</v>
      </c>
      <c r="D138" s="91">
        <v>151</v>
      </c>
      <c r="E138" s="106">
        <v>101</v>
      </c>
      <c r="F138" s="107">
        <v>2.02</v>
      </c>
      <c r="G138" s="108">
        <v>2.8810855777816786E-4</v>
      </c>
    </row>
    <row r="139" spans="1:7" s="11" customFormat="1" ht="15" customHeight="1">
      <c r="A139" s="12"/>
      <c r="B139" s="92" t="s">
        <v>194</v>
      </c>
      <c r="C139" s="91">
        <v>0</v>
      </c>
      <c r="D139" s="91">
        <v>6</v>
      </c>
      <c r="E139" s="106">
        <v>6</v>
      </c>
      <c r="F139" s="107"/>
      <c r="G139" s="108">
        <v>1.1448022163370908E-5</v>
      </c>
    </row>
    <row r="140" spans="1:7" ht="15" customHeight="1">
      <c r="A140" s="12"/>
      <c r="B140" s="92" t="s">
        <v>94</v>
      </c>
      <c r="C140" s="91">
        <v>3664</v>
      </c>
      <c r="D140" s="91">
        <v>5152</v>
      </c>
      <c r="E140" s="106">
        <v>1488</v>
      </c>
      <c r="F140" s="107">
        <v>0.40611353711790388</v>
      </c>
      <c r="G140" s="108">
        <v>9.8300350309478198E-3</v>
      </c>
    </row>
    <row r="141" spans="1:7">
      <c r="A141" s="12"/>
      <c r="B141" s="92" t="s">
        <v>97</v>
      </c>
      <c r="C141" s="91">
        <v>8064</v>
      </c>
      <c r="D141" s="91">
        <v>15527</v>
      </c>
      <c r="E141" s="106">
        <v>7463</v>
      </c>
      <c r="F141" s="107">
        <v>0.92547123015873023</v>
      </c>
      <c r="G141" s="108">
        <v>2.9625573355110017E-2</v>
      </c>
    </row>
    <row r="142" spans="1:7">
      <c r="A142" s="12"/>
      <c r="B142" s="96" t="s">
        <v>180</v>
      </c>
      <c r="C142" s="91">
        <v>0</v>
      </c>
      <c r="D142" s="91">
        <v>5</v>
      </c>
      <c r="E142" s="106">
        <v>5</v>
      </c>
      <c r="F142" s="107"/>
      <c r="G142" s="108">
        <v>9.5400184694757573E-6</v>
      </c>
    </row>
    <row r="143" spans="1:7" ht="15" customHeight="1">
      <c r="A143" s="12"/>
      <c r="B143" s="92" t="s">
        <v>120</v>
      </c>
      <c r="C143" s="91">
        <v>55</v>
      </c>
      <c r="D143" s="91">
        <v>57</v>
      </c>
      <c r="E143" s="106">
        <v>2</v>
      </c>
      <c r="F143" s="107">
        <v>3.6363636363636376E-2</v>
      </c>
      <c r="G143" s="108">
        <v>1.0875621055202362E-4</v>
      </c>
    </row>
    <row r="144" spans="1:7" ht="15" customHeight="1">
      <c r="A144" s="12"/>
      <c r="B144" s="92" t="s">
        <v>124</v>
      </c>
      <c r="C144" s="91">
        <v>605</v>
      </c>
      <c r="D144" s="91">
        <v>818</v>
      </c>
      <c r="E144" s="106">
        <v>213</v>
      </c>
      <c r="F144" s="107">
        <v>0.35206611570247937</v>
      </c>
      <c r="G144" s="108">
        <v>1.5607470216062339E-3</v>
      </c>
    </row>
    <row r="145" spans="1:7" ht="15" customHeight="1">
      <c r="A145" s="12"/>
      <c r="B145" s="92" t="s">
        <v>155</v>
      </c>
      <c r="C145" s="91">
        <v>112</v>
      </c>
      <c r="D145" s="91">
        <v>164</v>
      </c>
      <c r="E145" s="106">
        <v>52</v>
      </c>
      <c r="F145" s="107">
        <v>0.46428571428571419</v>
      </c>
      <c r="G145" s="108">
        <v>3.1291260579880483E-4</v>
      </c>
    </row>
    <row r="146" spans="1:7" ht="15" customHeight="1">
      <c r="A146" s="12"/>
      <c r="B146" s="88" t="s">
        <v>210</v>
      </c>
      <c r="C146" s="89">
        <v>1962</v>
      </c>
      <c r="D146" s="89">
        <v>2707</v>
      </c>
      <c r="E146" s="103">
        <v>745</v>
      </c>
      <c r="F146" s="104">
        <v>0.37971457696228339</v>
      </c>
      <c r="G146" s="105">
        <v>5.1649659993741751E-3</v>
      </c>
    </row>
    <row r="147" spans="1:7" ht="15" customHeight="1">
      <c r="B147" s="92" t="s">
        <v>236</v>
      </c>
      <c r="C147" s="91">
        <v>0</v>
      </c>
      <c r="D147" s="91">
        <v>0</v>
      </c>
      <c r="E147" s="106">
        <v>0</v>
      </c>
      <c r="F147" s="107"/>
      <c r="G147" s="108">
        <v>0</v>
      </c>
    </row>
    <row r="148" spans="1:7">
      <c r="B148" s="96" t="s">
        <v>87</v>
      </c>
      <c r="C148" s="91">
        <v>8</v>
      </c>
      <c r="D148" s="91">
        <v>21</v>
      </c>
      <c r="E148" s="106">
        <v>13</v>
      </c>
      <c r="F148" s="107">
        <v>1.625</v>
      </c>
      <c r="G148" s="108">
        <v>4.0068077571798177E-5</v>
      </c>
    </row>
    <row r="149" spans="1:7" ht="15" customHeight="1">
      <c r="B149" s="96" t="s">
        <v>95</v>
      </c>
      <c r="C149" s="91">
        <v>63</v>
      </c>
      <c r="D149" s="91">
        <v>57</v>
      </c>
      <c r="E149" s="106">
        <v>-6</v>
      </c>
      <c r="F149" s="107">
        <v>-9.5238095238095233E-2</v>
      </c>
      <c r="G149" s="108">
        <v>1.0875621055202362E-4</v>
      </c>
    </row>
    <row r="150" spans="1:7">
      <c r="B150" s="96" t="s">
        <v>178</v>
      </c>
      <c r="C150" s="91">
        <v>2</v>
      </c>
      <c r="D150" s="91">
        <v>0</v>
      </c>
      <c r="E150" s="106">
        <v>-2</v>
      </c>
      <c r="F150" s="107">
        <v>-1</v>
      </c>
      <c r="G150" s="108">
        <v>0</v>
      </c>
    </row>
    <row r="151" spans="1:7">
      <c r="B151" s="96" t="s">
        <v>249</v>
      </c>
      <c r="C151" s="91">
        <v>0</v>
      </c>
      <c r="D151" s="91">
        <v>0</v>
      </c>
      <c r="E151" s="106">
        <v>0</v>
      </c>
      <c r="F151" s="107"/>
      <c r="G151" s="108">
        <v>0</v>
      </c>
    </row>
    <row r="152" spans="1:7" ht="15" customHeight="1">
      <c r="B152" s="96" t="s">
        <v>113</v>
      </c>
      <c r="C152" s="91">
        <v>62</v>
      </c>
      <c r="D152" s="91">
        <v>126</v>
      </c>
      <c r="E152" s="106">
        <v>64</v>
      </c>
      <c r="F152" s="107">
        <v>1.032258064516129</v>
      </c>
      <c r="G152" s="108">
        <v>2.4040846543078908E-4</v>
      </c>
    </row>
    <row r="153" spans="1:7" ht="15" customHeight="1">
      <c r="B153" s="96" t="s">
        <v>117</v>
      </c>
      <c r="C153" s="91">
        <v>52</v>
      </c>
      <c r="D153" s="91">
        <v>49</v>
      </c>
      <c r="E153" s="106">
        <v>-3</v>
      </c>
      <c r="F153" s="107">
        <v>-5.7692307692307709E-2</v>
      </c>
      <c r="G153" s="108">
        <v>9.3492181000862416E-5</v>
      </c>
    </row>
    <row r="154" spans="1:7" ht="15" customHeight="1">
      <c r="B154" s="96" t="s">
        <v>140</v>
      </c>
      <c r="C154" s="91">
        <v>45</v>
      </c>
      <c r="D154" s="91">
        <v>80</v>
      </c>
      <c r="E154" s="106">
        <v>35</v>
      </c>
      <c r="F154" s="107">
        <v>0.77777777777777768</v>
      </c>
      <c r="G154" s="108">
        <v>1.5264029551161212E-4</v>
      </c>
    </row>
    <row r="155" spans="1:7" s="27" customFormat="1" ht="15" customHeight="1">
      <c r="B155" s="96" t="s">
        <v>146</v>
      </c>
      <c r="C155" s="91">
        <v>64</v>
      </c>
      <c r="D155" s="91">
        <v>150</v>
      </c>
      <c r="E155" s="106">
        <v>86</v>
      </c>
      <c r="F155" s="107">
        <v>1.34375</v>
      </c>
      <c r="G155" s="108">
        <v>2.8620055408427273E-4</v>
      </c>
    </row>
    <row r="156" spans="1:7" ht="15" customHeight="1">
      <c r="B156" s="96" t="s">
        <v>153</v>
      </c>
      <c r="C156" s="91">
        <v>1666</v>
      </c>
      <c r="D156" s="91">
        <v>2224</v>
      </c>
      <c r="E156" s="106">
        <v>558</v>
      </c>
      <c r="F156" s="107">
        <v>0.33493397358943588</v>
      </c>
      <c r="G156" s="108">
        <v>4.2434002152228166E-3</v>
      </c>
    </row>
    <row r="157" spans="1:7" ht="15" customHeight="1">
      <c r="B157" s="85" t="s">
        <v>225</v>
      </c>
      <c r="C157" s="112">
        <v>3960</v>
      </c>
      <c r="D157" s="112">
        <v>5164</v>
      </c>
      <c r="E157" s="109">
        <v>1204</v>
      </c>
      <c r="F157" s="110">
        <v>0.30404040404040411</v>
      </c>
      <c r="G157" s="111">
        <v>9.8529310752745614E-3</v>
      </c>
    </row>
    <row r="158" spans="1:7" ht="15" customHeight="1">
      <c r="B158" s="92" t="s">
        <v>70</v>
      </c>
      <c r="C158" s="91">
        <v>695</v>
      </c>
      <c r="D158" s="91">
        <v>797</v>
      </c>
      <c r="E158" s="106">
        <v>102</v>
      </c>
      <c r="F158" s="107">
        <v>0.14676258992805757</v>
      </c>
      <c r="G158" s="108">
        <v>1.5206789440344356E-3</v>
      </c>
    </row>
    <row r="159" spans="1:7" ht="15" customHeight="1">
      <c r="B159" s="92" t="s">
        <v>74</v>
      </c>
      <c r="C159" s="91">
        <v>78</v>
      </c>
      <c r="D159" s="91">
        <v>150</v>
      </c>
      <c r="E159" s="106">
        <v>72</v>
      </c>
      <c r="F159" s="107">
        <v>0.92307692307692313</v>
      </c>
      <c r="G159" s="108">
        <v>2.8620055408427273E-4</v>
      </c>
    </row>
    <row r="160" spans="1:7" ht="15" customHeight="1">
      <c r="B160" s="98" t="s">
        <v>81</v>
      </c>
      <c r="C160" s="91">
        <v>492</v>
      </c>
      <c r="D160" s="91">
        <v>630</v>
      </c>
      <c r="E160" s="106">
        <v>138</v>
      </c>
      <c r="F160" s="107">
        <v>0.28048780487804881</v>
      </c>
      <c r="G160" s="108">
        <v>1.2020423271539454E-3</v>
      </c>
    </row>
    <row r="161" spans="2:7" ht="15" customHeight="1">
      <c r="B161" s="99" t="s">
        <v>84</v>
      </c>
      <c r="C161" s="91">
        <v>201</v>
      </c>
      <c r="D161" s="91">
        <v>179</v>
      </c>
      <c r="E161" s="106">
        <v>-22</v>
      </c>
      <c r="F161" s="107">
        <v>-0.10945273631840791</v>
      </c>
      <c r="G161" s="108">
        <v>3.4153266120723211E-4</v>
      </c>
    </row>
    <row r="162" spans="2:7" ht="15" customHeight="1">
      <c r="B162" s="99" t="s">
        <v>93</v>
      </c>
      <c r="C162" s="91">
        <v>116</v>
      </c>
      <c r="D162" s="91">
        <v>250</v>
      </c>
      <c r="E162" s="106">
        <v>134</v>
      </c>
      <c r="F162" s="107">
        <v>1.1551724137931036</v>
      </c>
      <c r="G162" s="108">
        <v>4.7700092347378783E-4</v>
      </c>
    </row>
    <row r="163" spans="2:7" ht="15" customHeight="1">
      <c r="B163" s="99" t="s">
        <v>96</v>
      </c>
      <c r="C163" s="91">
        <v>174</v>
      </c>
      <c r="D163" s="91">
        <v>487</v>
      </c>
      <c r="E163" s="106">
        <v>313</v>
      </c>
      <c r="F163" s="107">
        <v>1.7988505747126435</v>
      </c>
      <c r="G163" s="108">
        <v>9.291977989269387E-4</v>
      </c>
    </row>
    <row r="164" spans="2:7">
      <c r="B164" s="90" t="s">
        <v>101</v>
      </c>
      <c r="C164" s="91">
        <v>55</v>
      </c>
      <c r="D164" s="91">
        <v>95</v>
      </c>
      <c r="E164" s="106">
        <v>40</v>
      </c>
      <c r="F164" s="107">
        <v>0.72727272727272729</v>
      </c>
      <c r="G164" s="108">
        <v>1.8126035092003937E-4</v>
      </c>
    </row>
    <row r="165" spans="2:7" ht="15" customHeight="1">
      <c r="B165" s="90" t="s">
        <v>109</v>
      </c>
      <c r="C165" s="91">
        <v>206</v>
      </c>
      <c r="D165" s="91">
        <v>316</v>
      </c>
      <c r="E165" s="106">
        <v>110</v>
      </c>
      <c r="F165" s="107">
        <v>0.53398058252427183</v>
      </c>
      <c r="G165" s="108">
        <v>6.0292916727086782E-4</v>
      </c>
    </row>
    <row r="166" spans="2:7" ht="15" customHeight="1">
      <c r="B166" s="90" t="s">
        <v>164</v>
      </c>
      <c r="C166" s="91">
        <v>1</v>
      </c>
      <c r="D166" s="91">
        <v>5</v>
      </c>
      <c r="E166" s="106">
        <v>4</v>
      </c>
      <c r="F166" s="107">
        <v>4</v>
      </c>
      <c r="G166" s="108">
        <v>9.5400184694757573E-6</v>
      </c>
    </row>
    <row r="167" spans="2:7" ht="15" customHeight="1">
      <c r="B167" s="90" t="s">
        <v>123</v>
      </c>
      <c r="C167" s="91">
        <v>462</v>
      </c>
      <c r="D167" s="91">
        <v>364</v>
      </c>
      <c r="E167" s="106">
        <v>-98</v>
      </c>
      <c r="F167" s="107">
        <v>-0.21212121212121215</v>
      </c>
      <c r="G167" s="108">
        <v>6.9451334457783513E-4</v>
      </c>
    </row>
    <row r="168" spans="2:7" ht="15" customHeight="1">
      <c r="B168" s="92" t="s">
        <v>125</v>
      </c>
      <c r="C168" s="91">
        <v>125</v>
      </c>
      <c r="D168" s="91">
        <v>29</v>
      </c>
      <c r="E168" s="106">
        <v>-96</v>
      </c>
      <c r="F168" s="107">
        <v>-0.76800000000000002</v>
      </c>
      <c r="G168" s="108">
        <v>5.5332107122959393E-5</v>
      </c>
    </row>
    <row r="169" spans="2:7">
      <c r="B169" s="90" t="s">
        <v>133</v>
      </c>
      <c r="C169" s="91">
        <v>802</v>
      </c>
      <c r="D169" s="91">
        <v>971</v>
      </c>
      <c r="E169" s="106">
        <v>169</v>
      </c>
      <c r="F169" s="107">
        <v>0.21072319201995016</v>
      </c>
      <c r="G169" s="108">
        <v>1.852671586772192E-3</v>
      </c>
    </row>
    <row r="170" spans="2:7" ht="15" customHeight="1">
      <c r="B170" s="92" t="s">
        <v>141</v>
      </c>
      <c r="C170" s="91">
        <v>372</v>
      </c>
      <c r="D170" s="91">
        <v>334</v>
      </c>
      <c r="E170" s="106">
        <v>-38</v>
      </c>
      <c r="F170" s="107">
        <v>-0.10215053763440862</v>
      </c>
      <c r="G170" s="108">
        <v>6.3727323376098057E-4</v>
      </c>
    </row>
    <row r="171" spans="2:7" ht="15" customHeight="1">
      <c r="B171" s="90" t="s">
        <v>154</v>
      </c>
      <c r="C171" s="91">
        <v>181</v>
      </c>
      <c r="D171" s="91">
        <v>557</v>
      </c>
      <c r="E171" s="106">
        <v>376</v>
      </c>
      <c r="F171" s="107">
        <v>2.0773480662983426</v>
      </c>
      <c r="G171" s="108">
        <v>1.0627580574995993E-3</v>
      </c>
    </row>
    <row r="172" spans="2:7" ht="15" customHeight="1">
      <c r="B172" s="85" t="s">
        <v>212</v>
      </c>
      <c r="C172" s="114">
        <v>491</v>
      </c>
      <c r="D172" s="114">
        <v>693</v>
      </c>
      <c r="E172" s="109">
        <v>202</v>
      </c>
      <c r="F172" s="110">
        <v>0.41140529531568237</v>
      </c>
      <c r="G172" s="111">
        <v>1.3222465598693399E-3</v>
      </c>
    </row>
    <row r="173" spans="2:7" ht="15" customHeight="1">
      <c r="B173" s="88" t="s">
        <v>213</v>
      </c>
      <c r="C173" s="88">
        <v>176</v>
      </c>
      <c r="D173" s="88">
        <v>250</v>
      </c>
      <c r="E173" s="103">
        <v>74</v>
      </c>
      <c r="F173" s="104">
        <v>0.42045454545454541</v>
      </c>
      <c r="G173" s="105">
        <v>4.7700092347378783E-4</v>
      </c>
    </row>
    <row r="174" spans="2:7" s="10" customFormat="1" ht="15" customHeight="1">
      <c r="B174" s="96" t="s">
        <v>175</v>
      </c>
      <c r="C174" s="91">
        <v>1</v>
      </c>
      <c r="D174" s="91">
        <v>0</v>
      </c>
      <c r="E174" s="106">
        <v>-1</v>
      </c>
      <c r="F174" s="107">
        <v>-1</v>
      </c>
      <c r="G174" s="108">
        <v>0</v>
      </c>
    </row>
    <row r="175" spans="2:7" ht="15" customHeight="1">
      <c r="B175" s="96" t="s">
        <v>82</v>
      </c>
      <c r="C175" s="91">
        <v>3</v>
      </c>
      <c r="D175" s="91">
        <v>12</v>
      </c>
      <c r="E175" s="106">
        <v>9</v>
      </c>
      <c r="F175" s="107">
        <v>3</v>
      </c>
      <c r="G175" s="108">
        <v>2.2896044326741817E-5</v>
      </c>
    </row>
    <row r="176" spans="2:7" ht="15" customHeight="1">
      <c r="B176" s="96" t="s">
        <v>168</v>
      </c>
      <c r="C176" s="91">
        <v>17</v>
      </c>
      <c r="D176" s="91">
        <v>88</v>
      </c>
      <c r="E176" s="106">
        <v>71</v>
      </c>
      <c r="F176" s="107">
        <v>4.1764705882352944</v>
      </c>
      <c r="G176" s="108">
        <v>1.6790432506277333E-4</v>
      </c>
    </row>
    <row r="177" spans="2:7" ht="15" customHeight="1">
      <c r="B177" s="96" t="s">
        <v>89</v>
      </c>
      <c r="C177" s="91">
        <v>1</v>
      </c>
      <c r="D177" s="91">
        <v>0</v>
      </c>
      <c r="E177" s="106">
        <v>-1</v>
      </c>
      <c r="F177" s="107">
        <v>-1</v>
      </c>
      <c r="G177" s="108">
        <v>0</v>
      </c>
    </row>
    <row r="178" spans="2:7" ht="15" customHeight="1">
      <c r="B178" s="96" t="s">
        <v>90</v>
      </c>
      <c r="C178" s="91">
        <v>3</v>
      </c>
      <c r="D178" s="91">
        <v>5</v>
      </c>
      <c r="E178" s="106">
        <v>2</v>
      </c>
      <c r="F178" s="107">
        <v>0.66666666666666674</v>
      </c>
      <c r="G178" s="108">
        <v>9.5400184694757573E-6</v>
      </c>
    </row>
    <row r="179" spans="2:7" ht="15" customHeight="1">
      <c r="B179" s="96" t="s">
        <v>102</v>
      </c>
      <c r="C179" s="91">
        <v>20</v>
      </c>
      <c r="D179" s="91">
        <v>25</v>
      </c>
      <c r="E179" s="106">
        <v>5</v>
      </c>
      <c r="F179" s="107">
        <v>0.25</v>
      </c>
      <c r="G179" s="108">
        <v>4.7700092347378782E-5</v>
      </c>
    </row>
    <row r="180" spans="2:7" ht="15" customHeight="1">
      <c r="B180" s="96" t="s">
        <v>195</v>
      </c>
      <c r="C180" s="91">
        <v>92</v>
      </c>
      <c r="D180" s="91">
        <v>70</v>
      </c>
      <c r="E180" s="106">
        <v>-22</v>
      </c>
      <c r="F180" s="107">
        <v>-0.23913043478260865</v>
      </c>
      <c r="G180" s="108">
        <v>1.3356025857266059E-4</v>
      </c>
    </row>
    <row r="181" spans="2:7" ht="15" customHeight="1">
      <c r="B181" s="96" t="s">
        <v>111</v>
      </c>
      <c r="C181" s="91">
        <v>0</v>
      </c>
      <c r="D181" s="91">
        <v>2</v>
      </c>
      <c r="E181" s="106">
        <v>2</v>
      </c>
      <c r="F181" s="107"/>
      <c r="G181" s="108">
        <v>3.8160073877903031E-6</v>
      </c>
    </row>
    <row r="182" spans="2:7" ht="15" customHeight="1">
      <c r="B182" s="96" t="s">
        <v>112</v>
      </c>
      <c r="C182" s="91">
        <v>1</v>
      </c>
      <c r="D182" s="91">
        <v>7</v>
      </c>
      <c r="E182" s="106">
        <v>6</v>
      </c>
      <c r="F182" s="107">
        <v>6</v>
      </c>
      <c r="G182" s="108">
        <v>1.335602585726606E-5</v>
      </c>
    </row>
    <row r="183" spans="2:7" s="27" customFormat="1" ht="15" customHeight="1">
      <c r="B183" s="96" t="s">
        <v>272</v>
      </c>
      <c r="C183" s="91">
        <v>0</v>
      </c>
      <c r="D183" s="91">
        <v>0</v>
      </c>
      <c r="E183" s="106">
        <v>0</v>
      </c>
      <c r="F183" s="107"/>
      <c r="G183" s="108">
        <v>0</v>
      </c>
    </row>
    <row r="184" spans="2:7" ht="15" customHeight="1">
      <c r="B184" s="96" t="s">
        <v>189</v>
      </c>
      <c r="C184" s="91">
        <v>0</v>
      </c>
      <c r="D184" s="91">
        <v>2</v>
      </c>
      <c r="E184" s="106">
        <v>2</v>
      </c>
      <c r="F184" s="107"/>
      <c r="G184" s="108">
        <v>3.8160073877903031E-6</v>
      </c>
    </row>
    <row r="185" spans="2:7" ht="12.75" customHeight="1">
      <c r="B185" s="96" t="s">
        <v>118</v>
      </c>
      <c r="C185" s="91">
        <v>0</v>
      </c>
      <c r="D185" s="91">
        <v>0</v>
      </c>
      <c r="E185" s="106">
        <v>0</v>
      </c>
      <c r="F185" s="107"/>
      <c r="G185" s="108">
        <v>0</v>
      </c>
    </row>
    <row r="186" spans="2:7">
      <c r="B186" s="96" t="s">
        <v>181</v>
      </c>
      <c r="C186" s="91">
        <v>0</v>
      </c>
      <c r="D186" s="91">
        <v>0</v>
      </c>
      <c r="E186" s="106">
        <v>0</v>
      </c>
      <c r="F186" s="107"/>
      <c r="G186" s="108">
        <v>0</v>
      </c>
    </row>
    <row r="187" spans="2:7" ht="15" customHeight="1">
      <c r="B187" s="96" t="s">
        <v>130</v>
      </c>
      <c r="C187" s="91">
        <v>0</v>
      </c>
      <c r="D187" s="91">
        <v>0</v>
      </c>
      <c r="E187" s="106">
        <v>0</v>
      </c>
      <c r="F187" s="107"/>
      <c r="G187" s="108">
        <v>0</v>
      </c>
    </row>
    <row r="188" spans="2:7" ht="15" customHeight="1">
      <c r="B188" s="96" t="s">
        <v>135</v>
      </c>
      <c r="C188" s="91">
        <v>1</v>
      </c>
      <c r="D188" s="91">
        <v>1</v>
      </c>
      <c r="E188" s="106">
        <v>0</v>
      </c>
      <c r="F188" s="107">
        <v>0</v>
      </c>
      <c r="G188" s="108">
        <v>1.9080036938951516E-6</v>
      </c>
    </row>
    <row r="189" spans="2:7" ht="15" customHeight="1">
      <c r="B189" s="96" t="s">
        <v>142</v>
      </c>
      <c r="C189" s="91">
        <v>24</v>
      </c>
      <c r="D189" s="91">
        <v>17</v>
      </c>
      <c r="E189" s="106">
        <v>-7</v>
      </c>
      <c r="F189" s="107">
        <v>-0.29166666666666663</v>
      </c>
      <c r="G189" s="108">
        <v>3.2436062796217573E-5</v>
      </c>
    </row>
    <row r="190" spans="2:7">
      <c r="B190" s="96" t="s">
        <v>184</v>
      </c>
      <c r="C190" s="91">
        <v>2</v>
      </c>
      <c r="D190" s="91">
        <v>11</v>
      </c>
      <c r="E190" s="106">
        <v>9</v>
      </c>
      <c r="F190" s="107">
        <v>4.5</v>
      </c>
      <c r="G190" s="108">
        <v>2.0988040632846666E-5</v>
      </c>
    </row>
    <row r="191" spans="2:7" ht="15" customHeight="1">
      <c r="B191" s="96" t="s">
        <v>151</v>
      </c>
      <c r="C191" s="91">
        <v>11</v>
      </c>
      <c r="D191" s="91">
        <v>8</v>
      </c>
      <c r="E191" s="106">
        <v>-3</v>
      </c>
      <c r="F191" s="107">
        <v>-0.27272727272727271</v>
      </c>
      <c r="G191" s="108">
        <v>1.5264029551161212E-5</v>
      </c>
    </row>
    <row r="192" spans="2:7" ht="15" customHeight="1">
      <c r="B192" s="96" t="s">
        <v>187</v>
      </c>
      <c r="C192" s="91">
        <v>0</v>
      </c>
      <c r="D192" s="91">
        <v>2</v>
      </c>
      <c r="E192" s="106">
        <v>2</v>
      </c>
      <c r="F192" s="107"/>
      <c r="G192" s="108">
        <v>3.8160073877903031E-6</v>
      </c>
    </row>
    <row r="193" spans="1:7" ht="15" customHeight="1">
      <c r="A193" s="12"/>
      <c r="B193" s="88" t="s">
        <v>214</v>
      </c>
      <c r="C193" s="116">
        <v>68</v>
      </c>
      <c r="D193" s="116">
        <v>79</v>
      </c>
      <c r="E193" s="103">
        <v>11</v>
      </c>
      <c r="F193" s="104">
        <v>0.16176470588235303</v>
      </c>
      <c r="G193" s="105">
        <v>1.5073229181771696E-4</v>
      </c>
    </row>
    <row r="194" spans="1:7" ht="15" customHeight="1">
      <c r="A194" s="12"/>
      <c r="B194" s="92" t="s">
        <v>173</v>
      </c>
      <c r="C194" s="91">
        <v>0</v>
      </c>
      <c r="D194" s="91">
        <v>0</v>
      </c>
      <c r="E194" s="106">
        <v>0</v>
      </c>
      <c r="F194" s="107"/>
      <c r="G194" s="108">
        <v>0</v>
      </c>
    </row>
    <row r="195" spans="1:7" ht="15" customHeight="1">
      <c r="A195" s="12"/>
      <c r="B195" s="95" t="s">
        <v>190</v>
      </c>
      <c r="C195" s="91">
        <v>2</v>
      </c>
      <c r="D195" s="91">
        <v>0</v>
      </c>
      <c r="E195" s="106">
        <v>-2</v>
      </c>
      <c r="F195" s="107">
        <v>-1</v>
      </c>
      <c r="G195" s="108">
        <v>0</v>
      </c>
    </row>
    <row r="196" spans="1:7" ht="15" customHeight="1">
      <c r="A196" s="12"/>
      <c r="B196" s="96" t="s">
        <v>177</v>
      </c>
      <c r="C196" s="91">
        <v>0</v>
      </c>
      <c r="D196" s="91">
        <v>3</v>
      </c>
      <c r="E196" s="106">
        <v>3</v>
      </c>
      <c r="F196" s="107"/>
      <c r="G196" s="108">
        <v>5.7240110816854542E-6</v>
      </c>
    </row>
    <row r="197" spans="1:7" ht="15" customHeight="1">
      <c r="A197" s="12"/>
      <c r="B197" s="96" t="s">
        <v>77</v>
      </c>
      <c r="C197" s="91">
        <v>7</v>
      </c>
      <c r="D197" s="91">
        <v>6</v>
      </c>
      <c r="E197" s="106">
        <v>-1</v>
      </c>
      <c r="F197" s="107">
        <v>-0.1428571428571429</v>
      </c>
      <c r="G197" s="108">
        <v>1.1448022163370908E-5</v>
      </c>
    </row>
    <row r="198" spans="1:7" ht="15" customHeight="1">
      <c r="A198" s="12"/>
      <c r="B198" s="96" t="s">
        <v>78</v>
      </c>
      <c r="C198" s="91">
        <v>0</v>
      </c>
      <c r="D198" s="91">
        <v>0</v>
      </c>
      <c r="E198" s="106">
        <v>0</v>
      </c>
      <c r="F198" s="107"/>
      <c r="G198" s="108">
        <v>0</v>
      </c>
    </row>
    <row r="199" spans="1:7" ht="15" customHeight="1">
      <c r="A199" s="12"/>
      <c r="B199" s="96" t="s">
        <v>163</v>
      </c>
      <c r="C199" s="91">
        <v>0</v>
      </c>
      <c r="D199" s="91">
        <v>1</v>
      </c>
      <c r="E199" s="106">
        <v>1</v>
      </c>
      <c r="F199" s="107"/>
      <c r="G199" s="108">
        <v>1.9080036938951516E-6</v>
      </c>
    </row>
    <row r="200" spans="1:7" ht="15" customHeight="1">
      <c r="A200" s="12"/>
      <c r="B200" s="96" t="s">
        <v>98</v>
      </c>
      <c r="C200" s="91">
        <v>0</v>
      </c>
      <c r="D200" s="91">
        <v>0</v>
      </c>
      <c r="E200" s="106">
        <v>0</v>
      </c>
      <c r="F200" s="107"/>
      <c r="G200" s="108">
        <v>0</v>
      </c>
    </row>
    <row r="201" spans="1:7" ht="15" customHeight="1">
      <c r="A201" s="12"/>
      <c r="B201" s="96" t="s">
        <v>107</v>
      </c>
      <c r="C201" s="91">
        <v>3</v>
      </c>
      <c r="D201" s="91">
        <v>0</v>
      </c>
      <c r="E201" s="106">
        <v>-3</v>
      </c>
      <c r="F201" s="107">
        <v>-1</v>
      </c>
      <c r="G201" s="108">
        <v>0</v>
      </c>
    </row>
    <row r="202" spans="1:7" ht="15" customHeight="1">
      <c r="A202" s="12"/>
      <c r="B202" s="90" t="s">
        <v>110</v>
      </c>
      <c r="C202" s="91">
        <v>0</v>
      </c>
      <c r="D202" s="91">
        <v>2</v>
      </c>
      <c r="E202" s="106">
        <v>2</v>
      </c>
      <c r="F202" s="107"/>
      <c r="G202" s="108">
        <v>3.8160073877903031E-6</v>
      </c>
    </row>
    <row r="203" spans="1:7" ht="15" customHeight="1">
      <c r="A203" s="12"/>
      <c r="B203" s="96" t="s">
        <v>179</v>
      </c>
      <c r="C203" s="91">
        <v>0</v>
      </c>
      <c r="D203" s="91">
        <v>3</v>
      </c>
      <c r="E203" s="106">
        <v>3</v>
      </c>
      <c r="F203" s="107"/>
      <c r="G203" s="108">
        <v>5.7240110816854542E-6</v>
      </c>
    </row>
    <row r="204" spans="1:7" ht="15" customHeight="1">
      <c r="A204" s="12"/>
      <c r="B204" s="96" t="s">
        <v>165</v>
      </c>
      <c r="C204" s="91">
        <v>0</v>
      </c>
      <c r="D204" s="91">
        <v>0</v>
      </c>
      <c r="E204" s="106">
        <v>0</v>
      </c>
      <c r="F204" s="107"/>
      <c r="G204" s="108">
        <v>0</v>
      </c>
    </row>
    <row r="205" spans="1:7" ht="15" customHeight="1">
      <c r="A205" s="12"/>
      <c r="B205" s="96" t="s">
        <v>170</v>
      </c>
      <c r="C205" s="91">
        <v>0</v>
      </c>
      <c r="D205" s="91">
        <v>2</v>
      </c>
      <c r="E205" s="106">
        <v>2</v>
      </c>
      <c r="F205" s="107"/>
      <c r="G205" s="108">
        <v>3.8160073877903031E-6</v>
      </c>
    </row>
    <row r="206" spans="1:7" ht="15" customHeight="1">
      <c r="A206" s="12"/>
      <c r="B206" s="96" t="s">
        <v>121</v>
      </c>
      <c r="C206" s="91">
        <v>54</v>
      </c>
      <c r="D206" s="91">
        <v>59</v>
      </c>
      <c r="E206" s="106">
        <v>5</v>
      </c>
      <c r="F206" s="107">
        <v>9.259259259259256E-2</v>
      </c>
      <c r="G206" s="108">
        <v>1.1257221793981393E-4</v>
      </c>
    </row>
    <row r="207" spans="1:7" ht="15" customHeight="1">
      <c r="A207" s="12"/>
      <c r="B207" s="96" t="s">
        <v>136</v>
      </c>
      <c r="C207" s="91">
        <v>1</v>
      </c>
      <c r="D207" s="91">
        <v>1</v>
      </c>
      <c r="E207" s="106">
        <v>0</v>
      </c>
      <c r="F207" s="107">
        <v>0</v>
      </c>
      <c r="G207" s="108">
        <v>1.9080036938951516E-6</v>
      </c>
    </row>
    <row r="208" spans="1:7" ht="15" customHeight="1">
      <c r="A208" s="12"/>
      <c r="B208" s="96" t="s">
        <v>139</v>
      </c>
      <c r="C208" s="91">
        <v>1</v>
      </c>
      <c r="D208" s="91">
        <v>2</v>
      </c>
      <c r="E208" s="106">
        <v>1</v>
      </c>
      <c r="F208" s="107">
        <v>1</v>
      </c>
      <c r="G208" s="108">
        <v>3.8160073877903031E-6</v>
      </c>
    </row>
    <row r="209" spans="1:7" ht="15" customHeight="1">
      <c r="B209" s="96" t="s">
        <v>199</v>
      </c>
      <c r="C209" s="91">
        <v>0</v>
      </c>
      <c r="D209" s="91">
        <v>0</v>
      </c>
      <c r="E209" s="106">
        <v>0</v>
      </c>
      <c r="F209" s="107"/>
      <c r="G209" s="108">
        <v>0</v>
      </c>
    </row>
    <row r="210" spans="1:7" ht="13.5" customHeight="1">
      <c r="B210" s="88" t="s">
        <v>132</v>
      </c>
      <c r="C210" s="116">
        <v>82</v>
      </c>
      <c r="D210" s="116">
        <v>112</v>
      </c>
      <c r="E210" s="103">
        <v>30</v>
      </c>
      <c r="F210" s="104">
        <v>0.36585365853658547</v>
      </c>
      <c r="G210" s="105">
        <v>2.1369641371625695E-4</v>
      </c>
    </row>
    <row r="211" spans="1:7" ht="15" customHeight="1">
      <c r="A211" s="12"/>
      <c r="B211" s="96" t="s">
        <v>174</v>
      </c>
      <c r="C211" s="91">
        <v>0</v>
      </c>
      <c r="D211" s="91">
        <v>0</v>
      </c>
      <c r="E211" s="106">
        <v>0</v>
      </c>
      <c r="F211" s="107"/>
      <c r="G211" s="108">
        <v>0</v>
      </c>
    </row>
    <row r="212" spans="1:7" ht="15" customHeight="1">
      <c r="A212" s="12"/>
      <c r="B212" s="95" t="s">
        <v>201</v>
      </c>
      <c r="C212" s="91">
        <v>0</v>
      </c>
      <c r="D212" s="91">
        <v>0</v>
      </c>
      <c r="E212" s="106">
        <v>0</v>
      </c>
      <c r="F212" s="107"/>
      <c r="G212" s="108">
        <v>0</v>
      </c>
    </row>
    <row r="213" spans="1:7" ht="15" customHeight="1">
      <c r="A213" s="12"/>
      <c r="B213" s="96" t="s">
        <v>166</v>
      </c>
      <c r="C213" s="91">
        <v>0</v>
      </c>
      <c r="D213" s="91">
        <v>1</v>
      </c>
      <c r="E213" s="106">
        <v>1</v>
      </c>
      <c r="F213" s="107"/>
      <c r="G213" s="108">
        <v>1.9080036938951516E-6</v>
      </c>
    </row>
    <row r="214" spans="1:7" ht="15" customHeight="1">
      <c r="B214" s="96" t="s">
        <v>132</v>
      </c>
      <c r="C214" s="91">
        <v>82</v>
      </c>
      <c r="D214" s="91">
        <v>111</v>
      </c>
      <c r="E214" s="106">
        <v>29</v>
      </c>
      <c r="F214" s="107">
        <v>0.35365853658536595</v>
      </c>
      <c r="G214" s="108">
        <v>2.1178841002236179E-4</v>
      </c>
    </row>
    <row r="215" spans="1:7">
      <c r="B215" s="95" t="s">
        <v>191</v>
      </c>
      <c r="C215" s="91">
        <v>0</v>
      </c>
      <c r="D215" s="91">
        <v>0</v>
      </c>
      <c r="E215" s="106">
        <v>0</v>
      </c>
      <c r="F215" s="107"/>
      <c r="G215" s="108">
        <v>0</v>
      </c>
    </row>
    <row r="216" spans="1:7" ht="15" customHeight="1">
      <c r="B216" s="88" t="s">
        <v>215</v>
      </c>
      <c r="C216" s="116">
        <v>152</v>
      </c>
      <c r="D216" s="116">
        <v>245</v>
      </c>
      <c r="E216" s="103">
        <v>93</v>
      </c>
      <c r="F216" s="104">
        <v>0.61184210526315796</v>
      </c>
      <c r="G216" s="105">
        <v>4.674609050043121E-4</v>
      </c>
    </row>
    <row r="217" spans="1:7" ht="15" customHeight="1">
      <c r="B217" s="90" t="s">
        <v>67</v>
      </c>
      <c r="C217" s="91">
        <v>18</v>
      </c>
      <c r="D217" s="91">
        <v>18</v>
      </c>
      <c r="E217" s="106">
        <v>0</v>
      </c>
      <c r="F217" s="107">
        <v>0</v>
      </c>
      <c r="G217" s="108">
        <v>3.4344066490112727E-5</v>
      </c>
    </row>
    <row r="218" spans="1:7" ht="15" customHeight="1">
      <c r="B218" s="90" t="s">
        <v>114</v>
      </c>
      <c r="C218" s="91">
        <v>60</v>
      </c>
      <c r="D218" s="91">
        <v>64</v>
      </c>
      <c r="E218" s="106">
        <v>4</v>
      </c>
      <c r="F218" s="107">
        <v>6.6666666666666652E-2</v>
      </c>
      <c r="G218" s="108">
        <v>1.221122364092897E-4</v>
      </c>
    </row>
    <row r="219" spans="1:7" ht="15" customHeight="1">
      <c r="B219" s="90" t="s">
        <v>143</v>
      </c>
      <c r="C219" s="91">
        <v>42</v>
      </c>
      <c r="D219" s="91">
        <v>125</v>
      </c>
      <c r="E219" s="106">
        <v>83</v>
      </c>
      <c r="F219" s="107">
        <v>1.9761904761904763</v>
      </c>
      <c r="G219" s="108">
        <v>2.3850046173689392E-4</v>
      </c>
    </row>
    <row r="220" spans="1:7">
      <c r="B220" s="90" t="s">
        <v>150</v>
      </c>
      <c r="C220" s="91">
        <v>32</v>
      </c>
      <c r="D220" s="91">
        <v>38</v>
      </c>
      <c r="E220" s="106">
        <v>6</v>
      </c>
      <c r="F220" s="107">
        <v>0.1875</v>
      </c>
      <c r="G220" s="108">
        <v>7.250414036801575E-5</v>
      </c>
    </row>
    <row r="221" spans="1:7">
      <c r="B221" s="88" t="s">
        <v>216</v>
      </c>
      <c r="C221" s="116">
        <v>13</v>
      </c>
      <c r="D221" s="116">
        <v>7</v>
      </c>
      <c r="E221" s="103">
        <v>-6</v>
      </c>
      <c r="F221" s="104">
        <v>-0.46153846153846156</v>
      </c>
      <c r="G221" s="105">
        <v>1.335602585726606E-5</v>
      </c>
    </row>
    <row r="222" spans="1:7">
      <c r="B222" s="96" t="s">
        <v>160</v>
      </c>
      <c r="C222" s="91">
        <v>0</v>
      </c>
      <c r="D222" s="91">
        <v>0</v>
      </c>
      <c r="E222" s="106">
        <v>0</v>
      </c>
      <c r="F222" s="107"/>
      <c r="G222" s="108">
        <v>0</v>
      </c>
    </row>
    <row r="223" spans="1:7" ht="13.5" customHeight="1">
      <c r="B223" s="96" t="s">
        <v>176</v>
      </c>
      <c r="C223" s="91">
        <v>0</v>
      </c>
      <c r="D223" s="91">
        <v>0</v>
      </c>
      <c r="E223" s="106">
        <v>0</v>
      </c>
      <c r="F223" s="107"/>
      <c r="G223" s="108">
        <v>0</v>
      </c>
    </row>
    <row r="224" spans="1:7" ht="15.75" customHeight="1">
      <c r="B224" s="96" t="s">
        <v>99</v>
      </c>
      <c r="C224" s="91">
        <v>6</v>
      </c>
      <c r="D224" s="91">
        <v>7</v>
      </c>
      <c r="E224" s="106">
        <v>1</v>
      </c>
      <c r="F224" s="107">
        <v>0.16666666666666674</v>
      </c>
      <c r="G224" s="108">
        <v>1.335602585726606E-5</v>
      </c>
    </row>
    <row r="225" spans="1:7" ht="15" customHeight="1">
      <c r="B225" s="96" t="s">
        <v>104</v>
      </c>
      <c r="C225" s="91">
        <v>6</v>
      </c>
      <c r="D225" s="91">
        <v>0</v>
      </c>
      <c r="E225" s="106">
        <v>-6</v>
      </c>
      <c r="F225" s="107">
        <v>-1</v>
      </c>
      <c r="G225" s="108">
        <v>0</v>
      </c>
    </row>
    <row r="226" spans="1:7" ht="15.75" customHeight="1">
      <c r="B226" s="96" t="s">
        <v>198</v>
      </c>
      <c r="C226" s="91">
        <v>0</v>
      </c>
      <c r="D226" s="91">
        <v>0</v>
      </c>
      <c r="E226" s="106">
        <v>0</v>
      </c>
      <c r="F226" s="107"/>
      <c r="G226" s="108">
        <v>0</v>
      </c>
    </row>
    <row r="227" spans="1:7" s="27" customFormat="1" ht="15.75" customHeight="1">
      <c r="B227" s="96" t="s">
        <v>200</v>
      </c>
      <c r="C227" s="91">
        <v>0</v>
      </c>
      <c r="D227" s="91">
        <v>0</v>
      </c>
      <c r="E227" s="106">
        <v>0</v>
      </c>
      <c r="F227" s="107"/>
      <c r="G227" s="108">
        <v>0</v>
      </c>
    </row>
    <row r="228" spans="1:7" s="10" customFormat="1">
      <c r="B228" s="90" t="s">
        <v>271</v>
      </c>
      <c r="C228" s="91">
        <v>1</v>
      </c>
      <c r="D228" s="91">
        <v>0</v>
      </c>
      <c r="E228" s="106">
        <v>-1</v>
      </c>
      <c r="F228" s="107">
        <v>-1</v>
      </c>
      <c r="G228" s="108">
        <v>0</v>
      </c>
    </row>
    <row r="229" spans="1:7">
      <c r="B229" s="85" t="s">
        <v>144</v>
      </c>
      <c r="C229" s="114">
        <v>428</v>
      </c>
      <c r="D229" s="114">
        <v>346</v>
      </c>
      <c r="E229" s="109">
        <v>-82</v>
      </c>
      <c r="F229" s="110">
        <v>-0.19158878504672894</v>
      </c>
      <c r="G229" s="111">
        <v>6.6016927808772239E-4</v>
      </c>
    </row>
    <row r="230" spans="1:7">
      <c r="B230" s="90" t="s">
        <v>202</v>
      </c>
      <c r="C230" s="91">
        <v>22</v>
      </c>
      <c r="D230" s="91">
        <v>33</v>
      </c>
      <c r="E230" s="106">
        <v>11</v>
      </c>
      <c r="F230" s="107">
        <v>0.5</v>
      </c>
      <c r="G230" s="108">
        <v>6.2964121898539997E-5</v>
      </c>
    </row>
    <row r="231" spans="1:7" ht="15" customHeight="1">
      <c r="B231" s="90" t="s">
        <v>144</v>
      </c>
      <c r="C231" s="91">
        <v>406</v>
      </c>
      <c r="D231" s="91">
        <v>313</v>
      </c>
      <c r="E231" s="106">
        <v>-93</v>
      </c>
      <c r="F231" s="107">
        <v>-0.22906403940886699</v>
      </c>
      <c r="G231" s="108">
        <v>5.9720515618918242E-4</v>
      </c>
    </row>
    <row r="232" spans="1:7" ht="15" customHeight="1">
      <c r="F232" s="6"/>
    </row>
    <row r="234" spans="1:7" s="27" customFormat="1" ht="15" customHeight="1">
      <c r="B234" s="117" t="s">
        <v>220</v>
      </c>
      <c r="C234" s="118"/>
      <c r="D234" s="118"/>
      <c r="E234" s="118"/>
      <c r="F234" s="118"/>
    </row>
    <row r="235" spans="1:7" ht="19.5" customHeight="1">
      <c r="A235" s="27"/>
      <c r="B235" s="27"/>
      <c r="C235" s="27"/>
      <c r="D235" s="27"/>
      <c r="E235" s="27"/>
      <c r="F235" s="27"/>
      <c r="G235" s="27"/>
    </row>
    <row r="236" spans="1:7" ht="33" customHeight="1">
      <c r="A236" s="27"/>
      <c r="B236" s="119" t="s">
        <v>274</v>
      </c>
      <c r="C236" s="119"/>
      <c r="D236" s="119"/>
      <c r="E236" s="119"/>
      <c r="F236" s="119"/>
      <c r="G236" s="119"/>
    </row>
    <row r="237" spans="1:7" ht="15" customHeight="1">
      <c r="A237" s="27"/>
      <c r="B237" s="27"/>
      <c r="C237" s="27"/>
      <c r="D237" s="27"/>
      <c r="E237" s="27"/>
      <c r="F237" s="27"/>
      <c r="G237" s="27"/>
    </row>
    <row r="245" spans="6:7" ht="15" customHeight="1">
      <c r="G245" s="12"/>
    </row>
    <row r="246" spans="6:7" ht="15" customHeight="1">
      <c r="F246" s="12"/>
      <c r="G246" s="12"/>
    </row>
    <row r="247" spans="6:7" ht="15" customHeight="1">
      <c r="F247" s="12"/>
      <c r="G247" s="12"/>
    </row>
    <row r="248" spans="6:7" ht="15" customHeight="1">
      <c r="F248" s="12"/>
      <c r="G248" s="12"/>
    </row>
    <row r="249" spans="6:7" ht="15" customHeight="1">
      <c r="F249" s="12"/>
      <c r="G249" s="12"/>
    </row>
    <row r="250" spans="6:7" ht="15" customHeight="1">
      <c r="F250" s="12"/>
      <c r="G250" s="12"/>
    </row>
    <row r="251" spans="6:7" ht="15" customHeight="1">
      <c r="F251" s="12"/>
      <c r="G251" s="12"/>
    </row>
    <row r="252" spans="6:7" ht="15" customHeight="1">
      <c r="F252" s="12"/>
    </row>
  </sheetData>
  <mergeCells count="2">
    <mergeCell ref="B234:F234"/>
    <mergeCell ref="B236:G236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workbookViewId="0">
      <selection activeCell="B2" sqref="B2:H2"/>
    </sheetView>
  </sheetViews>
  <sheetFormatPr defaultRowHeight="15" customHeight="1"/>
  <cols>
    <col min="1" max="1" width="12.7109375" style="7" customWidth="1"/>
    <col min="2" max="2" width="6.7109375" style="7" customWidth="1"/>
    <col min="3" max="3" width="31" style="7" customWidth="1"/>
    <col min="4" max="4" width="19.140625" style="7" customWidth="1"/>
    <col min="5" max="5" width="21.7109375" style="7" customWidth="1"/>
    <col min="6" max="6" width="15.28515625" style="7" customWidth="1"/>
    <col min="7" max="7" width="15" style="7" customWidth="1"/>
    <col min="8" max="8" width="13.42578125" style="7" customWidth="1"/>
    <col min="9" max="16384" width="9.140625" style="7"/>
  </cols>
  <sheetData>
    <row r="2" spans="1:10" ht="21.75" customHeight="1">
      <c r="B2" s="121" t="s">
        <v>217</v>
      </c>
      <c r="C2" s="121"/>
      <c r="D2" s="121"/>
      <c r="E2" s="121"/>
      <c r="F2" s="121"/>
      <c r="G2" s="121"/>
      <c r="H2" s="121"/>
    </row>
    <row r="3" spans="1:10" ht="15" customHeight="1" thickBot="1">
      <c r="B3" s="8"/>
      <c r="C3" s="8"/>
      <c r="D3" s="8"/>
      <c r="E3" s="8"/>
      <c r="F3" s="8"/>
      <c r="G3" s="8"/>
    </row>
    <row r="4" spans="1:10" ht="38.25" customHeight="1" thickBot="1">
      <c r="A4" s="8"/>
      <c r="B4" s="74"/>
      <c r="C4" s="79" t="s">
        <v>0</v>
      </c>
      <c r="D4" s="80" t="s">
        <v>276</v>
      </c>
      <c r="E4" s="80" t="s">
        <v>277</v>
      </c>
      <c r="F4" s="77" t="s">
        <v>218</v>
      </c>
      <c r="G4" s="78" t="s">
        <v>219</v>
      </c>
      <c r="H4" s="75" t="s">
        <v>238</v>
      </c>
    </row>
    <row r="5" spans="1:10" ht="15" customHeight="1">
      <c r="A5"/>
      <c r="B5" s="73">
        <v>1</v>
      </c>
      <c r="C5" s="17" t="s">
        <v>6</v>
      </c>
      <c r="D5" s="21">
        <v>132017</v>
      </c>
      <c r="E5" s="22">
        <v>141487</v>
      </c>
      <c r="F5" s="23">
        <f t="shared" ref="F5:F19" si="0">E5-D5</f>
        <v>9470</v>
      </c>
      <c r="G5" s="38">
        <f t="shared" ref="G5:G19" si="1">F5/D5</f>
        <v>7.1733185877576378E-2</v>
      </c>
      <c r="H5" s="36">
        <f>E5/'2017 ნოემბერი'!$D$2</f>
        <v>0.26995771863814327</v>
      </c>
      <c r="I5" s="34"/>
      <c r="J5" s="62"/>
    </row>
    <row r="6" spans="1:10" ht="15" customHeight="1">
      <c r="A6"/>
      <c r="B6" s="19">
        <v>2</v>
      </c>
      <c r="C6" s="17" t="s">
        <v>7</v>
      </c>
      <c r="D6" s="21">
        <v>113156</v>
      </c>
      <c r="E6" s="22">
        <v>125795</v>
      </c>
      <c r="F6" s="23">
        <f t="shared" si="0"/>
        <v>12639</v>
      </c>
      <c r="G6" s="38">
        <f t="shared" si="1"/>
        <v>0.11169535861995829</v>
      </c>
      <c r="H6" s="36">
        <f>E6/'2017 ნოემბერი'!$D$2</f>
        <v>0.24001732467354056</v>
      </c>
      <c r="J6" s="35"/>
    </row>
    <row r="7" spans="1:10" ht="15" customHeight="1">
      <c r="A7"/>
      <c r="B7" s="19">
        <v>3</v>
      </c>
      <c r="C7" s="17" t="s">
        <v>59</v>
      </c>
      <c r="D7" s="21">
        <v>92461</v>
      </c>
      <c r="E7" s="22">
        <v>98725</v>
      </c>
      <c r="F7" s="23">
        <f t="shared" si="0"/>
        <v>6264</v>
      </c>
      <c r="G7" s="38">
        <f t="shared" si="1"/>
        <v>6.7747482722445143E-2</v>
      </c>
      <c r="H7" s="36">
        <f>E7/'2017 ნოემბერი'!$D$2</f>
        <v>0.18836766467979882</v>
      </c>
    </row>
    <row r="8" spans="1:10" ht="12.75">
      <c r="A8"/>
      <c r="B8" s="19">
        <v>4</v>
      </c>
      <c r="C8" s="17" t="s">
        <v>20</v>
      </c>
      <c r="D8" s="21">
        <v>60721</v>
      </c>
      <c r="E8" s="22">
        <v>82117</v>
      </c>
      <c r="F8" s="23">
        <f t="shared" si="0"/>
        <v>21396</v>
      </c>
      <c r="G8" s="39">
        <f t="shared" si="1"/>
        <v>0.35236573837716773</v>
      </c>
      <c r="H8" s="36">
        <f>E8/'2017 ნოემბერი'!$D$2</f>
        <v>0.15667953933158815</v>
      </c>
      <c r="I8" s="34"/>
    </row>
    <row r="9" spans="1:10" ht="15" customHeight="1">
      <c r="A9"/>
      <c r="B9" s="19">
        <v>5</v>
      </c>
      <c r="C9" s="17" t="s">
        <v>97</v>
      </c>
      <c r="D9" s="21">
        <v>8064</v>
      </c>
      <c r="E9" s="22">
        <v>15527</v>
      </c>
      <c r="F9" s="23">
        <f t="shared" si="0"/>
        <v>7463</v>
      </c>
      <c r="G9" s="39">
        <f t="shared" si="1"/>
        <v>0.92547123015873012</v>
      </c>
      <c r="H9" s="36">
        <f>E9/'2017 ნოემბერი'!$D$2</f>
        <v>2.9625573355110017E-2</v>
      </c>
    </row>
    <row r="10" spans="1:10" ht="15" customHeight="1">
      <c r="A10"/>
      <c r="B10" s="19">
        <v>6</v>
      </c>
      <c r="C10" s="17" t="s">
        <v>24</v>
      </c>
      <c r="D10" s="21">
        <v>10706</v>
      </c>
      <c r="E10" s="22">
        <v>11004</v>
      </c>
      <c r="F10" s="23">
        <f t="shared" si="0"/>
        <v>298</v>
      </c>
      <c r="G10" s="39">
        <f t="shared" si="1"/>
        <v>2.7834858957593873E-2</v>
      </c>
      <c r="H10" s="36">
        <f>E10/'2017 ნოემბერი'!$D$2</f>
        <v>2.0995672647622247E-2</v>
      </c>
    </row>
    <row r="11" spans="1:10" ht="12.75">
      <c r="A11"/>
      <c r="B11" s="19">
        <v>7</v>
      </c>
      <c r="C11" s="17" t="s">
        <v>58</v>
      </c>
      <c r="D11" s="21">
        <v>4111</v>
      </c>
      <c r="E11" s="22">
        <v>5852</v>
      </c>
      <c r="F11" s="23">
        <f t="shared" si="0"/>
        <v>1741</v>
      </c>
      <c r="G11" s="39">
        <f t="shared" si="1"/>
        <v>0.4234979323765507</v>
      </c>
      <c r="H11" s="36">
        <f>E11/'2017 ნოემბერი'!$D$2</f>
        <v>1.1165637616674426E-2</v>
      </c>
    </row>
    <row r="12" spans="1:10" ht="15" customHeight="1">
      <c r="A12"/>
      <c r="B12" s="19">
        <v>8</v>
      </c>
      <c r="C12" s="17" t="s">
        <v>94</v>
      </c>
      <c r="D12" s="21">
        <v>3664</v>
      </c>
      <c r="E12" s="22">
        <v>5152</v>
      </c>
      <c r="F12" s="23">
        <f t="shared" si="0"/>
        <v>1488</v>
      </c>
      <c r="G12" s="39">
        <f t="shared" si="1"/>
        <v>0.40611353711790393</v>
      </c>
      <c r="H12" s="36">
        <f>E12/'2017 ნოემბერი'!$D$2</f>
        <v>9.8300350309478198E-3</v>
      </c>
    </row>
    <row r="13" spans="1:10" ht="12.75">
      <c r="A13"/>
      <c r="B13" s="19">
        <v>9</v>
      </c>
      <c r="C13" s="17" t="s">
        <v>13</v>
      </c>
      <c r="D13" s="21">
        <v>2249</v>
      </c>
      <c r="E13" s="22">
        <v>2513</v>
      </c>
      <c r="F13" s="23">
        <f t="shared" si="0"/>
        <v>264</v>
      </c>
      <c r="G13" s="39">
        <f t="shared" si="1"/>
        <v>0.11738550466874166</v>
      </c>
      <c r="H13" s="36">
        <f>E13/'2017 ნოემბერი'!$D$2</f>
        <v>4.7948132827585156E-3</v>
      </c>
    </row>
    <row r="14" spans="1:10" ht="15" customHeight="1">
      <c r="A14"/>
      <c r="B14" s="19">
        <v>10</v>
      </c>
      <c r="C14" s="17" t="s">
        <v>8</v>
      </c>
      <c r="D14" s="21">
        <v>1676</v>
      </c>
      <c r="E14" s="22">
        <v>2371</v>
      </c>
      <c r="F14" s="23">
        <f t="shared" si="0"/>
        <v>695</v>
      </c>
      <c r="G14" s="38">
        <f t="shared" si="1"/>
        <v>0.4146778042959427</v>
      </c>
      <c r="H14" s="36">
        <f>E14/'2017 ნოემბერი'!$D$2</f>
        <v>4.5238767582254039E-3</v>
      </c>
    </row>
    <row r="15" spans="1:10" ht="12.75">
      <c r="A15"/>
      <c r="B15" s="19">
        <v>11</v>
      </c>
      <c r="C15" s="17" t="s">
        <v>278</v>
      </c>
      <c r="D15" s="21">
        <v>1888</v>
      </c>
      <c r="E15" s="22">
        <v>2253</v>
      </c>
      <c r="F15" s="23">
        <f t="shared" si="0"/>
        <v>365</v>
      </c>
      <c r="G15" s="38">
        <f t="shared" si="1"/>
        <v>0.19332627118644069</v>
      </c>
      <c r="H15" s="36">
        <f>E15/'2017 ნოემბერი'!$D$2</f>
        <v>4.2987323223457764E-3</v>
      </c>
    </row>
    <row r="16" spans="1:10" ht="12.75">
      <c r="A16"/>
      <c r="B16" s="19">
        <v>12</v>
      </c>
      <c r="C16" s="17" t="s">
        <v>153</v>
      </c>
      <c r="D16" s="21">
        <v>1666</v>
      </c>
      <c r="E16" s="22">
        <v>2224</v>
      </c>
      <c r="F16" s="23">
        <f t="shared" si="0"/>
        <v>558</v>
      </c>
      <c r="G16" s="38">
        <f t="shared" si="1"/>
        <v>0.33493397358943577</v>
      </c>
      <c r="H16" s="36">
        <f>E16/'2017 ნოემბერი'!$D$2</f>
        <v>4.2434002152228166E-3</v>
      </c>
    </row>
    <row r="17" spans="1:8" ht="15" customHeight="1">
      <c r="A17"/>
      <c r="B17" s="19">
        <v>13</v>
      </c>
      <c r="C17" s="17" t="s">
        <v>51</v>
      </c>
      <c r="D17" s="21">
        <v>1926</v>
      </c>
      <c r="E17" s="22">
        <v>1802</v>
      </c>
      <c r="F17" s="23">
        <f t="shared" si="0"/>
        <v>-124</v>
      </c>
      <c r="G17" s="38">
        <f t="shared" si="1"/>
        <v>-6.4382139148494291E-2</v>
      </c>
      <c r="H17" s="36">
        <f>E17/'2017 ნოემბერი'!$D$2</f>
        <v>3.4382226563990626E-3</v>
      </c>
    </row>
    <row r="18" spans="1:8" ht="15" customHeight="1">
      <c r="A18"/>
      <c r="B18" s="19">
        <v>14</v>
      </c>
      <c r="C18" s="17" t="s">
        <v>33</v>
      </c>
      <c r="D18" s="21">
        <v>1182</v>
      </c>
      <c r="E18" s="22">
        <v>1590</v>
      </c>
      <c r="F18" s="23">
        <f t="shared" si="0"/>
        <v>408</v>
      </c>
      <c r="G18" s="38">
        <f t="shared" si="1"/>
        <v>0.34517766497461927</v>
      </c>
      <c r="H18" s="36">
        <f>E18/'2017 ნოემბერი'!$D$2</f>
        <v>3.0337258732932907E-3</v>
      </c>
    </row>
    <row r="19" spans="1:8" ht="15" customHeight="1" thickBot="1">
      <c r="A19"/>
      <c r="B19" s="20">
        <v>15</v>
      </c>
      <c r="C19" s="18" t="s">
        <v>157</v>
      </c>
      <c r="D19" s="26">
        <v>1325</v>
      </c>
      <c r="E19" s="24">
        <v>1586</v>
      </c>
      <c r="F19" s="25">
        <f t="shared" si="0"/>
        <v>261</v>
      </c>
      <c r="G19" s="40">
        <f t="shared" si="1"/>
        <v>0.19698113207547169</v>
      </c>
      <c r="H19" s="37">
        <f>E19/'2017 ნოემბერი'!$D$2</f>
        <v>3.0260938585177101E-3</v>
      </c>
    </row>
    <row r="21" spans="1:8" ht="15" customHeight="1">
      <c r="B21" s="9" t="s">
        <v>220</v>
      </c>
    </row>
    <row r="22" spans="1:8" ht="15" customHeight="1">
      <c r="B22" s="120"/>
      <c r="C22" s="120"/>
      <c r="D22" s="120"/>
      <c r="E22" s="120"/>
      <c r="F22" s="120"/>
      <c r="G22" s="120"/>
    </row>
    <row r="23" spans="1:8" ht="34.5" customHeight="1">
      <c r="B23" s="119" t="s">
        <v>274</v>
      </c>
      <c r="C23" s="119"/>
      <c r="D23" s="119"/>
      <c r="E23" s="119"/>
      <c r="F23" s="119"/>
      <c r="G23" s="119"/>
      <c r="H23" s="119"/>
    </row>
  </sheetData>
  <sortState ref="C26:D42">
    <sortCondition descending="1" ref="D26"/>
  </sortState>
  <mergeCells count="3">
    <mergeCell ref="B22:G22"/>
    <mergeCell ref="B23:H23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H5:H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workbookViewId="0">
      <selection activeCell="B2" sqref="B2:G2"/>
    </sheetView>
  </sheetViews>
  <sheetFormatPr defaultRowHeight="12.75"/>
  <cols>
    <col min="1" max="1" width="10.85546875" customWidth="1"/>
    <col min="2" max="2" width="29.85546875" customWidth="1"/>
    <col min="3" max="3" width="21.140625" customWidth="1"/>
    <col min="4" max="4" width="21.7109375" customWidth="1"/>
    <col min="5" max="5" width="16.85546875" customWidth="1"/>
    <col min="6" max="6" width="15.85546875" customWidth="1"/>
    <col min="7" max="7" width="14.85546875" customWidth="1"/>
  </cols>
  <sheetData>
    <row r="1" spans="2:8" ht="24" customHeight="1"/>
    <row r="2" spans="2:8" ht="23.25" customHeight="1">
      <c r="B2" s="121" t="s">
        <v>244</v>
      </c>
      <c r="C2" s="121"/>
      <c r="D2" s="121"/>
      <c r="E2" s="121"/>
      <c r="F2" s="121"/>
      <c r="G2" s="121"/>
    </row>
    <row r="3" spans="2:8" ht="13.5" thickBot="1"/>
    <row r="4" spans="2:8" ht="36.75" customHeight="1">
      <c r="B4" s="75" t="s">
        <v>239</v>
      </c>
      <c r="C4" s="80" t="s">
        <v>276</v>
      </c>
      <c r="D4" s="80" t="s">
        <v>277</v>
      </c>
      <c r="E4" s="76" t="s">
        <v>218</v>
      </c>
      <c r="F4" s="77" t="s">
        <v>219</v>
      </c>
      <c r="G4" s="78" t="s">
        <v>238</v>
      </c>
    </row>
    <row r="5" spans="2:8" ht="15" customHeight="1">
      <c r="B5" s="55" t="s">
        <v>240</v>
      </c>
      <c r="C5" s="21">
        <v>165012</v>
      </c>
      <c r="D5" s="21">
        <v>201056</v>
      </c>
      <c r="E5" s="22">
        <f>D5-C5</f>
        <v>36044</v>
      </c>
      <c r="F5" s="59">
        <f>D5/C5-1</f>
        <v>0.21843259884129629</v>
      </c>
      <c r="G5" s="57">
        <f>D5/'2017 ნოემბერი'!D2</f>
        <v>0.38361559067978357</v>
      </c>
    </row>
    <row r="6" spans="2:8">
      <c r="B6" s="55" t="s">
        <v>241</v>
      </c>
      <c r="C6" s="21">
        <v>89460</v>
      </c>
      <c r="D6" s="21">
        <v>119376</v>
      </c>
      <c r="E6" s="22">
        <f t="shared" ref="E6:E7" si="0">D6-C6</f>
        <v>29916</v>
      </c>
      <c r="F6" s="59">
        <f t="shared" ref="F6:F7" si="1">D6/C6-1</f>
        <v>0.33440643863179065</v>
      </c>
      <c r="G6" s="57">
        <f>D6/'2017 ნოემბერი'!D2</f>
        <v>0.22776984896242758</v>
      </c>
    </row>
    <row r="7" spans="2:8">
      <c r="B7" s="55" t="s">
        <v>242</v>
      </c>
      <c r="C7" s="21">
        <v>204785</v>
      </c>
      <c r="D7" s="21">
        <v>203676</v>
      </c>
      <c r="E7" s="22">
        <f t="shared" si="0"/>
        <v>-1109</v>
      </c>
      <c r="F7" s="59">
        <f t="shared" si="1"/>
        <v>-5.4154357008570075E-3</v>
      </c>
      <c r="G7" s="57">
        <f>D7/'2017 ნოემბერი'!D2</f>
        <v>0.38861456035778885</v>
      </c>
    </row>
    <row r="8" spans="2:8" ht="13.5" thickBot="1">
      <c r="B8" s="56" t="s">
        <v>243</v>
      </c>
      <c r="C8" s="26">
        <v>459257</v>
      </c>
      <c r="D8" s="26">
        <v>524108</v>
      </c>
      <c r="E8" s="24">
        <f>SUM(E5:E7)</f>
        <v>64851</v>
      </c>
      <c r="F8" s="60">
        <f>D8/C8-1</f>
        <v>0.14120851723544758</v>
      </c>
      <c r="G8" s="58">
        <f>D8/'2017 ნოემბერი'!D2</f>
        <v>1</v>
      </c>
    </row>
    <row r="9" spans="2:8" ht="27.75" customHeight="1"/>
    <row r="10" spans="2:8">
      <c r="B10" s="9" t="s">
        <v>220</v>
      </c>
      <c r="C10" s="7"/>
      <c r="D10" s="7"/>
      <c r="E10" s="7"/>
      <c r="F10" s="7"/>
      <c r="G10" s="7"/>
      <c r="H10" s="7"/>
    </row>
    <row r="11" spans="2:8">
      <c r="B11" s="120"/>
      <c r="C11" s="120"/>
      <c r="D11" s="120"/>
      <c r="E11" s="120"/>
      <c r="F11" s="120"/>
      <c r="G11" s="120"/>
      <c r="H11" s="7"/>
    </row>
    <row r="12" spans="2:8" ht="28.5" customHeight="1">
      <c r="B12" s="119" t="s">
        <v>274</v>
      </c>
      <c r="C12" s="119"/>
      <c r="D12" s="119"/>
      <c r="E12" s="119"/>
      <c r="F12" s="119"/>
      <c r="G12" s="119"/>
      <c r="H12" s="61"/>
    </row>
  </sheetData>
  <mergeCells count="3">
    <mergeCell ref="B2:G2"/>
    <mergeCell ref="B11:G11"/>
    <mergeCell ref="B12:G1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B2" sqref="B2:G2"/>
    </sheetView>
  </sheetViews>
  <sheetFormatPr defaultRowHeight="15" customHeight="1"/>
  <cols>
    <col min="1" max="1" width="12.28515625" customWidth="1"/>
    <col min="2" max="2" width="29.85546875" customWidth="1"/>
    <col min="3" max="3" width="20.85546875" customWidth="1"/>
    <col min="4" max="4" width="21.28515625" customWidth="1"/>
    <col min="5" max="5" width="16.7109375" customWidth="1"/>
    <col min="6" max="6" width="17.5703125" customWidth="1"/>
    <col min="7" max="7" width="14.140625" customWidth="1"/>
  </cols>
  <sheetData>
    <row r="1" spans="1:7" ht="23.25" customHeight="1"/>
    <row r="2" spans="1:7" ht="22.5" customHeight="1">
      <c r="B2" s="121" t="s">
        <v>221</v>
      </c>
      <c r="C2" s="121"/>
      <c r="D2" s="121"/>
      <c r="E2" s="121"/>
      <c r="F2" s="121"/>
      <c r="G2" s="121"/>
    </row>
    <row r="3" spans="1:7" ht="15" customHeight="1" thickBot="1">
      <c r="B3" s="2"/>
      <c r="C3" s="2"/>
      <c r="D3" s="2"/>
      <c r="E3" s="2"/>
      <c r="F3" s="2"/>
    </row>
    <row r="4" spans="1:7" ht="34.5" customHeight="1">
      <c r="A4" s="2"/>
      <c r="B4" s="75" t="s">
        <v>222</v>
      </c>
      <c r="C4" s="80" t="s">
        <v>276</v>
      </c>
      <c r="D4" s="80" t="s">
        <v>277</v>
      </c>
      <c r="E4" s="76" t="s">
        <v>1</v>
      </c>
      <c r="F4" s="77" t="s">
        <v>219</v>
      </c>
      <c r="G4" s="78" t="s">
        <v>237</v>
      </c>
    </row>
    <row r="5" spans="1:7" ht="15" customHeight="1">
      <c r="A5" s="2"/>
      <c r="B5" s="69" t="s">
        <v>234</v>
      </c>
      <c r="C5" s="70">
        <f>'2017 ნოემბერი'!C2</f>
        <v>459257</v>
      </c>
      <c r="D5" s="70">
        <f>'2017 ნოემბერი'!D2</f>
        <v>524108</v>
      </c>
      <c r="E5" s="70">
        <f>D5-C5</f>
        <v>64851</v>
      </c>
      <c r="F5" s="71">
        <f>E5/C5</f>
        <v>0.14120851723544769</v>
      </c>
      <c r="G5" s="72">
        <f>D5/'2017 ნოემბერი'!D2</f>
        <v>1</v>
      </c>
    </row>
    <row r="6" spans="1:7" ht="15" customHeight="1">
      <c r="A6" s="2"/>
      <c r="B6" s="63" t="s">
        <v>4</v>
      </c>
      <c r="C6" s="32">
        <f>'2017 ნოემბერი'!C3</f>
        <v>435383</v>
      </c>
      <c r="D6" s="32">
        <f>'2017 ნოემბერი'!D3</f>
        <v>487796</v>
      </c>
      <c r="E6" s="15">
        <f t="shared" ref="E6:E10" si="0">D6-C6</f>
        <v>52413</v>
      </c>
      <c r="F6" s="50">
        <f t="shared" ref="F6:F9" si="1">E6/C6</f>
        <v>0.12038366220086683</v>
      </c>
      <c r="G6" s="41">
        <f>D6/'2017 ნოემბერი'!D2</f>
        <v>0.93071656986727924</v>
      </c>
    </row>
    <row r="7" spans="1:7" ht="15" customHeight="1">
      <c r="A7" s="2"/>
      <c r="B7" s="63" t="s">
        <v>60</v>
      </c>
      <c r="C7" s="32">
        <f>'2017 ნოემბერი'!C63</f>
        <v>2390</v>
      </c>
      <c r="D7" s="32">
        <f>'2017 ნოემბერი'!D63</f>
        <v>2912</v>
      </c>
      <c r="E7" s="15">
        <f t="shared" si="0"/>
        <v>522</v>
      </c>
      <c r="F7" s="50">
        <f t="shared" si="1"/>
        <v>0.21841004184100418</v>
      </c>
      <c r="G7" s="41">
        <f>D7/'2017 ნოემბერი'!D2</f>
        <v>5.5561067566226811E-3</v>
      </c>
    </row>
    <row r="8" spans="1:7" ht="24">
      <c r="A8" s="2"/>
      <c r="B8" s="64" t="s">
        <v>206</v>
      </c>
      <c r="C8" s="32">
        <f>'2017 ნოემბერი'!C111</f>
        <v>16605</v>
      </c>
      <c r="D8" s="32">
        <f>'2017 ნოემბერი'!D111</f>
        <v>27197</v>
      </c>
      <c r="E8" s="15">
        <f t="shared" si="0"/>
        <v>10592</v>
      </c>
      <c r="F8" s="50">
        <f t="shared" si="1"/>
        <v>0.6378801565793436</v>
      </c>
      <c r="G8" s="41">
        <f>D8/'2017 ნოემბერი'!D2</f>
        <v>5.1891976462866432E-2</v>
      </c>
    </row>
    <row r="9" spans="1:7" ht="15" customHeight="1">
      <c r="A9" s="2"/>
      <c r="B9" s="63" t="s">
        <v>212</v>
      </c>
      <c r="C9" s="32">
        <f>'2017 ნოემბერი'!C172</f>
        <v>491</v>
      </c>
      <c r="D9" s="32">
        <f>'2017 ნოემბერი'!D172</f>
        <v>693</v>
      </c>
      <c r="E9" s="15">
        <f t="shared" si="0"/>
        <v>202</v>
      </c>
      <c r="F9" s="50">
        <f t="shared" si="1"/>
        <v>0.41140529531568226</v>
      </c>
      <c r="G9" s="41">
        <f>D9/'2017 ნოემბერი'!D2</f>
        <v>1.3222465598693399E-3</v>
      </c>
    </row>
    <row r="10" spans="1:7" ht="15" customHeight="1" thickBot="1">
      <c r="A10" s="2"/>
      <c r="B10" s="65" t="s">
        <v>211</v>
      </c>
      <c r="C10" s="33">
        <f>'2017 ნოემბერი'!C157</f>
        <v>3960</v>
      </c>
      <c r="D10" s="33">
        <f>'2017 ნოემბერი'!D157</f>
        <v>5164</v>
      </c>
      <c r="E10" s="16">
        <f t="shared" si="0"/>
        <v>1204</v>
      </c>
      <c r="F10" s="51">
        <f>E10/C10</f>
        <v>0.30404040404040406</v>
      </c>
      <c r="G10" s="42">
        <f>D10/'2017 ნოემბერი'!D2</f>
        <v>9.8529310752745614E-3</v>
      </c>
    </row>
    <row r="11" spans="1:7" ht="15" customHeight="1">
      <c r="B11" s="2"/>
      <c r="C11" s="2"/>
      <c r="D11" s="2"/>
      <c r="E11" s="2"/>
      <c r="F11" s="2"/>
    </row>
    <row r="14" spans="1:7" ht="15" customHeight="1">
      <c r="B14" s="1" t="s">
        <v>220</v>
      </c>
    </row>
    <row r="15" spans="1:7" ht="15" customHeight="1">
      <c r="B15" s="123"/>
      <c r="C15" s="123"/>
      <c r="D15" s="123"/>
      <c r="E15" s="123"/>
      <c r="F15" s="123"/>
      <c r="G15" s="123"/>
    </row>
    <row r="16" spans="1:7" ht="27.75" customHeight="1">
      <c r="B16" s="122" t="s">
        <v>274</v>
      </c>
      <c r="C16" s="122"/>
      <c r="D16" s="122"/>
      <c r="E16" s="122"/>
      <c r="F16" s="122"/>
      <c r="G16" s="122"/>
    </row>
    <row r="22" spans="4:6" ht="15" customHeight="1">
      <c r="D22" s="3"/>
      <c r="E22" s="4"/>
      <c r="F22" s="4"/>
    </row>
  </sheetData>
  <mergeCells count="3">
    <mergeCell ref="B16:G16"/>
    <mergeCell ref="B15:G15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B2" sqref="B2:G2"/>
    </sheetView>
  </sheetViews>
  <sheetFormatPr defaultRowHeight="12.75"/>
  <cols>
    <col min="1" max="1" width="13.42578125" customWidth="1"/>
    <col min="2" max="2" width="27.5703125" customWidth="1"/>
    <col min="3" max="3" width="19.85546875" customWidth="1"/>
    <col min="4" max="4" width="22.28515625" customWidth="1"/>
    <col min="5" max="5" width="13.85546875" customWidth="1"/>
    <col min="6" max="6" width="16" customWidth="1"/>
    <col min="7" max="7" width="14.140625" customWidth="1"/>
  </cols>
  <sheetData>
    <row r="1" spans="1:7" ht="18" customHeight="1"/>
    <row r="2" spans="1:7" ht="22.5" customHeight="1">
      <c r="A2" s="31"/>
      <c r="B2" s="125" t="s">
        <v>226</v>
      </c>
      <c r="C2" s="125"/>
      <c r="D2" s="125"/>
      <c r="E2" s="125"/>
      <c r="F2" s="125"/>
      <c r="G2" s="125"/>
    </row>
    <row r="3" spans="1:7" ht="13.5" thickBot="1"/>
    <row r="4" spans="1:7" ht="32.25" customHeight="1">
      <c r="B4" s="75" t="s">
        <v>227</v>
      </c>
      <c r="C4" s="80" t="s">
        <v>276</v>
      </c>
      <c r="D4" s="80" t="s">
        <v>277</v>
      </c>
      <c r="E4" s="76" t="s">
        <v>1</v>
      </c>
      <c r="F4" s="77" t="s">
        <v>219</v>
      </c>
      <c r="G4" s="78" t="s">
        <v>237</v>
      </c>
    </row>
    <row r="5" spans="1:7" ht="17.25" customHeight="1">
      <c r="B5" s="28" t="s">
        <v>229</v>
      </c>
      <c r="C5" s="22">
        <v>386945</v>
      </c>
      <c r="D5" s="22">
        <v>430035</v>
      </c>
      <c r="E5" s="22">
        <f>D5-C5</f>
        <v>43090</v>
      </c>
      <c r="F5" s="43">
        <f>E5/C5</f>
        <v>0.11135949553554123</v>
      </c>
      <c r="G5" s="52">
        <f>D5/'2017 ნოემბერი'!D2</f>
        <v>0.82050836850420139</v>
      </c>
    </row>
    <row r="6" spans="1:7" ht="16.5" customHeight="1">
      <c r="B6" s="29" t="s">
        <v>228</v>
      </c>
      <c r="C6" s="22">
        <v>65706</v>
      </c>
      <c r="D6" s="22">
        <v>87860</v>
      </c>
      <c r="E6" s="22">
        <f>D6-C6</f>
        <v>22154</v>
      </c>
      <c r="F6" s="44">
        <f>E6/C6</f>
        <v>0.3371685995190698</v>
      </c>
      <c r="G6" s="53">
        <f>D6/'2017 ნოემბერი'!D2</f>
        <v>0.167637204545628</v>
      </c>
    </row>
    <row r="7" spans="1:7">
      <c r="B7" s="29" t="s">
        <v>230</v>
      </c>
      <c r="C7" s="22">
        <v>2542</v>
      </c>
      <c r="D7" s="22">
        <v>3475</v>
      </c>
      <c r="E7" s="22">
        <f>D7-C7</f>
        <v>933</v>
      </c>
      <c r="F7" s="44">
        <f>E7/C7</f>
        <v>0.36703383162863884</v>
      </c>
      <c r="G7" s="53">
        <f>D7/'2017 ნოემბერი'!D2</f>
        <v>6.6303128362856512E-3</v>
      </c>
    </row>
    <row r="8" spans="1:7" ht="17.25" customHeight="1" thickBot="1">
      <c r="B8" s="30" t="s">
        <v>231</v>
      </c>
      <c r="C8" s="24">
        <v>4064</v>
      </c>
      <c r="D8" s="24">
        <v>2738</v>
      </c>
      <c r="E8" s="24">
        <f>D8-C8</f>
        <v>-1326</v>
      </c>
      <c r="F8" s="45">
        <f>E8/C8</f>
        <v>-0.32627952755905509</v>
      </c>
      <c r="G8" s="54">
        <f>D8/'2017 ნოემბერი'!D2</f>
        <v>5.2241141138849242E-3</v>
      </c>
    </row>
    <row r="12" spans="1:7">
      <c r="B12" t="s">
        <v>220</v>
      </c>
    </row>
    <row r="13" spans="1:7">
      <c r="B13" s="124"/>
      <c r="C13" s="124"/>
      <c r="D13" s="124"/>
      <c r="E13" s="124"/>
      <c r="F13" s="124"/>
      <c r="G13" s="124"/>
    </row>
    <row r="14" spans="1:7" ht="12.75" customHeight="1">
      <c r="B14" s="122" t="s">
        <v>274</v>
      </c>
      <c r="C14" s="122"/>
      <c r="D14" s="122"/>
      <c r="E14" s="122"/>
      <c r="F14" s="122"/>
      <c r="G14" s="122"/>
    </row>
    <row r="15" spans="1:7">
      <c r="B15" s="122"/>
      <c r="C15" s="122"/>
      <c r="D15" s="122"/>
      <c r="E15" s="122"/>
      <c r="F15" s="122"/>
      <c r="G15" s="122"/>
    </row>
  </sheetData>
  <mergeCells count="3">
    <mergeCell ref="B13:G13"/>
    <mergeCell ref="B14:G15"/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B2" sqref="B2:G2"/>
    </sheetView>
  </sheetViews>
  <sheetFormatPr defaultRowHeight="12.75"/>
  <cols>
    <col min="1" max="1" width="13.7109375" customWidth="1"/>
    <col min="2" max="2" width="30.42578125" customWidth="1"/>
    <col min="3" max="3" width="21.5703125" customWidth="1"/>
    <col min="4" max="4" width="23.140625" customWidth="1"/>
    <col min="5" max="5" width="16.85546875" customWidth="1"/>
    <col min="6" max="6" width="16.140625" customWidth="1"/>
    <col min="7" max="7" width="15.28515625" customWidth="1"/>
  </cols>
  <sheetData>
    <row r="1" spans="1:7" ht="21.75" customHeight="1"/>
    <row r="2" spans="1:7" ht="22.5" customHeight="1">
      <c r="B2" s="125" t="s">
        <v>233</v>
      </c>
      <c r="C2" s="125"/>
      <c r="D2" s="125"/>
      <c r="E2" s="125"/>
      <c r="F2" s="125"/>
      <c r="G2" s="125"/>
    </row>
    <row r="3" spans="1:7" ht="13.5" thickBot="1"/>
    <row r="4" spans="1:7" ht="29.25" customHeight="1">
      <c r="B4" s="75" t="s">
        <v>232</v>
      </c>
      <c r="C4" s="80" t="s">
        <v>276</v>
      </c>
      <c r="D4" s="80" t="s">
        <v>277</v>
      </c>
      <c r="E4" s="76" t="s">
        <v>1</v>
      </c>
      <c r="F4" s="77" t="s">
        <v>219</v>
      </c>
      <c r="G4" s="78" t="s">
        <v>237</v>
      </c>
    </row>
    <row r="5" spans="1:7">
      <c r="B5" s="55" t="s">
        <v>252</v>
      </c>
      <c r="C5" s="22">
        <v>97551</v>
      </c>
      <c r="D5" s="22">
        <v>106739</v>
      </c>
      <c r="E5" s="22">
        <f t="shared" ref="E5:E24" si="0">D5-C5</f>
        <v>9188</v>
      </c>
      <c r="F5" s="46">
        <f>E5/C5</f>
        <v>9.4186630582977104E-2</v>
      </c>
      <c r="G5" s="47">
        <f>D5/'2017 ნოემბერი'!$D$2</f>
        <v>0.20365840628267456</v>
      </c>
    </row>
    <row r="6" spans="1:7">
      <c r="B6" s="55" t="s">
        <v>250</v>
      </c>
      <c r="C6" s="22">
        <v>86924</v>
      </c>
      <c r="D6" s="22">
        <v>90751</v>
      </c>
      <c r="E6" s="22">
        <f t="shared" si="0"/>
        <v>3827</v>
      </c>
      <c r="F6" s="46">
        <f t="shared" ref="F6:F24" si="1">E6/C6</f>
        <v>4.4026966085315908E-2</v>
      </c>
      <c r="G6" s="47">
        <f>D6/'2017 ნოემბერი'!$D$2</f>
        <v>0.17315324322467887</v>
      </c>
    </row>
    <row r="7" spans="1:7">
      <c r="B7" s="55" t="s">
        <v>251</v>
      </c>
      <c r="C7" s="22">
        <v>84505</v>
      </c>
      <c r="D7" s="22">
        <v>90061</v>
      </c>
      <c r="E7" s="22">
        <f t="shared" si="0"/>
        <v>5556</v>
      </c>
      <c r="F7" s="46">
        <f t="shared" si="1"/>
        <v>6.5747588900065088E-2</v>
      </c>
      <c r="G7" s="47">
        <f>D7/'2017 ნოემბერი'!$D$2</f>
        <v>0.17183672067589123</v>
      </c>
    </row>
    <row r="8" spans="1:7">
      <c r="B8" s="55" t="s">
        <v>253</v>
      </c>
      <c r="C8" s="22">
        <v>64857</v>
      </c>
      <c r="D8" s="22">
        <v>81008</v>
      </c>
      <c r="E8" s="22">
        <f t="shared" si="0"/>
        <v>16151</v>
      </c>
      <c r="F8" s="46">
        <f t="shared" si="1"/>
        <v>0.24902477758761582</v>
      </c>
      <c r="G8" s="47">
        <f>D8/'2017 ნოემბერი'!$D$2</f>
        <v>0.15456356323505843</v>
      </c>
    </row>
    <row r="9" spans="1:7">
      <c r="A9" s="68"/>
      <c r="B9" s="67" t="s">
        <v>254</v>
      </c>
      <c r="C9" s="22">
        <v>55443</v>
      </c>
      <c r="D9" s="22">
        <v>78101</v>
      </c>
      <c r="E9" s="22">
        <f t="shared" si="0"/>
        <v>22658</v>
      </c>
      <c r="F9" s="46">
        <f t="shared" si="1"/>
        <v>0.4086719694100247</v>
      </c>
      <c r="G9" s="47">
        <f>D9/'2017 ნოემბერი'!$D$2</f>
        <v>0.14901699649690522</v>
      </c>
    </row>
    <row r="10" spans="1:7">
      <c r="B10" s="55" t="s">
        <v>255</v>
      </c>
      <c r="C10" s="22">
        <v>15413</v>
      </c>
      <c r="D10" s="22">
        <v>17144</v>
      </c>
      <c r="E10" s="22">
        <f t="shared" si="0"/>
        <v>1731</v>
      </c>
      <c r="F10" s="46">
        <f t="shared" si="1"/>
        <v>0.11230779212353208</v>
      </c>
      <c r="G10" s="47">
        <f>D10/'2017 ნოემბერი'!$D$2</f>
        <v>3.2710815328138472E-2</v>
      </c>
    </row>
    <row r="11" spans="1:7">
      <c r="A11" s="68"/>
      <c r="B11" s="67" t="s">
        <v>256</v>
      </c>
      <c r="C11" s="22">
        <v>14696</v>
      </c>
      <c r="D11" s="22">
        <v>14108</v>
      </c>
      <c r="E11" s="22">
        <f t="shared" si="0"/>
        <v>-588</v>
      </c>
      <c r="F11" s="46">
        <f t="shared" si="1"/>
        <v>-4.0010887316276535E-2</v>
      </c>
      <c r="G11" s="47">
        <f>D11/'2017 ნოემბერი'!$D$2</f>
        <v>2.6918116113472796E-2</v>
      </c>
    </row>
    <row r="12" spans="1:7">
      <c r="A12" s="68"/>
      <c r="B12" s="67" t="s">
        <v>258</v>
      </c>
      <c r="C12" s="22">
        <v>7236</v>
      </c>
      <c r="D12" s="22">
        <v>12096</v>
      </c>
      <c r="E12" s="22">
        <f t="shared" si="0"/>
        <v>4860</v>
      </c>
      <c r="F12" s="46">
        <f t="shared" si="1"/>
        <v>0.67164179104477617</v>
      </c>
      <c r="G12" s="47">
        <f>D12/'2017 ნოემბერი'!$D$2</f>
        <v>2.3079212681355751E-2</v>
      </c>
    </row>
    <row r="13" spans="1:7">
      <c r="A13" s="68"/>
      <c r="B13" s="67" t="s">
        <v>261</v>
      </c>
      <c r="C13" s="22">
        <v>4967</v>
      </c>
      <c r="D13" s="22">
        <v>7104</v>
      </c>
      <c r="E13" s="22">
        <f t="shared" si="0"/>
        <v>2137</v>
      </c>
      <c r="F13" s="46">
        <f t="shared" si="1"/>
        <v>0.43023958123615863</v>
      </c>
      <c r="G13" s="47">
        <f>D13/'2017 ნოემბერი'!$D$2</f>
        <v>1.3554458241431155E-2</v>
      </c>
    </row>
    <row r="14" spans="1:7">
      <c r="A14" s="68"/>
      <c r="B14" s="67" t="s">
        <v>257</v>
      </c>
      <c r="C14" s="22">
        <v>3800</v>
      </c>
      <c r="D14" s="22">
        <v>6640</v>
      </c>
      <c r="E14" s="22">
        <f t="shared" si="0"/>
        <v>2840</v>
      </c>
      <c r="F14" s="46">
        <f t="shared" si="1"/>
        <v>0.74736842105263157</v>
      </c>
      <c r="G14" s="47">
        <f>D14/'2017 ნოემბერი'!$D$2</f>
        <v>1.2669144527463806E-2</v>
      </c>
    </row>
    <row r="15" spans="1:7">
      <c r="A15" s="68"/>
      <c r="B15" s="67" t="s">
        <v>260</v>
      </c>
      <c r="C15" s="22">
        <v>5063</v>
      </c>
      <c r="D15" s="22">
        <v>5499</v>
      </c>
      <c r="E15" s="22">
        <f t="shared" si="0"/>
        <v>436</v>
      </c>
      <c r="F15" s="46">
        <f t="shared" si="1"/>
        <v>8.6114951609717563E-2</v>
      </c>
      <c r="G15" s="47">
        <f>D15/'2017 ნოემბერი'!$D$2</f>
        <v>1.0492112312729437E-2</v>
      </c>
    </row>
    <row r="16" spans="1:7">
      <c r="A16" s="68"/>
      <c r="B16" s="67" t="s">
        <v>264</v>
      </c>
      <c r="C16" s="22">
        <v>5679</v>
      </c>
      <c r="D16" s="22">
        <v>5411</v>
      </c>
      <c r="E16" s="22">
        <f t="shared" si="0"/>
        <v>-268</v>
      </c>
      <c r="F16" s="46">
        <f t="shared" si="1"/>
        <v>-4.7191406937841171E-2</v>
      </c>
      <c r="G16" s="47">
        <f>D16/'2017 ნოემბერი'!$D$2</f>
        <v>1.0324207987666664E-2</v>
      </c>
    </row>
    <row r="17" spans="1:7">
      <c r="B17" s="55" t="s">
        <v>259</v>
      </c>
      <c r="C17" s="22">
        <v>6463</v>
      </c>
      <c r="D17" s="22">
        <v>3119</v>
      </c>
      <c r="E17" s="22">
        <f t="shared" si="0"/>
        <v>-3344</v>
      </c>
      <c r="F17" s="46">
        <f t="shared" si="1"/>
        <v>-0.517406777038527</v>
      </c>
      <c r="G17" s="47">
        <f>D17/'2017 ნოემბერი'!$D$2</f>
        <v>5.9510635212589773E-3</v>
      </c>
    </row>
    <row r="18" spans="1:7">
      <c r="A18" s="68"/>
      <c r="B18" s="67" t="s">
        <v>263</v>
      </c>
      <c r="C18" s="22">
        <v>1796</v>
      </c>
      <c r="D18" s="22">
        <v>2575</v>
      </c>
      <c r="E18" s="22">
        <f t="shared" si="0"/>
        <v>779</v>
      </c>
      <c r="F18" s="46">
        <f t="shared" si="1"/>
        <v>0.43374164810690424</v>
      </c>
      <c r="G18" s="47">
        <f>D18/'2017 ნოემბერი'!$D$2</f>
        <v>4.9131095117800148E-3</v>
      </c>
    </row>
    <row r="19" spans="1:7">
      <c r="A19" s="68"/>
      <c r="B19" s="67" t="s">
        <v>266</v>
      </c>
      <c r="C19" s="22">
        <v>2442</v>
      </c>
      <c r="D19" s="22">
        <v>1245</v>
      </c>
      <c r="E19" s="22">
        <f t="shared" si="0"/>
        <v>-1197</v>
      </c>
      <c r="F19" s="46">
        <f t="shared" si="1"/>
        <v>-0.49017199017199015</v>
      </c>
      <c r="G19" s="47">
        <f>D19/'2017 ნოემბერი'!$D$2</f>
        <v>2.3754645988994633E-3</v>
      </c>
    </row>
    <row r="20" spans="1:7">
      <c r="A20" s="68"/>
      <c r="B20" s="67" t="s">
        <v>265</v>
      </c>
      <c r="C20" s="22">
        <v>1449</v>
      </c>
      <c r="D20" s="22">
        <v>1215</v>
      </c>
      <c r="E20" s="22">
        <f t="shared" si="0"/>
        <v>-234</v>
      </c>
      <c r="F20" s="46">
        <f t="shared" si="1"/>
        <v>-0.16149068322981366</v>
      </c>
      <c r="G20" s="47">
        <f>D20/'2017 ნოემბერი'!$D$2</f>
        <v>2.3182244880826089E-3</v>
      </c>
    </row>
    <row r="21" spans="1:7">
      <c r="B21" s="55" t="s">
        <v>262</v>
      </c>
      <c r="C21" s="22">
        <v>746</v>
      </c>
      <c r="D21" s="22">
        <v>900</v>
      </c>
      <c r="E21" s="22">
        <f t="shared" si="0"/>
        <v>154</v>
      </c>
      <c r="F21" s="46">
        <f t="shared" si="1"/>
        <v>0.2064343163538874</v>
      </c>
      <c r="G21" s="47">
        <f>D21/'2017 ნოემბერი'!$D$2</f>
        <v>1.7172033245056362E-3</v>
      </c>
    </row>
    <row r="22" spans="1:7">
      <c r="B22" s="55" t="s">
        <v>267</v>
      </c>
      <c r="C22" s="22">
        <v>173</v>
      </c>
      <c r="D22" s="22">
        <v>278</v>
      </c>
      <c r="E22" s="22">
        <f t="shared" si="0"/>
        <v>105</v>
      </c>
      <c r="F22" s="46">
        <f t="shared" si="1"/>
        <v>0.60693641618497107</v>
      </c>
      <c r="G22" s="47">
        <f>D22/'2017 ნოემბერი'!$D$2</f>
        <v>5.3042502690285208E-4</v>
      </c>
    </row>
    <row r="23" spans="1:7">
      <c r="B23" s="55" t="s">
        <v>269</v>
      </c>
      <c r="C23" s="22">
        <v>10</v>
      </c>
      <c r="D23" s="22">
        <v>64</v>
      </c>
      <c r="E23" s="22">
        <f t="shared" si="0"/>
        <v>54</v>
      </c>
      <c r="F23" s="46">
        <f t="shared" si="1"/>
        <v>5.4</v>
      </c>
      <c r="G23" s="47">
        <f>D23/'2017 ნოემბერი'!$D$2</f>
        <v>1.221122364092897E-4</v>
      </c>
    </row>
    <row r="24" spans="1:7" ht="13.5" thickBot="1">
      <c r="B24" s="56" t="s">
        <v>268</v>
      </c>
      <c r="C24" s="24">
        <v>44</v>
      </c>
      <c r="D24" s="24">
        <v>50</v>
      </c>
      <c r="E24" s="24">
        <f t="shared" si="0"/>
        <v>6</v>
      </c>
      <c r="F24" s="48">
        <f t="shared" si="1"/>
        <v>0.13636363636363635</v>
      </c>
      <c r="G24" s="49">
        <f>D24/'2017 ნოემბერი'!$D$2</f>
        <v>9.5400184694757563E-5</v>
      </c>
    </row>
    <row r="26" spans="1:7">
      <c r="B26" s="66" t="s">
        <v>220</v>
      </c>
    </row>
    <row r="27" spans="1:7">
      <c r="B27" s="124"/>
      <c r="C27" s="124"/>
      <c r="D27" s="124"/>
      <c r="E27" s="124"/>
      <c r="F27" s="124"/>
      <c r="G27" s="124"/>
    </row>
    <row r="28" spans="1:7" ht="12.75" customHeight="1">
      <c r="B28" s="122" t="s">
        <v>274</v>
      </c>
      <c r="C28" s="122"/>
      <c r="D28" s="122"/>
      <c r="E28" s="122"/>
      <c r="F28" s="122"/>
      <c r="G28" s="122"/>
    </row>
    <row r="29" spans="1:7">
      <c r="B29" s="122"/>
      <c r="C29" s="122"/>
      <c r="D29" s="122"/>
      <c r="E29" s="122"/>
      <c r="F29" s="122"/>
      <c r="G29" s="122"/>
    </row>
  </sheetData>
  <mergeCells count="3">
    <mergeCell ref="B27:G27"/>
    <mergeCell ref="B28:G29"/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ნოემბერი</vt:lpstr>
      <vt:lpstr>ტოპ 15</vt:lpstr>
      <vt:lpstr>ვიზიტის ტიპები</vt:lpstr>
      <vt:lpstr>რეგიონები</vt:lpstr>
      <vt:lpstr>საზღვრის ტიპი</vt:lpstr>
      <vt:lpstr>საზღვარი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cp:lastPrinted>2016-06-01T07:21:40Z</cp:lastPrinted>
  <dcterms:created xsi:type="dcterms:W3CDTF">2012-06-01T06:45:51Z</dcterms:created>
  <dcterms:modified xsi:type="dcterms:W3CDTF">2017-12-04T11:53:15Z</dcterms:modified>
</cp:coreProperties>
</file>