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0" windowWidth="10590" windowHeight="8085"/>
  </bookViews>
  <sheets>
    <sheet name="2017 11 Months" sheetId="1" r:id="rId1"/>
    <sheet name="Top15" sheetId="2" r:id="rId2"/>
    <sheet name="Types of visit" sheetId="12" r:id="rId3"/>
    <sheet name="Regions" sheetId="3" r:id="rId4"/>
    <sheet name="Border Type" sheetId="8" r:id="rId5"/>
    <sheet name="Border" sheetId="11" r:id="rId6"/>
  </sheets>
  <calcPr calcId="125725"/>
</workbook>
</file>

<file path=xl/calcChain.xml><?xml version="1.0" encoding="utf-8"?>
<calcChain xmlns="http://schemas.openxmlformats.org/spreadsheetml/2006/main">
  <c r="F8" i="12"/>
  <c r="F7"/>
  <c r="E7"/>
  <c r="F6"/>
  <c r="E6"/>
  <c r="F5"/>
  <c r="E5"/>
  <c r="E8" l="1"/>
  <c r="E5" i="11" l="1"/>
  <c r="E17"/>
  <c r="F17" s="1"/>
  <c r="E7" l="1"/>
  <c r="F7" s="1"/>
  <c r="E11"/>
  <c r="F11" s="1"/>
  <c r="E12"/>
  <c r="F12" s="1"/>
  <c r="E16"/>
  <c r="F16" s="1"/>
  <c r="E20"/>
  <c r="F20" s="1"/>
  <c r="E24"/>
  <c r="F24" s="1"/>
  <c r="F5"/>
  <c r="E15"/>
  <c r="F15" s="1"/>
  <c r="E22"/>
  <c r="F22" s="1"/>
  <c r="E23"/>
  <c r="F23" s="1"/>
  <c r="E21"/>
  <c r="F21" s="1"/>
  <c r="E19"/>
  <c r="F19" s="1"/>
  <c r="E18"/>
  <c r="F18" s="1"/>
  <c r="E14"/>
  <c r="F14" s="1"/>
  <c r="E13"/>
  <c r="F13" s="1"/>
  <c r="E10"/>
  <c r="F10" s="1"/>
  <c r="E9"/>
  <c r="F9" s="1"/>
  <c r="E8"/>
  <c r="F8" s="1"/>
  <c r="E6"/>
  <c r="F6" s="1"/>
  <c r="E5" i="8" l="1"/>
  <c r="F5" s="1"/>
  <c r="E6"/>
  <c r="F6" s="1"/>
  <c r="E7"/>
  <c r="F7" s="1"/>
  <c r="E8"/>
  <c r="F8" s="1"/>
  <c r="G5" i="12" l="1"/>
  <c r="G6"/>
  <c r="G7"/>
  <c r="G8"/>
  <c r="G22" i="11"/>
  <c r="G18"/>
  <c r="G14"/>
  <c r="G10"/>
  <c r="G6"/>
  <c r="G6" i="8"/>
  <c r="G19" i="11"/>
  <c r="G11"/>
  <c r="G7" i="8"/>
  <c r="G8" i="11"/>
  <c r="G23"/>
  <c r="G7"/>
  <c r="G24"/>
  <c r="G20"/>
  <c r="G16"/>
  <c r="G12"/>
  <c r="G21"/>
  <c r="G17"/>
  <c r="G13"/>
  <c r="G9"/>
  <c r="G5"/>
  <c r="G5" i="8"/>
  <c r="G15" i="11"/>
  <c r="G8" i="8"/>
  <c r="H5" i="2"/>
  <c r="H6"/>
  <c r="H13"/>
  <c r="H16"/>
  <c r="H12"/>
  <c r="H8"/>
  <c r="H17"/>
  <c r="H9"/>
  <c r="H18"/>
  <c r="H10"/>
  <c r="H19"/>
  <c r="H15"/>
  <c r="H11"/>
  <c r="H7"/>
  <c r="H14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5"/>
  <c r="G5" s="1"/>
  <c r="D10" i="3" l="1"/>
  <c r="G10" s="1"/>
  <c r="C10" l="1"/>
  <c r="E10" s="1"/>
  <c r="F10" s="1"/>
  <c r="D7"/>
  <c r="G7" s="1"/>
  <c r="D6"/>
  <c r="G6" s="1"/>
  <c r="D8"/>
  <c r="G8" s="1"/>
  <c r="C7" l="1"/>
  <c r="E7" s="1"/>
  <c r="F7" s="1"/>
  <c r="C8"/>
  <c r="E8" s="1"/>
  <c r="F8" s="1"/>
  <c r="C6"/>
  <c r="E6" s="1"/>
  <c r="F6" s="1"/>
  <c r="D5"/>
  <c r="G5" s="1"/>
  <c r="D9"/>
  <c r="G9" s="1"/>
  <c r="C9"/>
  <c r="E9" l="1"/>
  <c r="F9" s="1"/>
  <c r="C5" l="1"/>
  <c r="E5" l="1"/>
  <c r="F5" s="1"/>
</calcChain>
</file>

<file path=xl/sharedStrings.xml><?xml version="1.0" encoding="utf-8"?>
<sst xmlns="http://schemas.openxmlformats.org/spreadsheetml/2006/main" count="325" uniqueCount="277">
  <si>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</si>
  <si>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</si>
  <si>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</si>
  <si>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</si>
  <si>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</si>
  <si>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</si>
  <si>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</si>
  <si>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</si>
  <si>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</si>
  <si>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</si>
  <si>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</si>
  <si>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</si>
  <si>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</si>
  <si>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</si>
  <si>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</si>
  <si>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</si>
  <si>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</si>
  <si>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</si>
  <si>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</si>
  <si>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</si>
  <si>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</si>
  <si>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</si>
  <si>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</si>
  <si>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</si>
  <si>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</si>
  <si>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</si>
  <si>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</si>
  <si>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</si>
  <si>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</si>
  <si>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</si>
  <si>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</si>
  <si>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</si>
  <si>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</si>
  <si>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</si>
  <si>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</si>
  <si>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</si>
  <si>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</si>
  <si>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</si>
  <si>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</si>
  <si>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</si>
  <si>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</si>
  <si>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</si>
  <si>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</si>
  <si>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</si>
  <si>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</si>
  <si>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</si>
  <si>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</si>
  <si>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</si>
  <si>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</si>
  <si>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</si>
  <si>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</si>
  <si>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</si>
  <si>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</si>
  <si>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</si>
  <si>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</si>
  <si>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</si>
  <si>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</si>
  <si>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</si>
  <si>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</si>
  <si>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</si>
  <si>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</si>
  <si>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</si>
  <si>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</si>
  <si>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</si>
  <si>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</si>
  <si>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</si>
  <si>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</si>
  <si>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</si>
  <si>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</si>
  <si>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</si>
  <si>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</si>
  <si>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</si>
  <si>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</si>
  <si>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</si>
  <si>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</si>
  <si>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</si>
  <si>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</si>
  <si>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</si>
  <si>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</si>
  <si>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</si>
  <si>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</si>
  <si>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</si>
  <si>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</si>
  <si>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</si>
  <si>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</si>
  <si>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</si>
  <si>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</si>
  <si>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</si>
  <si>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</si>
  <si>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</si>
  <si>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</si>
  <si>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</si>
  <si>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</si>
  <si>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</si>
  <si>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</si>
  <si>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</si>
  <si>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</si>
  <si>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</si>
  <si>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</si>
  <si>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</si>
  <si>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</si>
  <si>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</si>
  <si>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</si>
  <si>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</si>
  <si>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</si>
  <si>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</si>
  <si>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</si>
  <si>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</si>
  <si>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</si>
  <si>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</si>
  <si>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</si>
  <si>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</si>
  <si>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</si>
  <si>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</si>
  <si>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</si>
  <si>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</si>
  <si>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</si>
  <si>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</si>
  <si>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</si>
  <si>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</si>
  <si>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</si>
  <si>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</si>
  <si>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</si>
  <si>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</si>
  <si>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</si>
  <si>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</si>
  <si>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</si>
  <si>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</si>
  <si>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</si>
  <si>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</si>
  <si>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</si>
  <si>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</si>
  <si>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</si>
  <si>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</si>
  <si>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</si>
  <si>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</si>
  <si>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</si>
  <si>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</si>
  <si>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</si>
  <si>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</si>
  <si>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Others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</si>
  <si>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</si>
  <si>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</si>
  <si>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</si>
  <si>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</si>
  <si>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</si>
  <si>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</si>
  <si>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</si>
  <si>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</si>
  <si>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</si>
  <si>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</si>
  <si>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Top 15 Countries by arrivals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</si>
  <si>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</si>
  <si>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</si>
  <si>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</si>
  <si>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</si>
  <si>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Arrivals by Regions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</si>
  <si>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</si>
  <si>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</si>
  <si>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</si>
  <si>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</si>
  <si>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</si>
  <si>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</si>
  <si>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</si>
  <si>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</si>
  <si>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</si>
  <si>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</si>
  <si>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</si>
  <si>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</si>
  <si>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</si>
  <si>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</si>
  <si>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</si>
  <si>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</si>
  <si>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</si>
  <si>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</si>
  <si>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</si>
  <si>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</si>
  <si>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</si>
  <si>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</si>
  <si>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</si>
  <si>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</si>
  <si>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</si>
  <si>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</si>
  <si>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</si>
  <si>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</si>
  <si>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</si>
  <si>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</si>
  <si>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</si>
  <si>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</si>
  <si>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</si>
  <si>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</si>
  <si>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</si>
  <si>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</si>
  <si>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</si>
  <si>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</si>
  <si>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</si>
  <si>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</si>
  <si>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</si>
  <si>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</si>
  <si>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</si>
  <si>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</si>
  <si>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</si>
  <si>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</si>
  <si>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</si>
  <si>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</si>
  <si>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</si>
  <si>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</si>
  <si>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</si>
  <si>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</si>
  <si>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</si>
  <si>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</si>
  <si>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</si>
  <si>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</si>
  <si>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</si>
  <si>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</si>
  <si>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</si>
  <si>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</si>
  <si>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</si>
  <si>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</si>
  <si>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</si>
  <si>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</si>
  <si>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</si>
  <si>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 xml:space="preserve">Total 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</si>
  <si>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</si>
  <si>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</si>
  <si>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</si>
  <si>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</si>
  <si>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</si>
  <si>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</si>
  <si>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</si>
  <si>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</si>
  <si>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</si>
  <si>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</si>
  <si>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</si>
  <si>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Arrivals by  Border Type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</si>
  <si>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</si>
  <si>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</si>
  <si>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</si>
  <si>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</si>
  <si>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</si>
  <si>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</si>
  <si>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</si>
  <si>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</si>
  <si>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</si>
  <si>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</si>
  <si>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</si>
  <si>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</si>
  <si>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</si>
  <si>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</si>
  <si>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</si>
  <si>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</si>
  <si>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</si>
  <si>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</si>
  <si>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</si>
  <si>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</si>
  <si>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 xml:space="preserve"> Arrivals by Borders</t>
  </si>
  <si>
    <t>Kartsakhi</t>
  </si>
  <si>
    <t>Airport Batumi</t>
  </si>
  <si>
    <t>Share %</t>
  </si>
  <si>
    <t>North Korea</t>
  </si>
  <si>
    <t>Brunei Darussalam</t>
  </si>
  <si>
    <t>U S A</t>
  </si>
  <si>
    <t>Liechtenstein</t>
  </si>
  <si>
    <t>Bahamas</t>
  </si>
  <si>
    <t>Hong Kong (China)</t>
  </si>
  <si>
    <t>Cambodia</t>
  </si>
  <si>
    <t>Bhutan</t>
  </si>
  <si>
    <t xml:space="preserve"> Arrivals by Types</t>
  </si>
  <si>
    <t xml:space="preserve">  Types of Visit</t>
  </si>
  <si>
    <t xml:space="preserve"> 24 hour and more </t>
  </si>
  <si>
    <t>Transit</t>
  </si>
  <si>
    <t>Same-day visit</t>
  </si>
  <si>
    <t>Monaco</t>
  </si>
  <si>
    <t>Laos</t>
  </si>
  <si>
    <t>Swaziland</t>
  </si>
  <si>
    <t>2016: 11 Months</t>
  </si>
  <si>
    <t>2017: 11 Months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</si>
</sst>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2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0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</borders>
  <cellStyleXfs count="10">
    <xf numFmtId="0" fontId="0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4" borderId="17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3" fillId="7" borderId="0" applyNumberFormat="0" applyBorder="0" applyAlignment="0" applyProtection="0"/>
  </cellStyleXfs>
  <cellXfs count="113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NumberFormat="1" applyFont="1" applyFill="1" applyBorder="1" applyAlignment="1">
      <alignment wrapText="1"/>
    </xf>
    <xf numFmtId="0" fontId="11" fillId="0" borderId="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3" fontId="12" fillId="0" borderId="8" xfId="2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1" fontId="9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2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3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13" fillId="0" borderId="1" xfId="2" applyNumberFormat="1" applyFont="1" applyBorder="1" applyAlignment="1">
      <alignment horizontal="center" vertical="center"/>
    </xf>
    <xf numFmtId="3" fontId="13" fillId="0" borderId="1" xfId="4" applyNumberFormat="1" applyFont="1" applyBorder="1" applyAlignment="1">
      <alignment horizontal="center" vertical="center"/>
    </xf>
    <xf numFmtId="3" fontId="13" fillId="0" borderId="4" xfId="2" applyNumberFormat="1" applyFont="1" applyBorder="1" applyAlignment="1">
      <alignment horizontal="center" vertical="center"/>
    </xf>
    <xf numFmtId="3" fontId="13" fillId="0" borderId="4" xfId="4" applyNumberFormat="1" applyFont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15" fillId="2" borderId="4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1" fontId="10" fillId="0" borderId="19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3" fillId="0" borderId="20" xfId="3" applyNumberFormat="1" applyFont="1" applyBorder="1" applyAlignment="1">
      <alignment horizontal="center" vertical="center"/>
    </xf>
    <xf numFmtId="164" fontId="13" fillId="0" borderId="1" xfId="4" applyNumberFormat="1" applyFont="1" applyBorder="1" applyAlignment="1">
      <alignment horizontal="center" vertical="center"/>
    </xf>
    <xf numFmtId="164" fontId="13" fillId="2" borderId="1" xfId="4" applyNumberFormat="1" applyFont="1" applyFill="1" applyBorder="1" applyAlignment="1">
      <alignment horizontal="center" vertical="center"/>
    </xf>
    <xf numFmtId="164" fontId="13" fillId="0" borderId="4" xfId="4" applyNumberFormat="1" applyFont="1" applyBorder="1" applyAlignment="1">
      <alignment horizontal="center" vertical="center"/>
    </xf>
    <xf numFmtId="164" fontId="13" fillId="0" borderId="21" xfId="3" applyNumberFormat="1" applyFont="1" applyBorder="1" applyAlignment="1">
      <alignment horizontal="center" vertical="center"/>
    </xf>
    <xf numFmtId="164" fontId="10" fillId="0" borderId="1" xfId="3" applyNumberFormat="1" applyFont="1" applyFill="1" applyBorder="1" applyAlignment="1">
      <alignment horizontal="center" vertical="center"/>
    </xf>
    <xf numFmtId="164" fontId="10" fillId="0" borderId="4" xfId="3" applyNumberFormat="1" applyFont="1" applyFill="1" applyBorder="1" applyAlignment="1">
      <alignment horizontal="center" vertical="center"/>
    </xf>
    <xf numFmtId="164" fontId="10" fillId="2" borderId="9" xfId="3" applyNumberFormat="1" applyFont="1" applyFill="1" applyBorder="1" applyAlignment="1">
      <alignment horizontal="center" vertical="center"/>
    </xf>
    <xf numFmtId="164" fontId="10" fillId="2" borderId="22" xfId="3" applyNumberFormat="1" applyFont="1" applyFill="1" applyBorder="1" applyAlignment="1">
      <alignment horizontal="center" vertical="center"/>
    </xf>
    <xf numFmtId="164" fontId="9" fillId="0" borderId="25" xfId="3" applyNumberFormat="1" applyFont="1" applyFill="1" applyBorder="1" applyAlignment="1">
      <alignment horizontal="center" vertical="center"/>
    </xf>
    <xf numFmtId="164" fontId="9" fillId="0" borderId="26" xfId="3" applyNumberFormat="1" applyFont="1" applyFill="1" applyBorder="1" applyAlignment="1">
      <alignment horizontal="center" vertical="center"/>
    </xf>
    <xf numFmtId="164" fontId="9" fillId="3" borderId="20" xfId="3" applyNumberFormat="1" applyFont="1" applyFill="1" applyBorder="1" applyAlignment="1" applyProtection="1">
      <alignment horizontal="center" vertical="center" wrapText="1"/>
      <protection locked="0"/>
    </xf>
    <xf numFmtId="164" fontId="9" fillId="3" borderId="21" xfId="3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3" applyNumberFormat="1" applyFont="1">
      <alignment vertical="center"/>
    </xf>
    <xf numFmtId="0" fontId="18" fillId="8" borderId="5" xfId="7" applyNumberFormat="1" applyFill="1" applyBorder="1" applyAlignment="1">
      <alignment horizontal="center" vertical="center" wrapText="1"/>
    </xf>
    <xf numFmtId="0" fontId="21" fillId="9" borderId="18" xfId="6" applyNumberFormat="1" applyFont="1" applyFill="1" applyBorder="1" applyAlignment="1">
      <alignment horizontal="center" vertical="center"/>
    </xf>
    <xf numFmtId="3" fontId="21" fillId="9" borderId="17" xfId="6" applyNumberFormat="1" applyFont="1" applyFill="1" applyBorder="1" applyAlignment="1">
      <alignment horizontal="center" vertical="center"/>
    </xf>
    <xf numFmtId="164" fontId="21" fillId="9" borderId="24" xfId="6" applyNumberFormat="1" applyFont="1" applyFill="1" applyBorder="1" applyAlignment="1">
      <alignment horizontal="center" vertical="center"/>
    </xf>
    <xf numFmtId="9" fontId="21" fillId="9" borderId="27" xfId="6" applyNumberFormat="1" applyFont="1" applyFill="1" applyBorder="1" applyAlignment="1">
      <alignment horizontal="center" vertical="center"/>
    </xf>
    <xf numFmtId="0" fontId="18" fillId="10" borderId="18" xfId="8" applyNumberFormat="1" applyFill="1" applyBorder="1" applyAlignment="1">
      <alignment horizontal="center" vertical="center"/>
    </xf>
    <xf numFmtId="3" fontId="18" fillId="10" borderId="17" xfId="8" applyNumberFormat="1" applyFill="1" applyBorder="1" applyAlignment="1">
      <alignment horizontal="center" vertical="center" wrapText="1"/>
    </xf>
    <xf numFmtId="0" fontId="2" fillId="11" borderId="2" xfId="9" applyNumberFormat="1" applyFont="1" applyFill="1" applyBorder="1" applyAlignment="1">
      <alignment horizontal="center" vertical="center"/>
    </xf>
    <xf numFmtId="3" fontId="2" fillId="11" borderId="1" xfId="9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2" fillId="8" borderId="5" xfId="7" applyNumberFormat="1" applyFont="1" applyFill="1" applyBorder="1" applyAlignment="1">
      <alignment horizontal="center" vertical="center" wrapText="1"/>
    </xf>
    <xf numFmtId="0" fontId="22" fillId="8" borderId="6" xfId="7" applyNumberFormat="1" applyFont="1" applyFill="1" applyBorder="1" applyAlignment="1">
      <alignment horizontal="center" vertical="center" wrapText="1"/>
    </xf>
    <xf numFmtId="3" fontId="22" fillId="8" borderId="23" xfId="7" applyNumberFormat="1" applyFont="1" applyFill="1" applyBorder="1" applyAlignment="1">
      <alignment horizontal="center" vertical="center" wrapText="1"/>
    </xf>
    <xf numFmtId="0" fontId="22" fillId="8" borderId="7" xfId="7" applyNumberFormat="1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0" xfId="2" applyNumberFormat="1" applyFont="1" applyBorder="1" applyAlignment="1">
      <alignment horizontal="center" vertical="center"/>
    </xf>
    <xf numFmtId="3" fontId="13" fillId="0" borderId="0" xfId="4" applyNumberFormat="1" applyFont="1" applyBorder="1" applyAlignment="1">
      <alignment horizontal="center" vertical="center"/>
    </xf>
    <xf numFmtId="164" fontId="13" fillId="0" borderId="0" xfId="4" applyNumberFormat="1" applyFont="1" applyBorder="1" applyAlignment="1">
      <alignment horizontal="center" vertical="center"/>
    </xf>
    <xf numFmtId="164" fontId="13" fillId="0" borderId="0" xfId="3" applyNumberFormat="1" applyFont="1" applyBorder="1" applyAlignment="1">
      <alignment horizontal="center" vertical="center"/>
    </xf>
    <xf numFmtId="0" fontId="18" fillId="8" borderId="6" xfId="7" applyNumberFormat="1" applyFill="1" applyBorder="1" applyAlignment="1">
      <alignment horizontal="center" vertical="center" wrapText="1"/>
    </xf>
    <xf numFmtId="3" fontId="18" fillId="8" borderId="23" xfId="7" applyNumberFormat="1" applyFill="1" applyBorder="1" applyAlignment="1">
      <alignment horizontal="center" vertical="center" wrapText="1"/>
    </xf>
    <xf numFmtId="0" fontId="18" fillId="8" borderId="7" xfId="7" applyNumberFormat="1" applyFill="1" applyBorder="1" applyAlignment="1">
      <alignment horizontal="center" vertical="center" wrapText="1"/>
    </xf>
    <xf numFmtId="3" fontId="13" fillId="0" borderId="2" xfId="2" applyNumberFormat="1" applyFont="1" applyBorder="1" applyAlignment="1">
      <alignment horizontal="center" vertical="center"/>
    </xf>
    <xf numFmtId="164" fontId="13" fillId="0" borderId="1" xfId="3" applyNumberFormat="1" applyFont="1" applyBorder="1" applyAlignment="1">
      <alignment horizontal="center" vertical="center"/>
    </xf>
    <xf numFmtId="3" fontId="13" fillId="0" borderId="3" xfId="2" applyNumberFormat="1" applyFont="1" applyBorder="1" applyAlignment="1">
      <alignment horizontal="center" vertical="center"/>
    </xf>
    <xf numFmtId="164" fontId="13" fillId="0" borderId="4" xfId="3" applyNumberFormat="1" applyFont="1" applyBorder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1" fillId="11" borderId="2" xfId="9" applyNumberFormat="1" applyFont="1" applyFill="1" applyBorder="1" applyAlignment="1">
      <alignment horizontal="center" vertical="center"/>
    </xf>
    <xf numFmtId="164" fontId="21" fillId="9" borderId="24" xfId="3" applyNumberFormat="1" applyFont="1" applyFill="1" applyBorder="1" applyAlignment="1">
      <alignment horizontal="center" vertical="center"/>
    </xf>
    <xf numFmtId="164" fontId="21" fillId="9" borderId="27" xfId="3" applyNumberFormat="1" applyFont="1" applyFill="1" applyBorder="1" applyAlignment="1">
      <alignment horizontal="center" vertical="center"/>
    </xf>
    <xf numFmtId="164" fontId="18" fillId="10" borderId="24" xfId="3" applyNumberFormat="1" applyFont="1" applyFill="1" applyBorder="1" applyAlignment="1">
      <alignment horizontal="center" vertical="center"/>
    </xf>
    <xf numFmtId="164" fontId="18" fillId="10" borderId="27" xfId="3" applyNumberFormat="1" applyFont="1" applyFill="1" applyBorder="1" applyAlignment="1">
      <alignment horizontal="center" vertical="center"/>
    </xf>
    <xf numFmtId="164" fontId="2" fillId="11" borderId="25" xfId="3" applyNumberFormat="1" applyFont="1" applyFill="1" applyBorder="1" applyAlignment="1">
      <alignment horizontal="center" vertical="center"/>
    </xf>
    <xf numFmtId="164" fontId="2" fillId="11" borderId="20" xfId="3" applyNumberFormat="1" applyFont="1" applyFill="1" applyBorder="1" applyAlignment="1">
      <alignment horizontal="center" vertical="center"/>
    </xf>
    <xf numFmtId="164" fontId="9" fillId="0" borderId="25" xfId="3" applyNumberFormat="1" applyFont="1" applyBorder="1" applyAlignment="1">
      <alignment horizontal="center" vertical="center"/>
    </xf>
    <xf numFmtId="164" fontId="2" fillId="11" borderId="1" xfId="3" applyNumberFormat="1" applyFont="1" applyFill="1" applyBorder="1" applyAlignment="1">
      <alignment horizontal="center" vertical="center"/>
    </xf>
    <xf numFmtId="164" fontId="2" fillId="11" borderId="28" xfId="3" applyNumberFormat="1" applyFont="1" applyFill="1" applyBorder="1" applyAlignment="1">
      <alignment horizontal="center" vertical="center"/>
    </xf>
    <xf numFmtId="164" fontId="18" fillId="10" borderId="17" xfId="3" applyNumberFormat="1" applyFont="1" applyFill="1" applyBorder="1" applyAlignment="1">
      <alignment horizontal="center" vertical="center" wrapText="1"/>
    </xf>
    <xf numFmtId="164" fontId="18" fillId="10" borderId="29" xfId="3" applyNumberFormat="1" applyFont="1" applyFill="1" applyBorder="1" applyAlignment="1">
      <alignment horizontal="center" vertical="center" wrapText="1"/>
    </xf>
    <xf numFmtId="164" fontId="9" fillId="0" borderId="26" xfId="3" applyNumberFormat="1" applyFont="1" applyBorder="1" applyAlignment="1">
      <alignment horizontal="center" vertical="center"/>
    </xf>
    <xf numFmtId="0" fontId="23" fillId="0" borderId="0" xfId="0" applyNumberFormat="1" applyFont="1" applyFill="1" applyAlignment="1">
      <alignment horizontal="left" vertical="center"/>
    </xf>
    <xf numFmtId="0" fontId="19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left" vertical="center"/>
    </xf>
    <xf numFmtId="0" fontId="16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2"/>
  <sheetViews>
    <sheetView tabSelected="1" zoomScaleNormal="100" workbookViewId="0">
      <selection activeCell="B1" sqref="B1"/>
    </sheetView>
  </sheetViews>
  <sheetFormatPr defaultRowHeight="15" customHeight="1"/>
  <cols>
    <col min="1" max="1" width="15.5703125" style="6" customWidth="1"/>
    <col min="2" max="2" width="35.140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6" customWidth="1"/>
    <col min="7" max="7" width="16.5703125" style="6" customWidth="1"/>
    <col min="8" max="16384" width="9.140625" style="6"/>
  </cols>
  <sheetData>
    <row r="1" spans="2:7" ht="35.25" customHeight="1">
      <c r="B1" s="75" t="s">
        <v>0</v>
      </c>
      <c r="C1" s="76" t="s">
        <v>275</v>
      </c>
      <c r="D1" s="76" t="s">
        <v>276</v>
      </c>
      <c r="E1" s="76" t="s">
        <v>225</v>
      </c>
      <c r="F1" s="77" t="s">
        <v>1</v>
      </c>
      <c r="G1" s="78" t="s">
        <v>258</v>
      </c>
    </row>
    <row r="2" spans="2:7" ht="15" customHeight="1">
      <c r="B2" s="66" t="s">
        <v>222</v>
      </c>
      <c r="C2" s="67">
        <v>5873901</v>
      </c>
      <c r="D2" s="67">
        <v>6954932</v>
      </c>
      <c r="E2" s="67">
        <v>1081031</v>
      </c>
      <c r="F2" s="95">
        <v>0.18403970376756429</v>
      </c>
      <c r="G2" s="96">
        <v>1</v>
      </c>
    </row>
    <row r="3" spans="2:7" ht="15" customHeight="1">
      <c r="B3" s="70" t="s">
        <v>4</v>
      </c>
      <c r="C3" s="71">
        <v>5517097</v>
      </c>
      <c r="D3" s="71">
        <v>6299848</v>
      </c>
      <c r="E3" s="71">
        <v>782751</v>
      </c>
      <c r="F3" s="97">
        <v>0.14187733150241866</v>
      </c>
      <c r="G3" s="98">
        <v>0.90581015026458922</v>
      </c>
    </row>
    <row r="4" spans="2:7">
      <c r="B4" s="72" t="s">
        <v>223</v>
      </c>
      <c r="C4" s="73">
        <v>4097573</v>
      </c>
      <c r="D4" s="73">
        <v>4840879</v>
      </c>
      <c r="E4" s="73">
        <v>743306</v>
      </c>
      <c r="F4" s="99">
        <v>0.18140152719670888</v>
      </c>
      <c r="G4" s="100">
        <v>0.69603541774383992</v>
      </c>
    </row>
    <row r="5" spans="2:7" s="14" customFormat="1" ht="12">
      <c r="B5" s="17" t="s">
        <v>146</v>
      </c>
      <c r="C5" s="38">
        <v>1331891</v>
      </c>
      <c r="D5" s="31">
        <v>1530864</v>
      </c>
      <c r="E5" s="32">
        <v>198973</v>
      </c>
      <c r="F5" s="101">
        <v>0.14939135409729465</v>
      </c>
      <c r="G5" s="62">
        <v>0.22011200109505025</v>
      </c>
    </row>
    <row r="6" spans="2:7" s="14" customFormat="1" ht="12">
      <c r="B6" s="17" t="s">
        <v>141</v>
      </c>
      <c r="C6" s="38">
        <v>1403994</v>
      </c>
      <c r="D6" s="31">
        <v>1556498</v>
      </c>
      <c r="E6" s="32">
        <v>152504</v>
      </c>
      <c r="F6" s="101">
        <v>0.10862154681572722</v>
      </c>
      <c r="G6" s="62">
        <v>0.22379773087644855</v>
      </c>
    </row>
    <row r="7" spans="2:7" s="14" customFormat="1" ht="12">
      <c r="B7" s="17" t="s">
        <v>142</v>
      </c>
      <c r="C7" s="38">
        <v>35812</v>
      </c>
      <c r="D7" s="31">
        <v>45998</v>
      </c>
      <c r="E7" s="32">
        <v>10186</v>
      </c>
      <c r="F7" s="101">
        <v>0.28442980006701668</v>
      </c>
      <c r="G7" s="62">
        <v>6.6137239012545338E-3</v>
      </c>
    </row>
    <row r="8" spans="2:7" ht="15" customHeight="1">
      <c r="B8" s="18" t="s">
        <v>3</v>
      </c>
      <c r="C8" s="38">
        <v>11710</v>
      </c>
      <c r="D8" s="31">
        <v>10851</v>
      </c>
      <c r="E8" s="32">
        <v>-859</v>
      </c>
      <c r="F8" s="101">
        <v>-7.3356105892399603E-2</v>
      </c>
      <c r="G8" s="62">
        <v>1.5601877919151474E-3</v>
      </c>
    </row>
    <row r="9" spans="2:7" ht="15" customHeight="1">
      <c r="B9" s="18" t="s">
        <v>12</v>
      </c>
      <c r="C9" s="38">
        <v>8334</v>
      </c>
      <c r="D9" s="31">
        <v>9877</v>
      </c>
      <c r="E9" s="32">
        <v>1543</v>
      </c>
      <c r="F9" s="101">
        <v>0.1851451883849291</v>
      </c>
      <c r="G9" s="62">
        <v>1.4201432882449462E-3</v>
      </c>
    </row>
    <row r="10" spans="2:7" ht="15" customHeight="1">
      <c r="B10" s="18" t="s">
        <v>5</v>
      </c>
      <c r="C10" s="38">
        <v>4289</v>
      </c>
      <c r="D10" s="31">
        <v>6051</v>
      </c>
      <c r="E10" s="32">
        <v>1762</v>
      </c>
      <c r="F10" s="101">
        <v>0.41081837258102127</v>
      </c>
      <c r="G10" s="62">
        <v>8.7003007362257455E-4</v>
      </c>
    </row>
    <row r="11" spans="2:7" ht="15" customHeight="1">
      <c r="B11" s="18" t="s">
        <v>11</v>
      </c>
      <c r="C11" s="38">
        <v>5516</v>
      </c>
      <c r="D11" s="31">
        <v>5817</v>
      </c>
      <c r="E11" s="32">
        <v>301</v>
      </c>
      <c r="F11" s="101">
        <v>5.4568527918781751E-2</v>
      </c>
      <c r="G11" s="62">
        <v>8.3638488485581169E-4</v>
      </c>
    </row>
    <row r="12" spans="2:7" s="14" customFormat="1" ht="15" customHeight="1">
      <c r="B12" s="17" t="s">
        <v>150</v>
      </c>
      <c r="C12" s="38">
        <v>46514</v>
      </c>
      <c r="D12" s="31">
        <v>54060</v>
      </c>
      <c r="E12" s="32">
        <v>7546</v>
      </c>
      <c r="F12" s="101">
        <v>0.16223072623296209</v>
      </c>
      <c r="G12" s="62">
        <v>7.7729013022701009E-3</v>
      </c>
    </row>
    <row r="13" spans="2:7" s="14" customFormat="1" ht="15" customHeight="1">
      <c r="B13" s="17" t="s">
        <v>254</v>
      </c>
      <c r="C13" s="38">
        <v>4258</v>
      </c>
      <c r="D13" s="31">
        <v>4987</v>
      </c>
      <c r="E13" s="32">
        <v>729</v>
      </c>
      <c r="F13" s="101">
        <v>0.17120713950211375</v>
      </c>
      <c r="G13" s="62">
        <v>7.1704511273438761E-4</v>
      </c>
    </row>
    <row r="14" spans="2:7" ht="15" customHeight="1">
      <c r="B14" s="18" t="s">
        <v>6</v>
      </c>
      <c r="C14" s="38">
        <v>10624</v>
      </c>
      <c r="D14" s="31">
        <v>12680</v>
      </c>
      <c r="E14" s="32">
        <v>2056</v>
      </c>
      <c r="F14" s="101">
        <v>0.19352409638554224</v>
      </c>
      <c r="G14" s="62">
        <v>1.8231666391562132E-3</v>
      </c>
    </row>
    <row r="15" spans="2:7" ht="15" customHeight="1">
      <c r="B15" s="18" t="s">
        <v>7</v>
      </c>
      <c r="C15" s="38">
        <v>13693</v>
      </c>
      <c r="D15" s="31">
        <v>15369</v>
      </c>
      <c r="E15" s="32">
        <v>1676</v>
      </c>
      <c r="F15" s="101">
        <v>0.12239830570364418</v>
      </c>
      <c r="G15" s="62">
        <v>2.2097987442580317E-3</v>
      </c>
    </row>
    <row r="16" spans="2:7" s="14" customFormat="1" ht="15" customHeight="1">
      <c r="B16" s="17" t="s">
        <v>144</v>
      </c>
      <c r="C16" s="38">
        <v>8580</v>
      </c>
      <c r="D16" s="31">
        <v>10090</v>
      </c>
      <c r="E16" s="32">
        <v>1510</v>
      </c>
      <c r="F16" s="101">
        <v>0.17599067599067597</v>
      </c>
      <c r="G16" s="62">
        <v>1.4507690369941792E-3</v>
      </c>
    </row>
    <row r="17" spans="2:7" ht="15" customHeight="1">
      <c r="B17" s="18" t="s">
        <v>8</v>
      </c>
      <c r="C17" s="38">
        <v>43374</v>
      </c>
      <c r="D17" s="31">
        <v>51320</v>
      </c>
      <c r="E17" s="32">
        <v>7946</v>
      </c>
      <c r="F17" s="101">
        <v>0.18319730714252769</v>
      </c>
      <c r="G17" s="62">
        <v>7.3789362714114246E-3</v>
      </c>
    </row>
    <row r="18" spans="2:7" ht="15" customHeight="1">
      <c r="B18" s="18" t="s">
        <v>9</v>
      </c>
      <c r="C18" s="38">
        <v>4147</v>
      </c>
      <c r="D18" s="31">
        <v>4677</v>
      </c>
      <c r="E18" s="32">
        <v>530</v>
      </c>
      <c r="F18" s="101">
        <v>0.12780323125150717</v>
      </c>
      <c r="G18" s="62">
        <v>6.7247242676132563E-4</v>
      </c>
    </row>
    <row r="19" spans="2:7" s="14" customFormat="1" ht="15" customHeight="1">
      <c r="B19" s="17" t="s">
        <v>145</v>
      </c>
      <c r="C19" s="38">
        <v>981862</v>
      </c>
      <c r="D19" s="31">
        <v>1309893</v>
      </c>
      <c r="E19" s="32">
        <v>328031</v>
      </c>
      <c r="F19" s="101">
        <v>0.33409073780225729</v>
      </c>
      <c r="G19" s="62">
        <v>0.18834015918487773</v>
      </c>
    </row>
    <row r="20" spans="2:7" ht="15" customHeight="1">
      <c r="B20" s="18" t="s">
        <v>10</v>
      </c>
      <c r="C20" s="38">
        <v>3374</v>
      </c>
      <c r="D20" s="31">
        <v>3816</v>
      </c>
      <c r="E20" s="32">
        <v>442</v>
      </c>
      <c r="F20" s="101">
        <v>0.13100177830468285</v>
      </c>
      <c r="G20" s="62">
        <v>5.4867538604259534E-4</v>
      </c>
    </row>
    <row r="21" spans="2:7" s="14" customFormat="1" ht="15" customHeight="1">
      <c r="B21" s="17" t="s">
        <v>147</v>
      </c>
      <c r="C21" s="38">
        <v>1798</v>
      </c>
      <c r="D21" s="31">
        <v>2367</v>
      </c>
      <c r="E21" s="32">
        <v>569</v>
      </c>
      <c r="F21" s="101">
        <v>0.31646273637374867</v>
      </c>
      <c r="G21" s="62">
        <v>3.4033402483302498E-4</v>
      </c>
    </row>
    <row r="22" spans="2:7" s="14" customFormat="1" ht="15" customHeight="1">
      <c r="B22" s="19" t="s">
        <v>143</v>
      </c>
      <c r="C22" s="38">
        <v>5124</v>
      </c>
      <c r="D22" s="31">
        <v>9906</v>
      </c>
      <c r="E22" s="32">
        <v>4782</v>
      </c>
      <c r="F22" s="101">
        <v>0.93325526932084313</v>
      </c>
      <c r="G22" s="62">
        <v>1.4243129911262972E-3</v>
      </c>
    </row>
    <row r="23" spans="2:7" s="14" customFormat="1" ht="15" customHeight="1">
      <c r="B23" s="19" t="s">
        <v>149</v>
      </c>
      <c r="C23" s="38">
        <v>163842</v>
      </c>
      <c r="D23" s="31">
        <v>181801</v>
      </c>
      <c r="E23" s="32">
        <v>17959</v>
      </c>
      <c r="F23" s="101">
        <v>0.10961169907593904</v>
      </c>
      <c r="G23" s="62">
        <v>2.6139867363189174E-2</v>
      </c>
    </row>
    <row r="24" spans="2:7" s="14" customFormat="1" ht="15" customHeight="1">
      <c r="B24" s="19" t="s">
        <v>148</v>
      </c>
      <c r="C24" s="38">
        <v>8837</v>
      </c>
      <c r="D24" s="31">
        <v>13957</v>
      </c>
      <c r="E24" s="32">
        <v>5120</v>
      </c>
      <c r="F24" s="101">
        <v>0.57938214326128779</v>
      </c>
      <c r="G24" s="62">
        <v>2.0067773487936333E-3</v>
      </c>
    </row>
    <row r="25" spans="2:7" ht="15" customHeight="1">
      <c r="B25" s="72" t="s">
        <v>13</v>
      </c>
      <c r="C25" s="73">
        <v>33714</v>
      </c>
      <c r="D25" s="73">
        <v>46430</v>
      </c>
      <c r="E25" s="73">
        <v>12716</v>
      </c>
      <c r="F25" s="102">
        <v>0.37717268790413483</v>
      </c>
      <c r="G25" s="103">
        <v>6.6758380959008662E-3</v>
      </c>
    </row>
    <row r="26" spans="2:7" ht="15" customHeight="1">
      <c r="B26" s="17" t="s">
        <v>14</v>
      </c>
      <c r="C26" s="38">
        <v>3113</v>
      </c>
      <c r="D26" s="31">
        <v>3581</v>
      </c>
      <c r="E26" s="32">
        <v>468</v>
      </c>
      <c r="F26" s="101">
        <v>0.15033729521362038</v>
      </c>
      <c r="G26" s="62">
        <v>5.1488641441785484E-4</v>
      </c>
    </row>
    <row r="27" spans="2:7" ht="15" customHeight="1">
      <c r="B27" s="18" t="s">
        <v>18</v>
      </c>
      <c r="C27" s="38">
        <v>2700</v>
      </c>
      <c r="D27" s="31">
        <v>3568</v>
      </c>
      <c r="E27" s="32">
        <v>868</v>
      </c>
      <c r="F27" s="101">
        <v>0.32148148148148148</v>
      </c>
      <c r="G27" s="62">
        <v>5.1301723726414577E-4</v>
      </c>
    </row>
    <row r="28" spans="2:7" ht="15" customHeight="1">
      <c r="B28" s="18" t="s">
        <v>16</v>
      </c>
      <c r="C28" s="38">
        <v>215</v>
      </c>
      <c r="D28" s="31">
        <v>339</v>
      </c>
      <c r="E28" s="32">
        <v>124</v>
      </c>
      <c r="F28" s="101">
        <v>0.57674418604651168</v>
      </c>
      <c r="G28" s="62">
        <v>4.8742388854412952E-5</v>
      </c>
    </row>
    <row r="29" spans="2:7" ht="15" customHeight="1">
      <c r="B29" s="18" t="s">
        <v>15</v>
      </c>
      <c r="C29" s="38">
        <v>1763</v>
      </c>
      <c r="D29" s="31">
        <v>3517</v>
      </c>
      <c r="E29" s="32">
        <v>1754</v>
      </c>
      <c r="F29" s="101">
        <v>0.99489506522972215</v>
      </c>
      <c r="G29" s="62">
        <v>5.0568431150728726E-4</v>
      </c>
    </row>
    <row r="30" spans="2:7" ht="15" customHeight="1">
      <c r="B30" s="18" t="s">
        <v>17</v>
      </c>
      <c r="C30" s="38">
        <v>2929</v>
      </c>
      <c r="D30" s="31">
        <v>3849</v>
      </c>
      <c r="E30" s="32">
        <v>920</v>
      </c>
      <c r="F30" s="101">
        <v>0.31410037555479686</v>
      </c>
      <c r="G30" s="62">
        <v>5.5342022035585682E-4</v>
      </c>
    </row>
    <row r="31" spans="2:7" ht="15" customHeight="1">
      <c r="B31" s="18" t="s">
        <v>19</v>
      </c>
      <c r="C31" s="38">
        <v>4992</v>
      </c>
      <c r="D31" s="31">
        <v>6431</v>
      </c>
      <c r="E31" s="32">
        <v>1439</v>
      </c>
      <c r="F31" s="101">
        <v>0.28826121794871784</v>
      </c>
      <c r="G31" s="62">
        <v>9.2466755965406994E-4</v>
      </c>
    </row>
    <row r="32" spans="2:7" ht="15" customHeight="1">
      <c r="B32" s="17" t="s">
        <v>202</v>
      </c>
      <c r="C32" s="38">
        <v>18002</v>
      </c>
      <c r="D32" s="31">
        <v>25145</v>
      </c>
      <c r="E32" s="32">
        <v>7143</v>
      </c>
      <c r="F32" s="101">
        <v>0.39678924563937334</v>
      </c>
      <c r="G32" s="62">
        <v>3.6154199638472381E-3</v>
      </c>
    </row>
    <row r="33" spans="2:7" ht="15" customHeight="1">
      <c r="B33" s="72" t="s">
        <v>20</v>
      </c>
      <c r="C33" s="73">
        <v>45416</v>
      </c>
      <c r="D33" s="73">
        <v>54189</v>
      </c>
      <c r="E33" s="73">
        <v>8773</v>
      </c>
      <c r="F33" s="102">
        <v>0.19316980799718153</v>
      </c>
      <c r="G33" s="103">
        <v>7.7914492909492141E-3</v>
      </c>
    </row>
    <row r="34" spans="2:7" ht="15" customHeight="1">
      <c r="B34" s="18" t="s">
        <v>21</v>
      </c>
      <c r="C34" s="38">
        <v>468</v>
      </c>
      <c r="D34" s="31">
        <v>449</v>
      </c>
      <c r="E34" s="32">
        <v>-19</v>
      </c>
      <c r="F34" s="101">
        <v>-4.0598290598290565E-2</v>
      </c>
      <c r="G34" s="62">
        <v>6.4558503231951079E-5</v>
      </c>
    </row>
    <row r="35" spans="2:7" ht="15" customHeight="1">
      <c r="B35" s="18" t="s">
        <v>22</v>
      </c>
      <c r="C35" s="38">
        <v>35</v>
      </c>
      <c r="D35" s="31">
        <v>5</v>
      </c>
      <c r="E35" s="32">
        <v>-30</v>
      </c>
      <c r="F35" s="101">
        <v>-0.85714285714285721</v>
      </c>
      <c r="G35" s="62">
        <v>7.1891428988809665E-7</v>
      </c>
    </row>
    <row r="36" spans="2:7" ht="12">
      <c r="B36" s="18" t="s">
        <v>217</v>
      </c>
      <c r="C36" s="38">
        <v>616</v>
      </c>
      <c r="D36" s="31">
        <v>787</v>
      </c>
      <c r="E36" s="32">
        <v>171</v>
      </c>
      <c r="F36" s="101">
        <v>0.27759740259740262</v>
      </c>
      <c r="G36" s="62">
        <v>1.1315710922838641E-4</v>
      </c>
    </row>
    <row r="37" spans="2:7" ht="15" customHeight="1">
      <c r="B37" s="17" t="s">
        <v>34</v>
      </c>
      <c r="C37" s="38">
        <v>1047</v>
      </c>
      <c r="D37" s="31">
        <v>1527</v>
      </c>
      <c r="E37" s="32">
        <v>480</v>
      </c>
      <c r="F37" s="101">
        <v>0.45845272206303722</v>
      </c>
      <c r="G37" s="62">
        <v>2.1955642413182472E-4</v>
      </c>
    </row>
    <row r="38" spans="2:7" ht="15" customHeight="1">
      <c r="B38" s="17" t="s">
        <v>30</v>
      </c>
      <c r="C38" s="38">
        <v>18705</v>
      </c>
      <c r="D38" s="31">
        <v>21053</v>
      </c>
      <c r="E38" s="32">
        <v>2348</v>
      </c>
      <c r="F38" s="101">
        <v>0.12552793370756476</v>
      </c>
      <c r="G38" s="62">
        <v>3.0270605090028197E-3</v>
      </c>
    </row>
    <row r="39" spans="2:7" ht="15" customHeight="1">
      <c r="B39" s="17" t="s">
        <v>24</v>
      </c>
      <c r="C39" s="38">
        <v>49</v>
      </c>
      <c r="D39" s="31">
        <v>14</v>
      </c>
      <c r="E39" s="32">
        <v>-35</v>
      </c>
      <c r="F39" s="101">
        <v>-0.7142857142857143</v>
      </c>
      <c r="G39" s="62">
        <v>2.0129600116866709E-6</v>
      </c>
    </row>
    <row r="40" spans="2:7" ht="15" customHeight="1">
      <c r="B40" s="17" t="s">
        <v>25</v>
      </c>
      <c r="C40" s="38">
        <v>12029</v>
      </c>
      <c r="D40" s="31">
        <v>14038</v>
      </c>
      <c r="E40" s="32">
        <v>2009</v>
      </c>
      <c r="F40" s="101">
        <v>0.16701305179150383</v>
      </c>
      <c r="G40" s="62">
        <v>2.0184237602898203E-3</v>
      </c>
    </row>
    <row r="41" spans="2:7" ht="15" customHeight="1">
      <c r="B41" s="17" t="s">
        <v>26</v>
      </c>
      <c r="C41" s="38">
        <v>317</v>
      </c>
      <c r="D41" s="31">
        <v>374</v>
      </c>
      <c r="E41" s="32">
        <v>57</v>
      </c>
      <c r="F41" s="101">
        <v>0.17981072555205047</v>
      </c>
      <c r="G41" s="62">
        <v>5.3774788883629629E-5</v>
      </c>
    </row>
    <row r="42" spans="2:7" ht="12">
      <c r="B42" s="17" t="s">
        <v>27</v>
      </c>
      <c r="C42" s="38">
        <v>219</v>
      </c>
      <c r="D42" s="31">
        <v>232</v>
      </c>
      <c r="E42" s="32">
        <v>13</v>
      </c>
      <c r="F42" s="101">
        <v>5.9360730593607247E-2</v>
      </c>
      <c r="G42" s="62">
        <v>3.3357623050807682E-5</v>
      </c>
    </row>
    <row r="43" spans="2:7" ht="12">
      <c r="B43" s="17" t="s">
        <v>28</v>
      </c>
      <c r="C43" s="38">
        <v>224</v>
      </c>
      <c r="D43" s="31">
        <v>190</v>
      </c>
      <c r="E43" s="32">
        <v>-34</v>
      </c>
      <c r="F43" s="101">
        <v>-0.1517857142857143</v>
      </c>
      <c r="G43" s="62">
        <v>2.7318743015747675E-5</v>
      </c>
    </row>
    <row r="44" spans="2:7" ht="12">
      <c r="B44" s="17" t="s">
        <v>29</v>
      </c>
      <c r="C44" s="38">
        <v>1946</v>
      </c>
      <c r="D44" s="31">
        <v>2572</v>
      </c>
      <c r="E44" s="32">
        <v>626</v>
      </c>
      <c r="F44" s="101">
        <v>0.32168550873586854</v>
      </c>
      <c r="G44" s="62">
        <v>3.6980951071843691E-4</v>
      </c>
    </row>
    <row r="45" spans="2:7" ht="12">
      <c r="B45" s="17" t="s">
        <v>31</v>
      </c>
      <c r="C45" s="38">
        <v>56</v>
      </c>
      <c r="D45" s="31">
        <v>40</v>
      </c>
      <c r="E45" s="32">
        <v>-16</v>
      </c>
      <c r="F45" s="101">
        <v>-0.2857142857142857</v>
      </c>
      <c r="G45" s="62">
        <v>5.7513143191047732E-6</v>
      </c>
    </row>
    <row r="46" spans="2:7" ht="15" customHeight="1">
      <c r="B46" s="17" t="s">
        <v>32</v>
      </c>
      <c r="C46" s="38">
        <v>1963</v>
      </c>
      <c r="D46" s="31">
        <v>2702</v>
      </c>
      <c r="E46" s="32">
        <v>739</v>
      </c>
      <c r="F46" s="101">
        <v>0.37646459500764129</v>
      </c>
      <c r="G46" s="62">
        <v>3.8850128225552746E-4</v>
      </c>
    </row>
    <row r="47" spans="2:7" ht="15" customHeight="1">
      <c r="B47" s="17" t="s">
        <v>33</v>
      </c>
      <c r="C47" s="38">
        <v>1548</v>
      </c>
      <c r="D47" s="31">
        <v>2120</v>
      </c>
      <c r="E47" s="32">
        <v>572</v>
      </c>
      <c r="F47" s="101">
        <v>0.3695090439276485</v>
      </c>
      <c r="G47" s="62">
        <v>3.04819658912553E-4</v>
      </c>
    </row>
    <row r="48" spans="2:7" ht="15" customHeight="1">
      <c r="B48" s="17" t="s">
        <v>23</v>
      </c>
      <c r="C48" s="38">
        <v>6194</v>
      </c>
      <c r="D48" s="31">
        <v>8086</v>
      </c>
      <c r="E48" s="32">
        <v>1892</v>
      </c>
      <c r="F48" s="101">
        <v>0.30545689376816276</v>
      </c>
      <c r="G48" s="62">
        <v>1.1626281896070299E-3</v>
      </c>
    </row>
    <row r="49" spans="1:7" ht="15" customHeight="1">
      <c r="B49" s="72" t="s">
        <v>35</v>
      </c>
      <c r="C49" s="73">
        <v>77419</v>
      </c>
      <c r="D49" s="73">
        <v>99876</v>
      </c>
      <c r="E49" s="73">
        <v>22457</v>
      </c>
      <c r="F49" s="102">
        <v>0.29007091282501718</v>
      </c>
      <c r="G49" s="103">
        <v>1.436045672337271E-2</v>
      </c>
    </row>
    <row r="50" spans="1:7" ht="15" customHeight="1">
      <c r="A50" s="12"/>
      <c r="B50" s="18" t="s">
        <v>36</v>
      </c>
      <c r="C50" s="38">
        <v>5479</v>
      </c>
      <c r="D50" s="31">
        <v>7428</v>
      </c>
      <c r="E50" s="32">
        <v>1949</v>
      </c>
      <c r="F50" s="101">
        <v>0.35572184705238175</v>
      </c>
      <c r="G50" s="62">
        <v>1.0680190690577564E-3</v>
      </c>
    </row>
    <row r="51" spans="1:7" ht="15" customHeight="1">
      <c r="A51" s="12"/>
      <c r="B51" s="18" t="s">
        <v>37</v>
      </c>
      <c r="C51" s="38">
        <v>4832</v>
      </c>
      <c r="D51" s="31">
        <v>5761</v>
      </c>
      <c r="E51" s="32">
        <v>929</v>
      </c>
      <c r="F51" s="101">
        <v>0.19225993377483452</v>
      </c>
      <c r="G51" s="62">
        <v>8.2833304480906499E-4</v>
      </c>
    </row>
    <row r="52" spans="1:7" ht="15" customHeight="1">
      <c r="A52" s="12"/>
      <c r="B52" s="17" t="s">
        <v>42</v>
      </c>
      <c r="C52" s="38">
        <v>14172</v>
      </c>
      <c r="D52" s="31">
        <v>18387</v>
      </c>
      <c r="E52" s="32">
        <v>4215</v>
      </c>
      <c r="F52" s="101">
        <v>0.29741744284504668</v>
      </c>
      <c r="G52" s="62">
        <v>2.6437354096344868E-3</v>
      </c>
    </row>
    <row r="53" spans="1:7" ht="12.75">
      <c r="A53" s="12"/>
      <c r="B53" s="17" t="s">
        <v>38</v>
      </c>
      <c r="C53" s="38">
        <v>38693</v>
      </c>
      <c r="D53" s="31">
        <v>49284</v>
      </c>
      <c r="E53" s="32">
        <v>10591</v>
      </c>
      <c r="F53" s="101">
        <v>0.27371876049931521</v>
      </c>
      <c r="G53" s="62">
        <v>7.0861943725689909E-3</v>
      </c>
    </row>
    <row r="54" spans="1:7" s="74" customFormat="1" ht="12.75">
      <c r="A54" s="12"/>
      <c r="B54" s="17" t="s">
        <v>262</v>
      </c>
      <c r="C54" s="38">
        <v>21</v>
      </c>
      <c r="D54" s="31">
        <v>31</v>
      </c>
      <c r="E54" s="32">
        <v>10</v>
      </c>
      <c r="F54" s="101">
        <v>0.47619047619047628</v>
      </c>
      <c r="G54" s="62">
        <v>4.457268597306199E-6</v>
      </c>
    </row>
    <row r="55" spans="1:7" ht="12.75">
      <c r="A55" s="12"/>
      <c r="B55" s="17" t="s">
        <v>39</v>
      </c>
      <c r="C55" s="38">
        <v>224</v>
      </c>
      <c r="D55" s="31">
        <v>237</v>
      </c>
      <c r="E55" s="32">
        <v>13</v>
      </c>
      <c r="F55" s="101">
        <v>5.8035714285714191E-2</v>
      </c>
      <c r="G55" s="62">
        <v>3.407653734069578E-5</v>
      </c>
    </row>
    <row r="56" spans="1:7" s="49" customFormat="1" ht="12.75">
      <c r="A56" s="12"/>
      <c r="B56" s="17" t="s">
        <v>272</v>
      </c>
      <c r="C56" s="38">
        <v>6</v>
      </c>
      <c r="D56" s="31">
        <v>7</v>
      </c>
      <c r="E56" s="32">
        <v>1</v>
      </c>
      <c r="F56" s="101">
        <v>0.16666666666666674</v>
      </c>
      <c r="G56" s="62">
        <v>1.0064800058433355E-6</v>
      </c>
    </row>
    <row r="57" spans="1:7" s="74" customFormat="1" ht="12.75">
      <c r="A57" s="12"/>
      <c r="B57" s="17" t="s">
        <v>40</v>
      </c>
      <c r="C57" s="38">
        <v>9490</v>
      </c>
      <c r="D57" s="31">
        <v>12591</v>
      </c>
      <c r="E57" s="32">
        <v>3101</v>
      </c>
      <c r="F57" s="101">
        <v>0.32676501580611172</v>
      </c>
      <c r="G57" s="62">
        <v>1.810369964796205E-3</v>
      </c>
    </row>
    <row r="58" spans="1:7" ht="12.75">
      <c r="A58" s="12"/>
      <c r="B58" s="17" t="s">
        <v>41</v>
      </c>
      <c r="C58" s="38">
        <v>4502</v>
      </c>
      <c r="D58" s="31">
        <v>6150</v>
      </c>
      <c r="E58" s="32">
        <v>1648</v>
      </c>
      <c r="F58" s="101">
        <v>0.36605952909817852</v>
      </c>
      <c r="G58" s="62">
        <v>8.8426457656235889E-4</v>
      </c>
    </row>
    <row r="59" spans="1:7" ht="15" customHeight="1">
      <c r="B59" s="94" t="s">
        <v>43</v>
      </c>
      <c r="C59" s="73">
        <v>1262975</v>
      </c>
      <c r="D59" s="73">
        <v>1258474</v>
      </c>
      <c r="E59" s="73">
        <v>-4501</v>
      </c>
      <c r="F59" s="102">
        <v>-3.5638076763198079E-3</v>
      </c>
      <c r="G59" s="103">
        <v>0.1809469884105265</v>
      </c>
    </row>
    <row r="60" spans="1:7" ht="15" customHeight="1">
      <c r="B60" s="17" t="s">
        <v>46</v>
      </c>
      <c r="C60" s="38">
        <v>700</v>
      </c>
      <c r="D60" s="31">
        <v>1586</v>
      </c>
      <c r="E60" s="32">
        <v>886</v>
      </c>
      <c r="F60" s="101">
        <v>1.2657142857142856</v>
      </c>
      <c r="G60" s="62">
        <v>2.2803961275250426E-4</v>
      </c>
    </row>
    <row r="61" spans="1:7" ht="15" customHeight="1">
      <c r="B61" s="17" t="s">
        <v>45</v>
      </c>
      <c r="C61" s="38">
        <v>88864</v>
      </c>
      <c r="D61" s="31">
        <v>121058</v>
      </c>
      <c r="E61" s="32">
        <v>32194</v>
      </c>
      <c r="F61" s="101">
        <v>0.36228393950306081</v>
      </c>
      <c r="G61" s="62">
        <v>1.7406065221054642E-2</v>
      </c>
    </row>
    <row r="62" spans="1:7" ht="15" customHeight="1">
      <c r="B62" s="17" t="s">
        <v>44</v>
      </c>
      <c r="C62" s="38">
        <v>1173411</v>
      </c>
      <c r="D62" s="31">
        <v>1135830</v>
      </c>
      <c r="E62" s="32">
        <v>-37581</v>
      </c>
      <c r="F62" s="101">
        <v>-3.202714138524354E-2</v>
      </c>
      <c r="G62" s="62">
        <v>0.16331288357671936</v>
      </c>
    </row>
    <row r="63" spans="1:7" ht="15" customHeight="1">
      <c r="B63" s="70" t="s">
        <v>155</v>
      </c>
      <c r="C63" s="71">
        <v>40469</v>
      </c>
      <c r="D63" s="71">
        <v>50433</v>
      </c>
      <c r="E63" s="71">
        <v>9964</v>
      </c>
      <c r="F63" s="104">
        <v>0.2462131508067904</v>
      </c>
      <c r="G63" s="105">
        <v>7.2514008763852758E-3</v>
      </c>
    </row>
    <row r="64" spans="1:7">
      <c r="B64" s="72" t="s">
        <v>47</v>
      </c>
      <c r="C64" s="73">
        <v>1129</v>
      </c>
      <c r="D64" s="73">
        <v>813</v>
      </c>
      <c r="E64" s="73">
        <v>-316</v>
      </c>
      <c r="F64" s="102">
        <v>-0.27989371124889284</v>
      </c>
      <c r="G64" s="103">
        <v>1.1689546353580452E-4</v>
      </c>
    </row>
    <row r="65" spans="1:7" ht="12.75">
      <c r="A65" s="12"/>
      <c r="B65" s="20" t="s">
        <v>199</v>
      </c>
      <c r="C65" s="38">
        <v>0</v>
      </c>
      <c r="D65" s="31">
        <v>4</v>
      </c>
      <c r="E65" s="32">
        <v>4</v>
      </c>
      <c r="F65" s="101"/>
      <c r="G65" s="62">
        <v>5.751314319104773E-7</v>
      </c>
    </row>
    <row r="66" spans="1:7" ht="15" customHeight="1">
      <c r="A66" s="12"/>
      <c r="B66" s="21" t="s">
        <v>48</v>
      </c>
      <c r="C66" s="38">
        <v>13</v>
      </c>
      <c r="D66" s="31">
        <v>20</v>
      </c>
      <c r="E66" s="32">
        <v>7</v>
      </c>
      <c r="F66" s="101">
        <v>0.53846153846153855</v>
      </c>
      <c r="G66" s="62">
        <v>2.8756571595523866E-6</v>
      </c>
    </row>
    <row r="67" spans="1:7" s="74" customFormat="1" ht="15" customHeight="1">
      <c r="A67" s="12"/>
      <c r="B67" s="21" t="s">
        <v>263</v>
      </c>
      <c r="C67" s="38">
        <v>3</v>
      </c>
      <c r="D67" s="31">
        <v>5</v>
      </c>
      <c r="E67" s="32">
        <v>2</v>
      </c>
      <c r="F67" s="101">
        <v>0.66666666666666674</v>
      </c>
      <c r="G67" s="62">
        <v>7.1891428988809665E-7</v>
      </c>
    </row>
    <row r="68" spans="1:7" ht="12.75">
      <c r="A68" s="12"/>
      <c r="B68" s="21" t="s">
        <v>158</v>
      </c>
      <c r="C68" s="38">
        <v>4</v>
      </c>
      <c r="D68" s="31">
        <v>10</v>
      </c>
      <c r="E68" s="32">
        <v>6</v>
      </c>
      <c r="F68" s="101">
        <v>1.5</v>
      </c>
      <c r="G68" s="62">
        <v>1.4378285797761933E-6</v>
      </c>
    </row>
    <row r="69" spans="1:7" ht="12.75">
      <c r="A69" s="12"/>
      <c r="B69" s="21" t="s">
        <v>52</v>
      </c>
      <c r="C69" s="38">
        <v>1</v>
      </c>
      <c r="D69" s="31">
        <v>4</v>
      </c>
      <c r="E69" s="32">
        <v>3</v>
      </c>
      <c r="F69" s="101">
        <v>3</v>
      </c>
      <c r="G69" s="62">
        <v>5.751314319104773E-7</v>
      </c>
    </row>
    <row r="70" spans="1:7" ht="12.75">
      <c r="A70" s="12"/>
      <c r="B70" s="21" t="s">
        <v>49</v>
      </c>
      <c r="C70" s="38">
        <v>49</v>
      </c>
      <c r="D70" s="31">
        <v>56</v>
      </c>
      <c r="E70" s="32">
        <v>7</v>
      </c>
      <c r="F70" s="101">
        <v>0.14285714285714279</v>
      </c>
      <c r="G70" s="62">
        <v>8.0518400467466836E-6</v>
      </c>
    </row>
    <row r="71" spans="1:7" ht="15" customHeight="1">
      <c r="A71" s="12"/>
      <c r="B71" s="21" t="s">
        <v>200</v>
      </c>
      <c r="C71" s="38">
        <v>34</v>
      </c>
      <c r="D71" s="31">
        <v>103</v>
      </c>
      <c r="E71" s="32">
        <v>69</v>
      </c>
      <c r="F71" s="101">
        <v>2.0294117647058822</v>
      </c>
      <c r="G71" s="62">
        <v>1.4809634371694792E-5</v>
      </c>
    </row>
    <row r="72" spans="1:7" ht="15" customHeight="1">
      <c r="A72" s="12"/>
      <c r="B72" s="20" t="s">
        <v>53</v>
      </c>
      <c r="C72" s="38">
        <v>51</v>
      </c>
      <c r="D72" s="31">
        <v>47</v>
      </c>
      <c r="E72" s="32">
        <v>-4</v>
      </c>
      <c r="F72" s="101">
        <v>-7.8431372549019662E-2</v>
      </c>
      <c r="G72" s="62">
        <v>6.7577943249481086E-6</v>
      </c>
    </row>
    <row r="73" spans="1:7" ht="12.75">
      <c r="A73" s="12"/>
      <c r="B73" s="21" t="s">
        <v>218</v>
      </c>
      <c r="C73" s="38">
        <v>104</v>
      </c>
      <c r="D73" s="31">
        <v>112</v>
      </c>
      <c r="E73" s="32">
        <v>8</v>
      </c>
      <c r="F73" s="101">
        <v>7.6923076923076872E-2</v>
      </c>
      <c r="G73" s="62">
        <v>1.6103680093493367E-5</v>
      </c>
    </row>
    <row r="74" spans="1:7" ht="15" customHeight="1">
      <c r="A74" s="12"/>
      <c r="B74" s="21" t="s">
        <v>211</v>
      </c>
      <c r="C74" s="38">
        <v>2</v>
      </c>
      <c r="D74" s="31">
        <v>14</v>
      </c>
      <c r="E74" s="32">
        <v>12</v>
      </c>
      <c r="F74" s="101">
        <v>6</v>
      </c>
      <c r="G74" s="62">
        <v>2.0129600116866709E-6</v>
      </c>
    </row>
    <row r="75" spans="1:7" s="11" customFormat="1" ht="16.5" customHeight="1">
      <c r="A75" s="12"/>
      <c r="B75" s="21" t="s">
        <v>51</v>
      </c>
      <c r="C75" s="38">
        <v>2</v>
      </c>
      <c r="D75" s="31">
        <v>11</v>
      </c>
      <c r="E75" s="32">
        <v>9</v>
      </c>
      <c r="F75" s="101">
        <v>4.5</v>
      </c>
      <c r="G75" s="62">
        <v>1.5816114377538126E-6</v>
      </c>
    </row>
    <row r="76" spans="1:7" ht="15" customHeight="1">
      <c r="A76" s="12"/>
      <c r="B76" s="21" t="s">
        <v>159</v>
      </c>
      <c r="C76" s="38">
        <v>113</v>
      </c>
      <c r="D76" s="31">
        <v>28</v>
      </c>
      <c r="E76" s="32">
        <v>-85</v>
      </c>
      <c r="F76" s="101">
        <v>-0.75221238938053103</v>
      </c>
      <c r="G76" s="62">
        <v>4.0259200233733418E-6</v>
      </c>
    </row>
    <row r="77" spans="1:7" ht="14.25" customHeight="1">
      <c r="A77" s="12"/>
      <c r="B77" s="21" t="s">
        <v>160</v>
      </c>
      <c r="C77" s="38">
        <v>0</v>
      </c>
      <c r="D77" s="31">
        <v>0</v>
      </c>
      <c r="E77" s="32">
        <v>0</v>
      </c>
      <c r="F77" s="101"/>
      <c r="G77" s="62">
        <v>0</v>
      </c>
    </row>
    <row r="78" spans="1:7" ht="12.75">
      <c r="A78" s="12"/>
      <c r="B78" s="21" t="s">
        <v>161</v>
      </c>
      <c r="C78" s="38">
        <v>2</v>
      </c>
      <c r="D78" s="31">
        <v>2</v>
      </c>
      <c r="E78" s="32">
        <v>0</v>
      </c>
      <c r="F78" s="101">
        <v>0</v>
      </c>
      <c r="G78" s="62">
        <v>2.8756571595523865E-7</v>
      </c>
    </row>
    <row r="79" spans="1:7" ht="12.75">
      <c r="A79" s="12"/>
      <c r="B79" s="21" t="s">
        <v>212</v>
      </c>
      <c r="C79" s="38">
        <v>1</v>
      </c>
      <c r="D79" s="31">
        <v>3</v>
      </c>
      <c r="E79" s="32">
        <v>2</v>
      </c>
      <c r="F79" s="101">
        <v>2</v>
      </c>
      <c r="G79" s="62">
        <v>4.31348573932858E-7</v>
      </c>
    </row>
    <row r="80" spans="1:7" s="11" customFormat="1" ht="12.75">
      <c r="A80" s="12"/>
      <c r="B80" s="21" t="s">
        <v>220</v>
      </c>
      <c r="C80" s="38">
        <v>1</v>
      </c>
      <c r="D80" s="31">
        <v>0</v>
      </c>
      <c r="E80" s="32">
        <v>-1</v>
      </c>
      <c r="F80" s="101">
        <v>-1</v>
      </c>
      <c r="G80" s="62">
        <v>0</v>
      </c>
    </row>
    <row r="81" spans="1:7" ht="15" customHeight="1">
      <c r="A81" s="12"/>
      <c r="B81" s="21" t="s">
        <v>50</v>
      </c>
      <c r="C81" s="38">
        <v>42</v>
      </c>
      <c r="D81" s="31">
        <v>44</v>
      </c>
      <c r="E81" s="32">
        <v>2</v>
      </c>
      <c r="F81" s="101">
        <v>4.7619047619047672E-2</v>
      </c>
      <c r="G81" s="62">
        <v>6.3264457510152506E-6</v>
      </c>
    </row>
    <row r="82" spans="1:7" ht="15" customHeight="1">
      <c r="A82" s="12"/>
      <c r="B82" s="21" t="s">
        <v>221</v>
      </c>
      <c r="C82" s="38">
        <v>707</v>
      </c>
      <c r="D82" s="31">
        <v>337</v>
      </c>
      <c r="E82" s="32">
        <v>-370</v>
      </c>
      <c r="F82" s="101">
        <v>-0.52333804809052331</v>
      </c>
      <c r="G82" s="62">
        <v>4.8454823138457718E-5</v>
      </c>
    </row>
    <row r="83" spans="1:7" ht="15" customHeight="1">
      <c r="A83" s="12"/>
      <c r="B83" s="21" t="s">
        <v>162</v>
      </c>
      <c r="C83" s="38">
        <v>0</v>
      </c>
      <c r="D83" s="31">
        <v>13</v>
      </c>
      <c r="E83" s="32">
        <v>13</v>
      </c>
      <c r="F83" s="101"/>
      <c r="G83" s="62">
        <v>1.8691771537090513E-6</v>
      </c>
    </row>
    <row r="84" spans="1:7" ht="15" customHeight="1">
      <c r="B84" s="72" t="s">
        <v>54</v>
      </c>
      <c r="C84" s="73">
        <v>225</v>
      </c>
      <c r="D84" s="73">
        <v>277</v>
      </c>
      <c r="E84" s="73">
        <v>52</v>
      </c>
      <c r="F84" s="102">
        <v>0.23111111111111104</v>
      </c>
      <c r="G84" s="103">
        <v>3.9827851659800554E-5</v>
      </c>
    </row>
    <row r="85" spans="1:7" ht="15" customHeight="1">
      <c r="B85" s="21" t="s">
        <v>163</v>
      </c>
      <c r="C85" s="38">
        <v>14</v>
      </c>
      <c r="D85" s="31">
        <v>37</v>
      </c>
      <c r="E85" s="32">
        <v>23</v>
      </c>
      <c r="F85" s="101">
        <v>1.6428571428571428</v>
      </c>
      <c r="G85" s="62">
        <v>5.3199657451719151E-6</v>
      </c>
    </row>
    <row r="86" spans="1:7" ht="15" customHeight="1">
      <c r="B86" s="21" t="s">
        <v>213</v>
      </c>
      <c r="C86" s="38">
        <v>72</v>
      </c>
      <c r="D86" s="31">
        <v>109</v>
      </c>
      <c r="E86" s="32">
        <v>37</v>
      </c>
      <c r="F86" s="101">
        <v>0.51388888888888884</v>
      </c>
      <c r="G86" s="62">
        <v>1.5672331519560507E-5</v>
      </c>
    </row>
    <row r="87" spans="1:7" ht="12">
      <c r="B87" s="21" t="s">
        <v>214</v>
      </c>
      <c r="C87" s="38">
        <v>41</v>
      </c>
      <c r="D87" s="31">
        <v>37</v>
      </c>
      <c r="E87" s="32">
        <v>-4</v>
      </c>
      <c r="F87" s="101">
        <v>-9.7560975609756073E-2</v>
      </c>
      <c r="G87" s="62">
        <v>5.3199657451719151E-6</v>
      </c>
    </row>
    <row r="88" spans="1:7" ht="15" customHeight="1">
      <c r="B88" s="21" t="s">
        <v>55</v>
      </c>
      <c r="C88" s="38">
        <v>8</v>
      </c>
      <c r="D88" s="31">
        <v>22</v>
      </c>
      <c r="E88" s="32">
        <v>14</v>
      </c>
      <c r="F88" s="101">
        <v>1.75</v>
      </c>
      <c r="G88" s="62">
        <v>3.1632228755076253E-6</v>
      </c>
    </row>
    <row r="89" spans="1:7" ht="12">
      <c r="B89" s="21" t="s">
        <v>57</v>
      </c>
      <c r="C89" s="38">
        <v>25</v>
      </c>
      <c r="D89" s="31">
        <v>23</v>
      </c>
      <c r="E89" s="32">
        <v>-2</v>
      </c>
      <c r="F89" s="101">
        <v>-7.999999999999996E-2</v>
      </c>
      <c r="G89" s="62">
        <v>3.3070057334852446E-6</v>
      </c>
    </row>
    <row r="90" spans="1:7" ht="15" customHeight="1">
      <c r="B90" s="21" t="s">
        <v>164</v>
      </c>
      <c r="C90" s="38">
        <v>5</v>
      </c>
      <c r="D90" s="31">
        <v>13</v>
      </c>
      <c r="E90" s="32">
        <v>8</v>
      </c>
      <c r="F90" s="101">
        <v>1.6</v>
      </c>
      <c r="G90" s="62">
        <v>1.8691771537090513E-6</v>
      </c>
    </row>
    <row r="91" spans="1:7" ht="15" customHeight="1">
      <c r="B91" s="21" t="s">
        <v>56</v>
      </c>
      <c r="C91" s="38">
        <v>60</v>
      </c>
      <c r="D91" s="31">
        <v>36</v>
      </c>
      <c r="E91" s="32">
        <v>-24</v>
      </c>
      <c r="F91" s="101">
        <v>-0.4</v>
      </c>
      <c r="G91" s="62">
        <v>5.1761828871942958E-6</v>
      </c>
    </row>
    <row r="92" spans="1:7" ht="15" customHeight="1">
      <c r="A92" s="13"/>
      <c r="B92" s="72" t="s">
        <v>58</v>
      </c>
      <c r="C92" s="73">
        <v>36633</v>
      </c>
      <c r="D92" s="73">
        <v>45998</v>
      </c>
      <c r="E92" s="73">
        <v>9365</v>
      </c>
      <c r="F92" s="102">
        <v>0.25564381841509021</v>
      </c>
      <c r="G92" s="103">
        <v>6.6137239012545338E-3</v>
      </c>
    </row>
    <row r="93" spans="1:7" ht="15" customHeight="1">
      <c r="B93" s="17" t="s">
        <v>59</v>
      </c>
      <c r="C93" s="38">
        <v>3860</v>
      </c>
      <c r="D93" s="31">
        <v>5219</v>
      </c>
      <c r="E93" s="32">
        <v>1359</v>
      </c>
      <c r="F93" s="101">
        <v>0.35207253886010359</v>
      </c>
      <c r="G93" s="62">
        <v>7.5040273578519531E-4</v>
      </c>
    </row>
    <row r="94" spans="1:7" ht="15" customHeight="1">
      <c r="B94" s="17" t="s">
        <v>60</v>
      </c>
      <c r="C94" s="38">
        <v>415</v>
      </c>
      <c r="D94" s="31">
        <v>575</v>
      </c>
      <c r="E94" s="32">
        <v>160</v>
      </c>
      <c r="F94" s="101">
        <v>0.3855421686746987</v>
      </c>
      <c r="G94" s="62">
        <v>8.2675143337131122E-5</v>
      </c>
    </row>
    <row r="95" spans="1:7" ht="15" customHeight="1">
      <c r="B95" s="17" t="s">
        <v>153</v>
      </c>
      <c r="C95" s="38">
        <v>32358</v>
      </c>
      <c r="D95" s="31">
        <v>40204</v>
      </c>
      <c r="E95" s="32">
        <v>7846</v>
      </c>
      <c r="F95" s="101">
        <v>0.24247481302923535</v>
      </c>
      <c r="G95" s="62">
        <v>5.7806460221322079E-3</v>
      </c>
    </row>
    <row r="96" spans="1:7" ht="15" customHeight="1">
      <c r="B96" s="72" t="s">
        <v>61</v>
      </c>
      <c r="C96" s="73">
        <v>2482</v>
      </c>
      <c r="D96" s="73">
        <v>3345</v>
      </c>
      <c r="E96" s="73">
        <v>863</v>
      </c>
      <c r="F96" s="102">
        <v>0.34770346494762294</v>
      </c>
      <c r="G96" s="103">
        <v>4.809536599351367E-4</v>
      </c>
    </row>
    <row r="97" spans="2:7" ht="15" customHeight="1">
      <c r="B97" s="18" t="s">
        <v>62</v>
      </c>
      <c r="C97" s="38">
        <v>418</v>
      </c>
      <c r="D97" s="31">
        <v>637</v>
      </c>
      <c r="E97" s="32">
        <v>219</v>
      </c>
      <c r="F97" s="101">
        <v>0.52392344497607657</v>
      </c>
      <c r="G97" s="62">
        <v>9.1589680531743513E-5</v>
      </c>
    </row>
    <row r="98" spans="2:7" ht="15" customHeight="1">
      <c r="B98" s="18" t="s">
        <v>63</v>
      </c>
      <c r="C98" s="38">
        <v>18</v>
      </c>
      <c r="D98" s="31">
        <v>47</v>
      </c>
      <c r="E98" s="32">
        <v>29</v>
      </c>
      <c r="F98" s="101">
        <v>1.6111111111111112</v>
      </c>
      <c r="G98" s="62">
        <v>6.7577943249481086E-6</v>
      </c>
    </row>
    <row r="99" spans="2:7" ht="15" customHeight="1">
      <c r="B99" s="18" t="s">
        <v>64</v>
      </c>
      <c r="C99" s="38">
        <v>1202</v>
      </c>
      <c r="D99" s="31">
        <v>1493</v>
      </c>
      <c r="E99" s="32">
        <v>291</v>
      </c>
      <c r="F99" s="101">
        <v>0.24209650582362729</v>
      </c>
      <c r="G99" s="62">
        <v>2.1466780696058566E-4</v>
      </c>
    </row>
    <row r="100" spans="2:7" ht="15" customHeight="1">
      <c r="B100" s="18" t="s">
        <v>72</v>
      </c>
      <c r="C100" s="38">
        <v>84</v>
      </c>
      <c r="D100" s="31">
        <v>229</v>
      </c>
      <c r="E100" s="32">
        <v>145</v>
      </c>
      <c r="F100" s="101">
        <v>1.7261904761904763</v>
      </c>
      <c r="G100" s="62">
        <v>3.2926274476874825E-5</v>
      </c>
    </row>
    <row r="101" spans="2:7" ht="12">
      <c r="B101" s="18" t="s">
        <v>67</v>
      </c>
      <c r="C101" s="38">
        <v>403</v>
      </c>
      <c r="D101" s="31">
        <v>466</v>
      </c>
      <c r="E101" s="32">
        <v>63</v>
      </c>
      <c r="F101" s="101">
        <v>0.15632754342431765</v>
      </c>
      <c r="G101" s="62">
        <v>6.7002811817570612E-5</v>
      </c>
    </row>
    <row r="102" spans="2:7" ht="15" customHeight="1">
      <c r="B102" s="18" t="s">
        <v>65</v>
      </c>
      <c r="C102" s="38">
        <v>128</v>
      </c>
      <c r="D102" s="31">
        <v>143</v>
      </c>
      <c r="E102" s="32">
        <v>15</v>
      </c>
      <c r="F102" s="101">
        <v>0.1171875</v>
      </c>
      <c r="G102" s="62">
        <v>2.0560948690799566E-5</v>
      </c>
    </row>
    <row r="103" spans="2:7" ht="15" customHeight="1">
      <c r="B103" s="21" t="s">
        <v>165</v>
      </c>
      <c r="C103" s="38">
        <v>2</v>
      </c>
      <c r="D103" s="31">
        <v>2</v>
      </c>
      <c r="E103" s="32">
        <v>0</v>
      </c>
      <c r="F103" s="101">
        <v>0</v>
      </c>
      <c r="G103" s="62">
        <v>2.8756571595523865E-7</v>
      </c>
    </row>
    <row r="104" spans="2:7" ht="15" customHeight="1">
      <c r="B104" s="18" t="s">
        <v>70</v>
      </c>
      <c r="C104" s="38">
        <v>5</v>
      </c>
      <c r="D104" s="31">
        <v>4</v>
      </c>
      <c r="E104" s="32">
        <v>-1</v>
      </c>
      <c r="F104" s="101">
        <v>-0.19999999999999996</v>
      </c>
      <c r="G104" s="62">
        <v>5.751314319104773E-7</v>
      </c>
    </row>
    <row r="105" spans="2:7" ht="15" customHeight="1">
      <c r="B105" s="18" t="s">
        <v>68</v>
      </c>
      <c r="C105" s="38">
        <v>12</v>
      </c>
      <c r="D105" s="31">
        <v>12</v>
      </c>
      <c r="E105" s="32">
        <v>0</v>
      </c>
      <c r="F105" s="101">
        <v>0</v>
      </c>
      <c r="G105" s="62">
        <v>1.725394295731432E-6</v>
      </c>
    </row>
    <row r="106" spans="2:7" ht="15" customHeight="1">
      <c r="B106" s="18" t="s">
        <v>69</v>
      </c>
      <c r="C106" s="38">
        <v>115</v>
      </c>
      <c r="D106" s="31">
        <v>125</v>
      </c>
      <c r="E106" s="32">
        <v>10</v>
      </c>
      <c r="F106" s="101">
        <v>8.6956521739130377E-2</v>
      </c>
      <c r="G106" s="62">
        <v>1.7972857247202416E-5</v>
      </c>
    </row>
    <row r="107" spans="2:7" ht="16.5" customHeight="1">
      <c r="B107" s="20" t="s">
        <v>203</v>
      </c>
      <c r="C107" s="38">
        <v>10</v>
      </c>
      <c r="D107" s="31">
        <v>20</v>
      </c>
      <c r="E107" s="32">
        <v>10</v>
      </c>
      <c r="F107" s="101">
        <v>1</v>
      </c>
      <c r="G107" s="62">
        <v>2.8756571595523866E-6</v>
      </c>
    </row>
    <row r="108" spans="2:7" ht="18" customHeight="1">
      <c r="B108" s="18" t="s">
        <v>71</v>
      </c>
      <c r="C108" s="38">
        <v>34</v>
      </c>
      <c r="D108" s="31">
        <v>50</v>
      </c>
      <c r="E108" s="32">
        <v>16</v>
      </c>
      <c r="F108" s="101">
        <v>0.47058823529411775</v>
      </c>
      <c r="G108" s="62">
        <v>7.1891428988809667E-6</v>
      </c>
    </row>
    <row r="109" spans="2:7" ht="15" customHeight="1">
      <c r="B109" s="18" t="s">
        <v>66</v>
      </c>
      <c r="C109" s="38">
        <v>51</v>
      </c>
      <c r="D109" s="31">
        <v>117</v>
      </c>
      <c r="E109" s="32">
        <v>66</v>
      </c>
      <c r="F109" s="101">
        <v>1.2941176470588234</v>
      </c>
      <c r="G109" s="62">
        <v>1.6822594383381461E-5</v>
      </c>
    </row>
    <row r="110" spans="2:7" ht="26.25" customHeight="1">
      <c r="B110" s="70" t="s">
        <v>73</v>
      </c>
      <c r="C110" s="71">
        <v>220589</v>
      </c>
      <c r="D110" s="71">
        <v>433443</v>
      </c>
      <c r="E110" s="71">
        <v>212854</v>
      </c>
      <c r="F110" s="104">
        <v>0.96493478822606749</v>
      </c>
      <c r="G110" s="105">
        <v>6.2321673310393261E-2</v>
      </c>
    </row>
    <row r="111" spans="2:7" ht="21.75" customHeight="1">
      <c r="B111" s="72" t="s">
        <v>196</v>
      </c>
      <c r="C111" s="73">
        <v>22626</v>
      </c>
      <c r="D111" s="73">
        <v>33127</v>
      </c>
      <c r="E111" s="73">
        <v>10501</v>
      </c>
      <c r="F111" s="102">
        <v>0.46411208344382571</v>
      </c>
      <c r="G111" s="103">
        <v>4.7630947362245959E-3</v>
      </c>
    </row>
    <row r="112" spans="2:7" ht="12">
      <c r="B112" s="18" t="s">
        <v>87</v>
      </c>
      <c r="C112" s="38">
        <v>13086</v>
      </c>
      <c r="D112" s="31">
        <v>20043</v>
      </c>
      <c r="E112" s="32">
        <v>6957</v>
      </c>
      <c r="F112" s="101">
        <v>0.53163686382393394</v>
      </c>
      <c r="G112" s="62">
        <v>2.8818398224454245E-3</v>
      </c>
    </row>
    <row r="113" spans="2:7" ht="15" customHeight="1">
      <c r="B113" s="22" t="s">
        <v>264</v>
      </c>
      <c r="C113" s="38">
        <v>102</v>
      </c>
      <c r="D113" s="31">
        <v>66</v>
      </c>
      <c r="E113" s="32">
        <v>-36</v>
      </c>
      <c r="F113" s="101">
        <v>-0.3529411764705882</v>
      </c>
      <c r="G113" s="62">
        <v>9.4896686265228754E-6</v>
      </c>
    </row>
    <row r="114" spans="2:7" ht="12">
      <c r="B114" s="22" t="s">
        <v>78</v>
      </c>
      <c r="C114" s="38">
        <v>5392</v>
      </c>
      <c r="D114" s="31">
        <v>6004</v>
      </c>
      <c r="E114" s="32">
        <v>612</v>
      </c>
      <c r="F114" s="101">
        <v>0.11350148367952517</v>
      </c>
      <c r="G114" s="62">
        <v>8.6327227929762647E-4</v>
      </c>
    </row>
    <row r="115" spans="2:7" s="74" customFormat="1" ht="12">
      <c r="B115" s="22" t="s">
        <v>82</v>
      </c>
      <c r="C115" s="38">
        <v>143</v>
      </c>
      <c r="D115" s="31">
        <v>151</v>
      </c>
      <c r="E115" s="32">
        <v>8</v>
      </c>
      <c r="F115" s="101">
        <v>5.5944055944056048E-2</v>
      </c>
      <c r="G115" s="62">
        <v>2.1711211554620521E-5</v>
      </c>
    </row>
    <row r="116" spans="2:7" ht="15" customHeight="1">
      <c r="B116" s="19" t="s">
        <v>259</v>
      </c>
      <c r="C116" s="38">
        <v>19</v>
      </c>
      <c r="D116" s="31">
        <v>4</v>
      </c>
      <c r="E116" s="32">
        <v>-15</v>
      </c>
      <c r="F116" s="101">
        <v>-0.78947368421052633</v>
      </c>
      <c r="G116" s="62">
        <v>5.751314319104773E-7</v>
      </c>
    </row>
    <row r="117" spans="2:7" ht="12">
      <c r="B117" s="19" t="s">
        <v>166</v>
      </c>
      <c r="C117" s="38">
        <v>3585</v>
      </c>
      <c r="D117" s="31">
        <v>6718</v>
      </c>
      <c r="E117" s="32">
        <v>3133</v>
      </c>
      <c r="F117" s="101">
        <v>0.87391910739191081</v>
      </c>
      <c r="G117" s="62">
        <v>9.6593323989364671E-4</v>
      </c>
    </row>
    <row r="118" spans="2:7" ht="15" customHeight="1">
      <c r="B118" s="19" t="s">
        <v>167</v>
      </c>
      <c r="C118" s="38">
        <v>299</v>
      </c>
      <c r="D118" s="31">
        <v>141</v>
      </c>
      <c r="E118" s="32">
        <v>-158</v>
      </c>
      <c r="F118" s="101">
        <v>-0.52842809364548493</v>
      </c>
      <c r="G118" s="62">
        <v>2.0273382974844326E-5</v>
      </c>
    </row>
    <row r="119" spans="2:7" ht="15" customHeight="1">
      <c r="B119" s="72" t="s">
        <v>197</v>
      </c>
      <c r="C119" s="73">
        <v>3286</v>
      </c>
      <c r="D119" s="73">
        <v>5268</v>
      </c>
      <c r="E119" s="73">
        <v>1982</v>
      </c>
      <c r="F119" s="102">
        <v>0.6031649421789409</v>
      </c>
      <c r="G119" s="103">
        <v>7.5744809582609866E-4</v>
      </c>
    </row>
    <row r="120" spans="2:7" ht="12">
      <c r="B120" s="19" t="s">
        <v>157</v>
      </c>
      <c r="C120" s="38">
        <v>5</v>
      </c>
      <c r="D120" s="31">
        <v>3</v>
      </c>
      <c r="E120" s="32">
        <v>-2</v>
      </c>
      <c r="F120" s="101">
        <v>-0.4</v>
      </c>
      <c r="G120" s="62">
        <v>4.31348573932858E-7</v>
      </c>
    </row>
    <row r="121" spans="2:7" ht="15" customHeight="1">
      <c r="B121" s="19" t="s">
        <v>74</v>
      </c>
      <c r="C121" s="38">
        <v>2576</v>
      </c>
      <c r="D121" s="31">
        <v>4284</v>
      </c>
      <c r="E121" s="32">
        <v>1708</v>
      </c>
      <c r="F121" s="101">
        <v>0.66304347826086962</v>
      </c>
      <c r="G121" s="62">
        <v>6.1596576357612128E-4</v>
      </c>
    </row>
    <row r="122" spans="2:7" ht="15" customHeight="1">
      <c r="B122" s="19" t="s">
        <v>86</v>
      </c>
      <c r="C122" s="38">
        <v>5</v>
      </c>
      <c r="D122" s="31">
        <v>25</v>
      </c>
      <c r="E122" s="32">
        <v>20</v>
      </c>
      <c r="F122" s="101">
        <v>4</v>
      </c>
      <c r="G122" s="62">
        <v>3.5945714494404833E-6</v>
      </c>
    </row>
    <row r="123" spans="2:7" ht="15" customHeight="1">
      <c r="B123" s="19" t="s">
        <v>168</v>
      </c>
      <c r="C123" s="38">
        <v>0</v>
      </c>
      <c r="D123" s="31">
        <v>16</v>
      </c>
      <c r="E123" s="32">
        <v>16</v>
      </c>
      <c r="F123" s="101"/>
      <c r="G123" s="62">
        <v>2.3005257276419092E-6</v>
      </c>
    </row>
    <row r="124" spans="2:7" ht="15" customHeight="1">
      <c r="B124" s="19" t="s">
        <v>169</v>
      </c>
      <c r="C124" s="38">
        <v>3</v>
      </c>
      <c r="D124" s="31">
        <v>0</v>
      </c>
      <c r="E124" s="32">
        <v>-3</v>
      </c>
      <c r="F124" s="101">
        <v>-1</v>
      </c>
      <c r="G124" s="62">
        <v>0</v>
      </c>
    </row>
    <row r="125" spans="2:7" ht="15" customHeight="1">
      <c r="B125" s="19" t="s">
        <v>215</v>
      </c>
      <c r="C125" s="38">
        <v>0</v>
      </c>
      <c r="D125" s="31">
        <v>0</v>
      </c>
      <c r="E125" s="32">
        <v>0</v>
      </c>
      <c r="F125" s="101"/>
      <c r="G125" s="62">
        <v>0</v>
      </c>
    </row>
    <row r="126" spans="2:7" ht="15" customHeight="1">
      <c r="B126" s="19" t="s">
        <v>76</v>
      </c>
      <c r="C126" s="38">
        <v>664</v>
      </c>
      <c r="D126" s="31">
        <v>882</v>
      </c>
      <c r="E126" s="32">
        <v>218</v>
      </c>
      <c r="F126" s="101">
        <v>0.32831325301204828</v>
      </c>
      <c r="G126" s="62">
        <v>1.2681648073626026E-4</v>
      </c>
    </row>
    <row r="127" spans="2:7" ht="15" customHeight="1">
      <c r="B127" s="19" t="s">
        <v>216</v>
      </c>
      <c r="C127" s="38">
        <v>0</v>
      </c>
      <c r="D127" s="31">
        <v>3</v>
      </c>
      <c r="E127" s="32">
        <v>3</v>
      </c>
      <c r="F127" s="101"/>
      <c r="G127" s="62">
        <v>4.31348573932858E-7</v>
      </c>
    </row>
    <row r="128" spans="2:7" ht="15" customHeight="1">
      <c r="B128" s="19" t="s">
        <v>170</v>
      </c>
      <c r="C128" s="38">
        <v>1</v>
      </c>
      <c r="D128" s="31">
        <v>4</v>
      </c>
      <c r="E128" s="32">
        <v>3</v>
      </c>
      <c r="F128" s="101">
        <v>3</v>
      </c>
      <c r="G128" s="62">
        <v>5.751314319104773E-7</v>
      </c>
    </row>
    <row r="129" spans="1:7" s="11" customFormat="1" ht="15" customHeight="1">
      <c r="B129" s="19" t="s">
        <v>75</v>
      </c>
      <c r="C129" s="38">
        <v>11</v>
      </c>
      <c r="D129" s="31">
        <v>17</v>
      </c>
      <c r="E129" s="32">
        <v>6</v>
      </c>
      <c r="F129" s="101">
        <v>0.54545454545454541</v>
      </c>
      <c r="G129" s="62">
        <v>2.4443085856195285E-6</v>
      </c>
    </row>
    <row r="130" spans="1:7" s="11" customFormat="1" ht="15" customHeight="1">
      <c r="B130" s="19" t="s">
        <v>171</v>
      </c>
      <c r="C130" s="38">
        <v>9</v>
      </c>
      <c r="D130" s="31">
        <v>5</v>
      </c>
      <c r="E130" s="32">
        <v>-4</v>
      </c>
      <c r="F130" s="101">
        <v>-0.44444444444444442</v>
      </c>
      <c r="G130" s="62">
        <v>7.1891428988809665E-7</v>
      </c>
    </row>
    <row r="131" spans="1:7" s="11" customFormat="1" ht="15" customHeight="1">
      <c r="B131" s="19" t="s">
        <v>85</v>
      </c>
      <c r="C131" s="38">
        <v>10</v>
      </c>
      <c r="D131" s="31">
        <v>14</v>
      </c>
      <c r="E131" s="32">
        <v>4</v>
      </c>
      <c r="F131" s="101">
        <v>0.39999999999999991</v>
      </c>
      <c r="G131" s="62">
        <v>2.0129600116866709E-6</v>
      </c>
    </row>
    <row r="132" spans="1:7" s="11" customFormat="1" ht="15" customHeight="1">
      <c r="B132" s="19" t="s">
        <v>172</v>
      </c>
      <c r="C132" s="38">
        <v>1</v>
      </c>
      <c r="D132" s="31">
        <v>13</v>
      </c>
      <c r="E132" s="32">
        <v>12</v>
      </c>
      <c r="F132" s="101">
        <v>12</v>
      </c>
      <c r="G132" s="62">
        <v>1.8691771537090513E-6</v>
      </c>
    </row>
    <row r="133" spans="1:7" s="11" customFormat="1" ht="15" customHeight="1">
      <c r="B133" s="19" t="s">
        <v>173</v>
      </c>
      <c r="C133" s="38">
        <v>1</v>
      </c>
      <c r="D133" s="31">
        <v>2</v>
      </c>
      <c r="E133" s="32">
        <v>1</v>
      </c>
      <c r="F133" s="101">
        <v>1</v>
      </c>
      <c r="G133" s="62">
        <v>2.8756571595523865E-7</v>
      </c>
    </row>
    <row r="134" spans="1:7" s="11" customFormat="1" ht="15" customHeight="1">
      <c r="B134" s="19" t="s">
        <v>174</v>
      </c>
      <c r="C134" s="38">
        <v>0</v>
      </c>
      <c r="D134" s="31">
        <v>0</v>
      </c>
      <c r="E134" s="32">
        <v>0</v>
      </c>
      <c r="F134" s="101"/>
      <c r="G134" s="62">
        <v>0</v>
      </c>
    </row>
    <row r="135" spans="1:7" ht="15" customHeight="1">
      <c r="B135" s="72" t="s">
        <v>208</v>
      </c>
      <c r="C135" s="73">
        <v>177034</v>
      </c>
      <c r="D135" s="73">
        <v>372601</v>
      </c>
      <c r="E135" s="73">
        <v>195567</v>
      </c>
      <c r="F135" s="102">
        <v>1.1046861054938599</v>
      </c>
      <c r="G135" s="103">
        <v>5.357363666531894E-2</v>
      </c>
    </row>
    <row r="136" spans="1:7" ht="15" customHeight="1">
      <c r="A136" s="12"/>
      <c r="B136" s="18" t="s">
        <v>103</v>
      </c>
      <c r="C136" s="38">
        <v>300</v>
      </c>
      <c r="D136" s="31">
        <v>567</v>
      </c>
      <c r="E136" s="32">
        <v>267</v>
      </c>
      <c r="F136" s="101">
        <v>0.8899999999999999</v>
      </c>
      <c r="G136" s="62">
        <v>8.1524880473310161E-5</v>
      </c>
    </row>
    <row r="137" spans="1:7" ht="15" customHeight="1">
      <c r="A137" s="12"/>
      <c r="B137" s="18" t="s">
        <v>104</v>
      </c>
      <c r="C137" s="38">
        <v>347</v>
      </c>
      <c r="D137" s="31">
        <v>1375</v>
      </c>
      <c r="E137" s="32">
        <v>1028</v>
      </c>
      <c r="F137" s="101">
        <v>2.9625360230547551</v>
      </c>
      <c r="G137" s="62">
        <v>1.9770142971922659E-4</v>
      </c>
    </row>
    <row r="138" spans="1:7" s="11" customFormat="1" ht="15" customHeight="1">
      <c r="A138" s="12"/>
      <c r="B138" s="18" t="s">
        <v>266</v>
      </c>
      <c r="C138" s="38">
        <v>7</v>
      </c>
      <c r="D138" s="31">
        <v>21</v>
      </c>
      <c r="E138" s="32">
        <v>14</v>
      </c>
      <c r="F138" s="101">
        <v>2</v>
      </c>
      <c r="G138" s="62">
        <v>3.0194400175300059E-6</v>
      </c>
    </row>
    <row r="139" spans="1:7" ht="15" customHeight="1">
      <c r="A139" s="12"/>
      <c r="B139" s="18" t="s">
        <v>105</v>
      </c>
      <c r="C139" s="38">
        <v>31645</v>
      </c>
      <c r="D139" s="31">
        <v>52718</v>
      </c>
      <c r="E139" s="32">
        <v>21073</v>
      </c>
      <c r="F139" s="101">
        <v>0.66591878653815773</v>
      </c>
      <c r="G139" s="62">
        <v>7.5799447068641357E-3</v>
      </c>
    </row>
    <row r="140" spans="1:7" s="74" customFormat="1" ht="15" customHeight="1">
      <c r="A140" s="12"/>
      <c r="B140" s="18" t="s">
        <v>106</v>
      </c>
      <c r="C140" s="38">
        <v>139122</v>
      </c>
      <c r="D140" s="31">
        <v>307588</v>
      </c>
      <c r="E140" s="32">
        <v>168466</v>
      </c>
      <c r="F140" s="101">
        <v>1.2109227871939736</v>
      </c>
      <c r="G140" s="62">
        <v>4.4225881719619976E-2</v>
      </c>
    </row>
    <row r="141" spans="1:7" ht="12.75">
      <c r="A141" s="12"/>
      <c r="B141" s="18" t="s">
        <v>175</v>
      </c>
      <c r="C141" s="38">
        <v>24</v>
      </c>
      <c r="D141" s="31">
        <v>33</v>
      </c>
      <c r="E141" s="32">
        <v>9</v>
      </c>
      <c r="F141" s="101">
        <v>0.375</v>
      </c>
      <c r="G141" s="62">
        <v>4.7448343132614377E-6</v>
      </c>
    </row>
    <row r="142" spans="1:7" ht="12.75">
      <c r="A142" s="12"/>
      <c r="B142" s="21" t="s">
        <v>107</v>
      </c>
      <c r="C142" s="38">
        <v>350</v>
      </c>
      <c r="D142" s="31">
        <v>516</v>
      </c>
      <c r="E142" s="32">
        <v>166</v>
      </c>
      <c r="F142" s="101">
        <v>0.4742857142857142</v>
      </c>
      <c r="G142" s="62">
        <v>7.4191954716451575E-5</v>
      </c>
    </row>
    <row r="143" spans="1:7" ht="15" customHeight="1">
      <c r="A143" s="12"/>
      <c r="B143" s="18" t="s">
        <v>108</v>
      </c>
      <c r="C143" s="38">
        <v>3890</v>
      </c>
      <c r="D143" s="31">
        <v>8089</v>
      </c>
      <c r="E143" s="32">
        <v>4199</v>
      </c>
      <c r="F143" s="101">
        <v>1.0794344473007711</v>
      </c>
      <c r="G143" s="62">
        <v>1.1630595381809628E-3</v>
      </c>
    </row>
    <row r="144" spans="1:7" ht="15" customHeight="1">
      <c r="A144" s="12"/>
      <c r="B144" s="18" t="s">
        <v>109</v>
      </c>
      <c r="C144" s="38">
        <v>1349</v>
      </c>
      <c r="D144" s="31">
        <v>1694</v>
      </c>
      <c r="E144" s="32">
        <v>345</v>
      </c>
      <c r="F144" s="101">
        <v>0.25574499629355074</v>
      </c>
      <c r="G144" s="62">
        <v>2.4356816141408714E-4</v>
      </c>
    </row>
    <row r="145" spans="1:7" ht="15" customHeight="1">
      <c r="A145" s="12"/>
      <c r="B145" s="72" t="s">
        <v>209</v>
      </c>
      <c r="C145" s="73">
        <v>17643</v>
      </c>
      <c r="D145" s="73">
        <v>22447</v>
      </c>
      <c r="E145" s="73">
        <v>4804</v>
      </c>
      <c r="F145" s="102">
        <v>0.27228929320410367</v>
      </c>
      <c r="G145" s="103">
        <v>3.2274938130236212E-3</v>
      </c>
    </row>
    <row r="146" spans="1:7" ht="15" customHeight="1">
      <c r="B146" s="21" t="s">
        <v>260</v>
      </c>
      <c r="C146" s="38">
        <v>0</v>
      </c>
      <c r="D146" s="31">
        <v>0</v>
      </c>
      <c r="E146" s="32">
        <v>0</v>
      </c>
      <c r="F146" s="101"/>
      <c r="G146" s="62">
        <v>0</v>
      </c>
    </row>
    <row r="147" spans="1:7" ht="12">
      <c r="B147" s="21" t="s">
        <v>265</v>
      </c>
      <c r="C147" s="38">
        <v>21</v>
      </c>
      <c r="D147" s="31">
        <v>26</v>
      </c>
      <c r="E147" s="32">
        <v>5</v>
      </c>
      <c r="F147" s="101">
        <v>0.23809523809523814</v>
      </c>
      <c r="G147" s="62">
        <v>3.7383543074181027E-6</v>
      </c>
    </row>
    <row r="148" spans="1:7" ht="15" customHeight="1">
      <c r="B148" s="21" t="s">
        <v>79</v>
      </c>
      <c r="C148" s="38">
        <v>797</v>
      </c>
      <c r="D148" s="31">
        <v>1049</v>
      </c>
      <c r="E148" s="32">
        <v>252</v>
      </c>
      <c r="F148" s="101">
        <v>0.31618569636135518</v>
      </c>
      <c r="G148" s="62">
        <v>1.5082821801852268E-4</v>
      </c>
    </row>
    <row r="149" spans="1:7" s="74" customFormat="1" ht="15" customHeight="1">
      <c r="B149" s="21" t="s">
        <v>273</v>
      </c>
      <c r="C149" s="38">
        <v>2</v>
      </c>
      <c r="D149" s="31">
        <v>9</v>
      </c>
      <c r="E149" s="32">
        <v>7</v>
      </c>
      <c r="F149" s="101">
        <v>3.5</v>
      </c>
      <c r="G149" s="62">
        <v>1.2940457217985739E-6</v>
      </c>
    </row>
    <row r="150" spans="1:7" ht="12">
      <c r="B150" s="21" t="s">
        <v>80</v>
      </c>
      <c r="C150" s="38">
        <v>817</v>
      </c>
      <c r="D150" s="31">
        <v>1284</v>
      </c>
      <c r="E150" s="32">
        <v>467</v>
      </c>
      <c r="F150" s="101">
        <v>0.57160342717258272</v>
      </c>
      <c r="G150" s="62">
        <v>1.8461718964326324E-4</v>
      </c>
    </row>
    <row r="151" spans="1:7" ht="12">
      <c r="B151" s="21" t="s">
        <v>81</v>
      </c>
      <c r="C151" s="38">
        <v>365</v>
      </c>
      <c r="D151" s="31">
        <v>284</v>
      </c>
      <c r="E151" s="32">
        <v>-81</v>
      </c>
      <c r="F151" s="101">
        <v>-0.22191780821917806</v>
      </c>
      <c r="G151" s="62">
        <v>4.0834331665643892E-5</v>
      </c>
    </row>
    <row r="152" spans="1:7" s="74" customFormat="1" ht="12">
      <c r="B152" s="21" t="s">
        <v>195</v>
      </c>
      <c r="C152" s="38">
        <v>13974</v>
      </c>
      <c r="D152" s="31">
        <v>16781</v>
      </c>
      <c r="E152" s="32">
        <v>2807</v>
      </c>
      <c r="F152" s="101">
        <v>0.20087304994990696</v>
      </c>
      <c r="G152" s="62">
        <v>2.4128201397224302E-3</v>
      </c>
    </row>
    <row r="153" spans="1:7" s="74" customFormat="1" ht="12">
      <c r="B153" s="21" t="s">
        <v>83</v>
      </c>
      <c r="C153" s="38">
        <v>426</v>
      </c>
      <c r="D153" s="31">
        <v>805</v>
      </c>
      <c r="E153" s="32">
        <v>379</v>
      </c>
      <c r="F153" s="101">
        <v>0.88967136150234749</v>
      </c>
      <c r="G153" s="62">
        <v>1.1574520067198357E-4</v>
      </c>
    </row>
    <row r="154" spans="1:7" ht="15" customHeight="1">
      <c r="B154" s="21" t="s">
        <v>84</v>
      </c>
      <c r="C154" s="38">
        <v>1075</v>
      </c>
      <c r="D154" s="31">
        <v>1961</v>
      </c>
      <c r="E154" s="32">
        <v>886</v>
      </c>
      <c r="F154" s="101">
        <v>0.82418604651162797</v>
      </c>
      <c r="G154" s="62">
        <v>2.8195818449411152E-4</v>
      </c>
    </row>
    <row r="155" spans="1:7" ht="15" customHeight="1">
      <c r="B155" s="21" t="s">
        <v>77</v>
      </c>
      <c r="C155" s="38">
        <v>166</v>
      </c>
      <c r="D155" s="31">
        <v>248</v>
      </c>
      <c r="E155" s="32">
        <v>82</v>
      </c>
      <c r="F155" s="101">
        <v>0.49397590361445776</v>
      </c>
      <c r="G155" s="62">
        <v>3.5658148778449592E-5</v>
      </c>
    </row>
    <row r="156" spans="1:7" ht="15" customHeight="1">
      <c r="B156" s="70" t="s">
        <v>88</v>
      </c>
      <c r="C156" s="71">
        <v>83842</v>
      </c>
      <c r="D156" s="71">
        <v>156262</v>
      </c>
      <c r="E156" s="71">
        <v>72420</v>
      </c>
      <c r="F156" s="104">
        <v>0.86376756279668898</v>
      </c>
      <c r="G156" s="105">
        <v>2.2467796953298754E-2</v>
      </c>
    </row>
    <row r="157" spans="1:7" ht="15" customHeight="1">
      <c r="B157" s="18" t="s">
        <v>90</v>
      </c>
      <c r="C157" s="38">
        <v>2385</v>
      </c>
      <c r="D157" s="31">
        <v>4099</v>
      </c>
      <c r="E157" s="32">
        <v>1714</v>
      </c>
      <c r="F157" s="101">
        <v>0.71865828092243178</v>
      </c>
      <c r="G157" s="62">
        <v>5.8936593485026166E-4</v>
      </c>
    </row>
    <row r="158" spans="1:7" ht="15" customHeight="1">
      <c r="B158" s="18" t="s">
        <v>91</v>
      </c>
      <c r="C158" s="38">
        <v>5625</v>
      </c>
      <c r="D158" s="31">
        <v>8726</v>
      </c>
      <c r="E158" s="32">
        <v>3101</v>
      </c>
      <c r="F158" s="101">
        <v>0.55128888888888894</v>
      </c>
      <c r="G158" s="62">
        <v>1.2546492187127064E-3</v>
      </c>
    </row>
    <row r="159" spans="1:7" ht="15" customHeight="1">
      <c r="B159" s="23" t="s">
        <v>92</v>
      </c>
      <c r="C159" s="38">
        <v>4295</v>
      </c>
      <c r="D159" s="31">
        <v>4349</v>
      </c>
      <c r="E159" s="32">
        <v>54</v>
      </c>
      <c r="F159" s="101">
        <v>1.257275902211874E-2</v>
      </c>
      <c r="G159" s="62">
        <v>6.253116493446665E-4</v>
      </c>
    </row>
    <row r="160" spans="1:7" ht="15" customHeight="1">
      <c r="B160" s="24" t="s">
        <v>94</v>
      </c>
      <c r="C160" s="38">
        <v>3337</v>
      </c>
      <c r="D160" s="31">
        <v>14254</v>
      </c>
      <c r="E160" s="32">
        <v>10917</v>
      </c>
      <c r="F160" s="101">
        <v>3.2715013485166313</v>
      </c>
      <c r="G160" s="62">
        <v>2.0494808576129861E-3</v>
      </c>
    </row>
    <row r="161" spans="2:7" ht="15" customHeight="1">
      <c r="B161" s="24" t="s">
        <v>102</v>
      </c>
      <c r="C161" s="38">
        <v>4990</v>
      </c>
      <c r="D161" s="31">
        <v>12594</v>
      </c>
      <c r="E161" s="32">
        <v>7604</v>
      </c>
      <c r="F161" s="101">
        <v>1.5238476953907814</v>
      </c>
      <c r="G161" s="62">
        <v>1.8108013133701379E-3</v>
      </c>
    </row>
    <row r="162" spans="2:7" ht="15" customHeight="1">
      <c r="B162" s="24" t="s">
        <v>96</v>
      </c>
      <c r="C162" s="38">
        <v>2508</v>
      </c>
      <c r="D162" s="31">
        <v>10475</v>
      </c>
      <c r="E162" s="32">
        <v>7967</v>
      </c>
      <c r="F162" s="101">
        <v>3.1766347687400316</v>
      </c>
      <c r="G162" s="62">
        <v>1.5061254373155625E-3</v>
      </c>
    </row>
    <row r="163" spans="2:7" ht="15" customHeight="1">
      <c r="B163" s="17" t="s">
        <v>97</v>
      </c>
      <c r="C163" s="38">
        <v>33</v>
      </c>
      <c r="D163" s="31">
        <v>83</v>
      </c>
      <c r="E163" s="32">
        <v>50</v>
      </c>
      <c r="F163" s="101">
        <v>1.5151515151515151</v>
      </c>
      <c r="G163" s="62">
        <v>1.1933977212142405E-5</v>
      </c>
    </row>
    <row r="164" spans="2:7" ht="12">
      <c r="B164" s="17" t="s">
        <v>98</v>
      </c>
      <c r="C164" s="38">
        <v>11504</v>
      </c>
      <c r="D164" s="31">
        <v>13098</v>
      </c>
      <c r="E164" s="32">
        <v>1594</v>
      </c>
      <c r="F164" s="101">
        <v>0.13856050069541026</v>
      </c>
      <c r="G164" s="62">
        <v>1.8832678737908581E-3</v>
      </c>
    </row>
    <row r="165" spans="2:7" ht="15" customHeight="1">
      <c r="B165" s="17" t="s">
        <v>99</v>
      </c>
      <c r="C165" s="38">
        <v>2194</v>
      </c>
      <c r="D165" s="31">
        <v>3162</v>
      </c>
      <c r="E165" s="32">
        <v>968</v>
      </c>
      <c r="F165" s="101">
        <v>0.44120328167730172</v>
      </c>
      <c r="G165" s="62">
        <v>4.5464139692523236E-4</v>
      </c>
    </row>
    <row r="166" spans="2:7" ht="15" customHeight="1">
      <c r="B166" s="17" t="s">
        <v>95</v>
      </c>
      <c r="C166" s="38">
        <v>1337</v>
      </c>
      <c r="D166" s="31">
        <v>2367</v>
      </c>
      <c r="E166" s="32">
        <v>1030</v>
      </c>
      <c r="F166" s="101">
        <v>0.77038145100972333</v>
      </c>
      <c r="G166" s="62">
        <v>3.4033402483302498E-4</v>
      </c>
    </row>
    <row r="167" spans="2:7" ht="15" customHeight="1">
      <c r="B167" s="18" t="s">
        <v>100</v>
      </c>
      <c r="C167" s="38">
        <v>20940</v>
      </c>
      <c r="D167" s="31">
        <v>55637</v>
      </c>
      <c r="E167" s="32">
        <v>34697</v>
      </c>
      <c r="F167" s="101">
        <v>1.6569723018147089</v>
      </c>
      <c r="G167" s="62">
        <v>7.9996468693008076E-3</v>
      </c>
    </row>
    <row r="168" spans="2:7" ht="15" customHeight="1">
      <c r="B168" s="17" t="s">
        <v>101</v>
      </c>
      <c r="C168" s="38">
        <v>5506</v>
      </c>
      <c r="D168" s="31">
        <v>10084</v>
      </c>
      <c r="E168" s="32">
        <v>4578</v>
      </c>
      <c r="F168" s="101">
        <v>0.8314565928078459</v>
      </c>
      <c r="G168" s="62">
        <v>1.4499063398463134E-3</v>
      </c>
    </row>
    <row r="169" spans="2:7" ht="12">
      <c r="B169" s="18" t="s">
        <v>89</v>
      </c>
      <c r="C169" s="38">
        <v>17311</v>
      </c>
      <c r="D169" s="31">
        <v>14371</v>
      </c>
      <c r="E169" s="32">
        <v>-2940</v>
      </c>
      <c r="F169" s="101">
        <v>-0.16983420946219163</v>
      </c>
      <c r="G169" s="62">
        <v>2.0663034519963677E-3</v>
      </c>
    </row>
    <row r="170" spans="2:7" ht="15" customHeight="1">
      <c r="B170" s="17" t="s">
        <v>93</v>
      </c>
      <c r="C170" s="38">
        <v>1877</v>
      </c>
      <c r="D170" s="31">
        <v>2963</v>
      </c>
      <c r="E170" s="32">
        <v>1086</v>
      </c>
      <c r="F170" s="101">
        <v>0.57858284496537027</v>
      </c>
      <c r="G170" s="62">
        <v>4.2602860818768609E-4</v>
      </c>
    </row>
    <row r="171" spans="2:7" ht="15" customHeight="1">
      <c r="B171" s="70" t="s">
        <v>110</v>
      </c>
      <c r="C171" s="71">
        <v>6006</v>
      </c>
      <c r="D171" s="71">
        <v>8550</v>
      </c>
      <c r="E171" s="71">
        <v>2544</v>
      </c>
      <c r="F171" s="104">
        <v>0.42357642357642367</v>
      </c>
      <c r="G171" s="105">
        <v>1.2293434357086453E-3</v>
      </c>
    </row>
    <row r="172" spans="2:7" ht="15" customHeight="1">
      <c r="B172" s="72" t="s">
        <v>111</v>
      </c>
      <c r="C172" s="73">
        <v>2131</v>
      </c>
      <c r="D172" s="73">
        <v>2528</v>
      </c>
      <c r="E172" s="73">
        <v>397</v>
      </c>
      <c r="F172" s="102">
        <v>0.1862975129047395</v>
      </c>
      <c r="G172" s="103">
        <v>3.6348306496742169E-4</v>
      </c>
    </row>
    <row r="173" spans="2:7" ht="15" customHeight="1">
      <c r="B173" s="21" t="s">
        <v>176</v>
      </c>
      <c r="C173" s="38">
        <v>2</v>
      </c>
      <c r="D173" s="31">
        <v>3</v>
      </c>
      <c r="E173" s="32">
        <v>1</v>
      </c>
      <c r="F173" s="101">
        <v>0.5</v>
      </c>
      <c r="G173" s="62">
        <v>4.31348573932858E-7</v>
      </c>
    </row>
    <row r="174" spans="2:7" s="10" customFormat="1" ht="15" customHeight="1">
      <c r="B174" s="21" t="s">
        <v>210</v>
      </c>
      <c r="C174" s="38">
        <v>1295</v>
      </c>
      <c r="D174" s="31">
        <v>891</v>
      </c>
      <c r="E174" s="32">
        <v>-404</v>
      </c>
      <c r="F174" s="101">
        <v>-0.31196911196911192</v>
      </c>
      <c r="G174" s="62">
        <v>1.2811052645805883E-4</v>
      </c>
    </row>
    <row r="175" spans="2:7" ht="15" customHeight="1">
      <c r="B175" s="21" t="s">
        <v>177</v>
      </c>
      <c r="C175" s="38">
        <v>2</v>
      </c>
      <c r="D175" s="31">
        <v>18</v>
      </c>
      <c r="E175" s="32">
        <v>16</v>
      </c>
      <c r="F175" s="101">
        <v>8</v>
      </c>
      <c r="G175" s="62">
        <v>2.5880914435971479E-6</v>
      </c>
    </row>
    <row r="176" spans="2:7" ht="15" customHeight="1">
      <c r="B176" s="21" t="s">
        <v>113</v>
      </c>
      <c r="C176" s="38">
        <v>84</v>
      </c>
      <c r="D176" s="31">
        <v>345</v>
      </c>
      <c r="E176" s="32">
        <v>261</v>
      </c>
      <c r="F176" s="101">
        <v>3.1071428571428568</v>
      </c>
      <c r="G176" s="62">
        <v>4.9605086002278673E-5</v>
      </c>
    </row>
    <row r="177" spans="2:7" ht="15" customHeight="1">
      <c r="B177" s="21" t="s">
        <v>112</v>
      </c>
      <c r="C177" s="38">
        <v>124</v>
      </c>
      <c r="D177" s="31">
        <v>228</v>
      </c>
      <c r="E177" s="32">
        <v>104</v>
      </c>
      <c r="F177" s="101">
        <v>0.83870967741935476</v>
      </c>
      <c r="G177" s="62">
        <v>3.2782491618897208E-5</v>
      </c>
    </row>
    <row r="178" spans="2:7" ht="15" customHeight="1">
      <c r="B178" s="21" t="s">
        <v>116</v>
      </c>
      <c r="C178" s="38">
        <v>194</v>
      </c>
      <c r="D178" s="31">
        <v>272</v>
      </c>
      <c r="E178" s="32">
        <v>78</v>
      </c>
      <c r="F178" s="101">
        <v>0.402061855670103</v>
      </c>
      <c r="G178" s="62">
        <v>3.9108937369912456E-5</v>
      </c>
    </row>
    <row r="179" spans="2:7" ht="15" customHeight="1">
      <c r="B179" s="21" t="s">
        <v>117</v>
      </c>
      <c r="C179" s="38">
        <v>11</v>
      </c>
      <c r="D179" s="31">
        <v>16</v>
      </c>
      <c r="E179" s="32">
        <v>5</v>
      </c>
      <c r="F179" s="101">
        <v>0.45454545454545459</v>
      </c>
      <c r="G179" s="62">
        <v>2.3005257276419092E-6</v>
      </c>
    </row>
    <row r="180" spans="2:7" ht="15" customHeight="1">
      <c r="B180" s="21" t="s">
        <v>178</v>
      </c>
      <c r="C180" s="38">
        <v>7</v>
      </c>
      <c r="D180" s="31">
        <v>14</v>
      </c>
      <c r="E180" s="32">
        <v>7</v>
      </c>
      <c r="F180" s="101">
        <v>1</v>
      </c>
      <c r="G180" s="62">
        <v>2.0129600116866709E-6</v>
      </c>
    </row>
    <row r="181" spans="2:7" ht="15" customHeight="1">
      <c r="B181" s="21" t="s">
        <v>219</v>
      </c>
      <c r="C181" s="38">
        <v>42</v>
      </c>
      <c r="D181" s="31">
        <v>64</v>
      </c>
      <c r="E181" s="32">
        <v>22</v>
      </c>
      <c r="F181" s="101">
        <v>0.52380952380952372</v>
      </c>
      <c r="G181" s="62">
        <v>9.2021029105676367E-6</v>
      </c>
    </row>
    <row r="182" spans="2:7" ht="15" customHeight="1">
      <c r="B182" s="21" t="s">
        <v>179</v>
      </c>
      <c r="C182" s="38">
        <v>0</v>
      </c>
      <c r="D182" s="31">
        <v>0</v>
      </c>
      <c r="E182" s="32">
        <v>0</v>
      </c>
      <c r="F182" s="101"/>
      <c r="G182" s="62">
        <v>0</v>
      </c>
    </row>
    <row r="183" spans="2:7" ht="15" customHeight="1">
      <c r="B183" s="21" t="s">
        <v>180</v>
      </c>
      <c r="C183" s="38">
        <v>8</v>
      </c>
      <c r="D183" s="31">
        <v>14</v>
      </c>
      <c r="E183" s="32">
        <v>6</v>
      </c>
      <c r="F183" s="101">
        <v>0.75</v>
      </c>
      <c r="G183" s="62">
        <v>2.0129600116866709E-6</v>
      </c>
    </row>
    <row r="184" spans="2:7" ht="12.75" customHeight="1">
      <c r="B184" s="21" t="s">
        <v>181</v>
      </c>
      <c r="C184" s="38">
        <v>4</v>
      </c>
      <c r="D184" s="31">
        <v>1</v>
      </c>
      <c r="E184" s="32">
        <v>-3</v>
      </c>
      <c r="F184" s="101">
        <v>-0.75</v>
      </c>
      <c r="G184" s="62">
        <v>1.4378285797761932E-7</v>
      </c>
    </row>
    <row r="185" spans="2:7" ht="12">
      <c r="B185" s="21" t="s">
        <v>182</v>
      </c>
      <c r="C185" s="38">
        <v>5</v>
      </c>
      <c r="D185" s="31">
        <v>9</v>
      </c>
      <c r="E185" s="32">
        <v>4</v>
      </c>
      <c r="F185" s="101">
        <v>0.8</v>
      </c>
      <c r="G185" s="62">
        <v>1.2940457217985739E-6</v>
      </c>
    </row>
    <row r="186" spans="2:7" ht="15" customHeight="1">
      <c r="B186" s="21" t="s">
        <v>118</v>
      </c>
      <c r="C186" s="38">
        <v>10</v>
      </c>
      <c r="D186" s="31">
        <v>5</v>
      </c>
      <c r="E186" s="32">
        <v>-5</v>
      </c>
      <c r="F186" s="101">
        <v>-0.5</v>
      </c>
      <c r="G186" s="62">
        <v>7.1891428988809665E-7</v>
      </c>
    </row>
    <row r="187" spans="2:7" ht="15" customHeight="1">
      <c r="B187" s="21" t="s">
        <v>183</v>
      </c>
      <c r="C187" s="38">
        <v>153</v>
      </c>
      <c r="D187" s="31">
        <v>378</v>
      </c>
      <c r="E187" s="32">
        <v>225</v>
      </c>
      <c r="F187" s="101">
        <v>1.4705882352941178</v>
      </c>
      <c r="G187" s="62">
        <v>5.4349920315540109E-5</v>
      </c>
    </row>
    <row r="188" spans="2:7" ht="15" customHeight="1">
      <c r="B188" s="21" t="s">
        <v>119</v>
      </c>
      <c r="C188" s="38">
        <v>53</v>
      </c>
      <c r="D188" s="31">
        <v>88</v>
      </c>
      <c r="E188" s="32">
        <v>35</v>
      </c>
      <c r="F188" s="101">
        <v>0.66037735849056611</v>
      </c>
      <c r="G188" s="62">
        <v>1.2652891502030501E-5</v>
      </c>
    </row>
    <row r="189" spans="2:7" ht="12">
      <c r="B189" s="21" t="s">
        <v>120</v>
      </c>
      <c r="C189" s="38">
        <v>59</v>
      </c>
      <c r="D189" s="31">
        <v>78</v>
      </c>
      <c r="E189" s="32">
        <v>19</v>
      </c>
      <c r="F189" s="101">
        <v>0.32203389830508478</v>
      </c>
      <c r="G189" s="62">
        <v>1.1215062922254308E-5</v>
      </c>
    </row>
    <row r="190" spans="2:7" ht="15" customHeight="1">
      <c r="B190" s="21" t="s">
        <v>114</v>
      </c>
      <c r="C190" s="38">
        <v>16</v>
      </c>
      <c r="D190" s="31">
        <v>17</v>
      </c>
      <c r="E190" s="32">
        <v>1</v>
      </c>
      <c r="F190" s="101">
        <v>6.25E-2</v>
      </c>
      <c r="G190" s="62">
        <v>2.4443085856195285E-6</v>
      </c>
    </row>
    <row r="191" spans="2:7" ht="15" customHeight="1">
      <c r="B191" s="21" t="s">
        <v>115</v>
      </c>
      <c r="C191" s="38">
        <v>62</v>
      </c>
      <c r="D191" s="31">
        <v>87</v>
      </c>
      <c r="E191" s="32">
        <v>25</v>
      </c>
      <c r="F191" s="101">
        <v>0.40322580645161299</v>
      </c>
      <c r="G191" s="62">
        <v>1.2509108644052883E-5</v>
      </c>
    </row>
    <row r="192" spans="2:7" ht="15" customHeight="1">
      <c r="B192" s="72" t="s">
        <v>128</v>
      </c>
      <c r="C192" s="73">
        <v>856</v>
      </c>
      <c r="D192" s="73">
        <v>1137</v>
      </c>
      <c r="E192" s="73">
        <v>281</v>
      </c>
      <c r="F192" s="102">
        <v>0.32827102803738328</v>
      </c>
      <c r="G192" s="103">
        <v>1.6348110952055318E-4</v>
      </c>
    </row>
    <row r="193" spans="1:7" ht="15" customHeight="1">
      <c r="A193" s="12"/>
      <c r="B193" s="18" t="s">
        <v>204</v>
      </c>
      <c r="C193" s="38">
        <v>6</v>
      </c>
      <c r="D193" s="31">
        <v>3</v>
      </c>
      <c r="E193" s="32">
        <v>-3</v>
      </c>
      <c r="F193" s="101">
        <v>-0.5</v>
      </c>
      <c r="G193" s="62">
        <v>4.31348573932858E-7</v>
      </c>
    </row>
    <row r="194" spans="1:7" ht="15" customHeight="1">
      <c r="A194" s="12"/>
      <c r="B194" s="20" t="s">
        <v>201</v>
      </c>
      <c r="C194" s="38">
        <v>12</v>
      </c>
      <c r="D194" s="31">
        <v>4</v>
      </c>
      <c r="E194" s="32">
        <v>-8</v>
      </c>
      <c r="F194" s="101">
        <v>-0.66666666666666674</v>
      </c>
      <c r="G194" s="62">
        <v>5.751314319104773E-7</v>
      </c>
    </row>
    <row r="195" spans="1:7" ht="15" customHeight="1">
      <c r="A195" s="12"/>
      <c r="B195" s="21" t="s">
        <v>123</v>
      </c>
      <c r="C195" s="38">
        <v>7</v>
      </c>
      <c r="D195" s="31">
        <v>12</v>
      </c>
      <c r="E195" s="32">
        <v>5</v>
      </c>
      <c r="F195" s="101">
        <v>0.71428571428571419</v>
      </c>
      <c r="G195" s="62">
        <v>1.725394295731432E-6</v>
      </c>
    </row>
    <row r="196" spans="1:7" ht="15" customHeight="1">
      <c r="A196" s="12"/>
      <c r="B196" s="21" t="s">
        <v>184</v>
      </c>
      <c r="C196" s="38">
        <v>31</v>
      </c>
      <c r="D196" s="31">
        <v>33</v>
      </c>
      <c r="E196" s="32">
        <v>2</v>
      </c>
      <c r="F196" s="101">
        <v>6.4516129032258007E-2</v>
      </c>
      <c r="G196" s="62">
        <v>4.7448343132614377E-6</v>
      </c>
    </row>
    <row r="197" spans="1:7" ht="15" customHeight="1">
      <c r="A197" s="12"/>
      <c r="B197" s="21" t="s">
        <v>205</v>
      </c>
      <c r="C197" s="38">
        <v>5</v>
      </c>
      <c r="D197" s="31">
        <v>16</v>
      </c>
      <c r="E197" s="32">
        <v>11</v>
      </c>
      <c r="F197" s="101">
        <v>2.2000000000000002</v>
      </c>
      <c r="G197" s="62">
        <v>2.3005257276419092E-6</v>
      </c>
    </row>
    <row r="198" spans="1:7" ht="15" customHeight="1">
      <c r="A198" s="12"/>
      <c r="B198" s="21" t="s">
        <v>121</v>
      </c>
      <c r="C198" s="38">
        <v>62</v>
      </c>
      <c r="D198" s="31">
        <v>95</v>
      </c>
      <c r="E198" s="32">
        <v>33</v>
      </c>
      <c r="F198" s="101">
        <v>0.532258064516129</v>
      </c>
      <c r="G198" s="62">
        <v>1.3659371507873837E-5</v>
      </c>
    </row>
    <row r="199" spans="1:7" ht="15" customHeight="1">
      <c r="A199" s="12"/>
      <c r="B199" s="21" t="s">
        <v>122</v>
      </c>
      <c r="C199" s="38">
        <v>10</v>
      </c>
      <c r="D199" s="31">
        <v>7</v>
      </c>
      <c r="E199" s="32">
        <v>-3</v>
      </c>
      <c r="F199" s="101">
        <v>-0.30000000000000004</v>
      </c>
      <c r="G199" s="62">
        <v>1.0064800058433355E-6</v>
      </c>
    </row>
    <row r="200" spans="1:7" ht="15" customHeight="1">
      <c r="A200" s="12"/>
      <c r="B200" s="21" t="s">
        <v>185</v>
      </c>
      <c r="C200" s="38">
        <v>8</v>
      </c>
      <c r="D200" s="31">
        <v>10</v>
      </c>
      <c r="E200" s="32">
        <v>2</v>
      </c>
      <c r="F200" s="101">
        <v>0.25</v>
      </c>
      <c r="G200" s="62">
        <v>1.4378285797761933E-6</v>
      </c>
    </row>
    <row r="201" spans="1:7" ht="15" customHeight="1">
      <c r="A201" s="12"/>
      <c r="B201" s="17" t="s">
        <v>139</v>
      </c>
      <c r="C201" s="38">
        <v>7</v>
      </c>
      <c r="D201" s="31">
        <v>20</v>
      </c>
      <c r="E201" s="32">
        <v>13</v>
      </c>
      <c r="F201" s="101">
        <v>1.8571428571428572</v>
      </c>
      <c r="G201" s="62">
        <v>2.8756571595523866E-6</v>
      </c>
    </row>
    <row r="202" spans="1:7" ht="15" customHeight="1">
      <c r="A202" s="12"/>
      <c r="B202" s="21" t="s">
        <v>124</v>
      </c>
      <c r="C202" s="38">
        <v>16</v>
      </c>
      <c r="D202" s="31">
        <v>25</v>
      </c>
      <c r="E202" s="32">
        <v>9</v>
      </c>
      <c r="F202" s="101">
        <v>0.5625</v>
      </c>
      <c r="G202" s="62">
        <v>3.5945714494404833E-6</v>
      </c>
    </row>
    <row r="203" spans="1:7" ht="15" customHeight="1">
      <c r="A203" s="12"/>
      <c r="B203" s="21" t="s">
        <v>186</v>
      </c>
      <c r="C203" s="38">
        <v>9</v>
      </c>
      <c r="D203" s="31">
        <v>33</v>
      </c>
      <c r="E203" s="32">
        <v>24</v>
      </c>
      <c r="F203" s="101">
        <v>2.6666666666666665</v>
      </c>
      <c r="G203" s="62">
        <v>4.7448343132614377E-6</v>
      </c>
    </row>
    <row r="204" spans="1:7" ht="15" customHeight="1">
      <c r="A204" s="12"/>
      <c r="B204" s="21" t="s">
        <v>187</v>
      </c>
      <c r="C204" s="38">
        <v>3</v>
      </c>
      <c r="D204" s="31">
        <v>17</v>
      </c>
      <c r="E204" s="32">
        <v>14</v>
      </c>
      <c r="F204" s="101">
        <v>4.666666666666667</v>
      </c>
      <c r="G204" s="62">
        <v>2.4443085856195285E-6</v>
      </c>
    </row>
    <row r="205" spans="1:7" ht="15" customHeight="1">
      <c r="A205" s="12"/>
      <c r="B205" s="21" t="s">
        <v>125</v>
      </c>
      <c r="C205" s="38">
        <v>649</v>
      </c>
      <c r="D205" s="31">
        <v>808</v>
      </c>
      <c r="E205" s="32">
        <v>159</v>
      </c>
      <c r="F205" s="101">
        <v>0.24499229583975346</v>
      </c>
      <c r="G205" s="62">
        <v>1.1617654924591643E-4</v>
      </c>
    </row>
    <row r="206" spans="1:7" ht="15" customHeight="1">
      <c r="A206" s="12"/>
      <c r="B206" s="21" t="s">
        <v>126</v>
      </c>
      <c r="C206" s="38">
        <v>11</v>
      </c>
      <c r="D206" s="31">
        <v>32</v>
      </c>
      <c r="E206" s="32">
        <v>21</v>
      </c>
      <c r="F206" s="101">
        <v>1.9090909090909092</v>
      </c>
      <c r="G206" s="62">
        <v>4.6010514552838184E-6</v>
      </c>
    </row>
    <row r="207" spans="1:7" ht="15" customHeight="1">
      <c r="A207" s="12"/>
      <c r="B207" s="21" t="s">
        <v>188</v>
      </c>
      <c r="C207" s="38">
        <v>16</v>
      </c>
      <c r="D207" s="31">
        <v>16</v>
      </c>
      <c r="E207" s="32">
        <v>0</v>
      </c>
      <c r="F207" s="101">
        <v>0</v>
      </c>
      <c r="G207" s="62">
        <v>2.3005257276419092E-6</v>
      </c>
    </row>
    <row r="208" spans="1:7" ht="15" customHeight="1">
      <c r="A208" s="12"/>
      <c r="B208" s="21" t="s">
        <v>127</v>
      </c>
      <c r="C208" s="38">
        <v>4</v>
      </c>
      <c r="D208" s="31">
        <v>6</v>
      </c>
      <c r="E208" s="32">
        <v>2</v>
      </c>
      <c r="F208" s="101">
        <v>0.5</v>
      </c>
      <c r="G208" s="62">
        <v>8.62697147865716E-7</v>
      </c>
    </row>
    <row r="209" spans="1:7" ht="15" customHeight="1">
      <c r="B209" s="72" t="s">
        <v>129</v>
      </c>
      <c r="C209" s="73">
        <v>1230</v>
      </c>
      <c r="D209" s="73">
        <v>1647</v>
      </c>
      <c r="E209" s="73">
        <v>417</v>
      </c>
      <c r="F209" s="102">
        <v>0.33902439024390252</v>
      </c>
      <c r="G209" s="103">
        <v>2.3681036708913904E-4</v>
      </c>
    </row>
    <row r="210" spans="1:7" ht="13.5" customHeight="1">
      <c r="B210" s="21" t="s">
        <v>189</v>
      </c>
      <c r="C210" s="38">
        <v>3</v>
      </c>
      <c r="D210" s="31">
        <v>3</v>
      </c>
      <c r="E210" s="32">
        <v>0</v>
      </c>
      <c r="F210" s="101">
        <v>0</v>
      </c>
      <c r="G210" s="62">
        <v>4.31348573932858E-7</v>
      </c>
    </row>
    <row r="211" spans="1:7" ht="15" customHeight="1">
      <c r="A211" s="12"/>
      <c r="B211" s="20" t="s">
        <v>190</v>
      </c>
      <c r="C211" s="38">
        <v>0</v>
      </c>
      <c r="D211" s="31">
        <v>0</v>
      </c>
      <c r="E211" s="32">
        <v>0</v>
      </c>
      <c r="F211" s="101"/>
      <c r="G211" s="62">
        <v>0</v>
      </c>
    </row>
    <row r="212" spans="1:7" ht="15" customHeight="1">
      <c r="A212" s="12"/>
      <c r="B212" s="21" t="s">
        <v>191</v>
      </c>
      <c r="C212" s="38">
        <v>10</v>
      </c>
      <c r="D212" s="31">
        <v>15</v>
      </c>
      <c r="E212" s="32">
        <v>5</v>
      </c>
      <c r="F212" s="101">
        <v>0.5</v>
      </c>
      <c r="G212" s="62">
        <v>2.1567428696642898E-6</v>
      </c>
    </row>
    <row r="213" spans="1:7" ht="15" customHeight="1">
      <c r="A213" s="12"/>
      <c r="B213" s="21" t="s">
        <v>129</v>
      </c>
      <c r="C213" s="38">
        <v>1214</v>
      </c>
      <c r="D213" s="31">
        <v>1623</v>
      </c>
      <c r="E213" s="32">
        <v>409</v>
      </c>
      <c r="F213" s="101">
        <v>0.33690280065897849</v>
      </c>
      <c r="G213" s="62">
        <v>2.3335957849767618E-4</v>
      </c>
    </row>
    <row r="214" spans="1:7" s="74" customFormat="1" ht="15" customHeight="1">
      <c r="A214" s="12"/>
      <c r="B214" s="21" t="s">
        <v>274</v>
      </c>
      <c r="C214" s="38">
        <v>3</v>
      </c>
      <c r="D214" s="31">
        <v>6</v>
      </c>
      <c r="E214" s="32">
        <v>3</v>
      </c>
      <c r="F214" s="101">
        <v>1</v>
      </c>
      <c r="G214" s="62">
        <v>8.62697147865716E-7</v>
      </c>
    </row>
    <row r="215" spans="1:7">
      <c r="B215" s="72" t="s">
        <v>130</v>
      </c>
      <c r="C215" s="73">
        <v>1657</v>
      </c>
      <c r="D215" s="73">
        <v>3101</v>
      </c>
      <c r="E215" s="73">
        <v>1444</v>
      </c>
      <c r="F215" s="102">
        <v>0.87145443572721781</v>
      </c>
      <c r="G215" s="103">
        <v>4.4587064258859758E-4</v>
      </c>
    </row>
    <row r="216" spans="1:7" ht="15" customHeight="1">
      <c r="B216" s="17" t="s">
        <v>131</v>
      </c>
      <c r="C216" s="38">
        <v>118</v>
      </c>
      <c r="D216" s="31">
        <v>311</v>
      </c>
      <c r="E216" s="32">
        <v>193</v>
      </c>
      <c r="F216" s="101">
        <v>1.6355932203389831</v>
      </c>
      <c r="G216" s="62">
        <v>4.4716468831039614E-5</v>
      </c>
    </row>
    <row r="217" spans="1:7" ht="15" customHeight="1">
      <c r="B217" s="17" t="s">
        <v>132</v>
      </c>
      <c r="C217" s="38">
        <v>524</v>
      </c>
      <c r="D217" s="31">
        <v>745</v>
      </c>
      <c r="E217" s="32">
        <v>221</v>
      </c>
      <c r="F217" s="101">
        <v>0.4217557251908397</v>
      </c>
      <c r="G217" s="62">
        <v>1.071182291933264E-4</v>
      </c>
    </row>
    <row r="218" spans="1:7" ht="15" customHeight="1">
      <c r="B218" s="17" t="s">
        <v>133</v>
      </c>
      <c r="C218" s="38">
        <v>615</v>
      </c>
      <c r="D218" s="31">
        <v>1528</v>
      </c>
      <c r="E218" s="32">
        <v>913</v>
      </c>
      <c r="F218" s="101">
        <v>1.4845528455284551</v>
      </c>
      <c r="G218" s="62">
        <v>2.1970020698980233E-4</v>
      </c>
    </row>
    <row r="219" spans="1:7" ht="15" customHeight="1">
      <c r="B219" s="17" t="s">
        <v>134</v>
      </c>
      <c r="C219" s="38">
        <v>400</v>
      </c>
      <c r="D219" s="31">
        <v>517</v>
      </c>
      <c r="E219" s="32">
        <v>117</v>
      </c>
      <c r="F219" s="101">
        <v>0.29249999999999998</v>
      </c>
      <c r="G219" s="62">
        <v>7.4335737574429198E-5</v>
      </c>
    </row>
    <row r="220" spans="1:7">
      <c r="B220" s="72" t="s">
        <v>135</v>
      </c>
      <c r="C220" s="73">
        <v>132</v>
      </c>
      <c r="D220" s="73">
        <v>137</v>
      </c>
      <c r="E220" s="73">
        <v>5</v>
      </c>
      <c r="F220" s="102">
        <v>3.7878787878787845E-2</v>
      </c>
      <c r="G220" s="103">
        <v>1.9698251542933848E-5</v>
      </c>
    </row>
    <row r="221" spans="1:7" ht="12">
      <c r="B221" s="21" t="s">
        <v>192</v>
      </c>
      <c r="C221" s="38">
        <v>3</v>
      </c>
      <c r="D221" s="31">
        <v>4</v>
      </c>
      <c r="E221" s="32">
        <v>1</v>
      </c>
      <c r="F221" s="101">
        <v>0.33333333333333326</v>
      </c>
      <c r="G221" s="62">
        <v>5.751314319104773E-7</v>
      </c>
    </row>
    <row r="222" spans="1:7" ht="12">
      <c r="B222" s="21" t="s">
        <v>137</v>
      </c>
      <c r="C222" s="38">
        <v>60</v>
      </c>
      <c r="D222" s="31">
        <v>71</v>
      </c>
      <c r="E222" s="32">
        <v>11</v>
      </c>
      <c r="F222" s="101">
        <v>0.18333333333333335</v>
      </c>
      <c r="G222" s="62">
        <v>1.0208582916410973E-5</v>
      </c>
    </row>
    <row r="223" spans="1:7" ht="12">
      <c r="B223" s="21" t="s">
        <v>193</v>
      </c>
      <c r="C223" s="38">
        <v>1</v>
      </c>
      <c r="D223" s="31">
        <v>5</v>
      </c>
      <c r="E223" s="32">
        <v>4</v>
      </c>
      <c r="F223" s="101">
        <v>4</v>
      </c>
      <c r="G223" s="62">
        <v>7.1891428988809665E-7</v>
      </c>
    </row>
    <row r="224" spans="1:7" ht="12">
      <c r="B224" s="21" t="s">
        <v>206</v>
      </c>
      <c r="C224" s="38">
        <v>2</v>
      </c>
      <c r="D224" s="31">
        <v>13</v>
      </c>
      <c r="E224" s="32">
        <v>11</v>
      </c>
      <c r="F224" s="101">
        <v>5.5</v>
      </c>
      <c r="G224" s="62">
        <v>1.8691771537090513E-6</v>
      </c>
    </row>
    <row r="225" spans="2:7" ht="12">
      <c r="B225" s="21" t="s">
        <v>194</v>
      </c>
      <c r="C225" s="38">
        <v>61</v>
      </c>
      <c r="D225" s="31">
        <v>36</v>
      </c>
      <c r="E225" s="32">
        <v>-25</v>
      </c>
      <c r="F225" s="101">
        <v>-0.4098360655737705</v>
      </c>
      <c r="G225" s="62">
        <v>5.1761828871942958E-6</v>
      </c>
    </row>
    <row r="226" spans="2:7" ht="12">
      <c r="B226" s="21" t="s">
        <v>136</v>
      </c>
      <c r="C226" s="38">
        <v>5</v>
      </c>
      <c r="D226" s="31">
        <v>5</v>
      </c>
      <c r="E226" s="32">
        <v>0</v>
      </c>
      <c r="F226" s="101">
        <v>0</v>
      </c>
      <c r="G226" s="62">
        <v>7.1891428988809665E-7</v>
      </c>
    </row>
    <row r="227" spans="2:7" s="10" customFormat="1" ht="12">
      <c r="B227" s="21" t="s">
        <v>233</v>
      </c>
      <c r="C227" s="38">
        <v>0</v>
      </c>
      <c r="D227" s="31">
        <v>3</v>
      </c>
      <c r="E227" s="32">
        <v>3</v>
      </c>
      <c r="F227" s="101"/>
      <c r="G227" s="62">
        <v>4.31348573932858E-7</v>
      </c>
    </row>
    <row r="228" spans="2:7">
      <c r="B228" s="70" t="s">
        <v>198</v>
      </c>
      <c r="C228" s="71">
        <v>5898</v>
      </c>
      <c r="D228" s="71">
        <v>6396</v>
      </c>
      <c r="E228" s="71">
        <v>498</v>
      </c>
      <c r="F228" s="104">
        <v>8.4435401831129298E-2</v>
      </c>
      <c r="G228" s="105">
        <v>9.1963515962485329E-4</v>
      </c>
    </row>
    <row r="229" spans="2:7" ht="12">
      <c r="B229" s="17" t="s">
        <v>140</v>
      </c>
      <c r="C229" s="38">
        <v>5696</v>
      </c>
      <c r="D229" s="31">
        <v>6158</v>
      </c>
      <c r="E229" s="32">
        <v>462</v>
      </c>
      <c r="F229" s="101">
        <v>8.1109550561797805E-2</v>
      </c>
      <c r="G229" s="62">
        <v>8.8541483942617988E-4</v>
      </c>
    </row>
    <row r="230" spans="2:7" ht="12.75" thickBot="1">
      <c r="B230" s="25" t="s">
        <v>138</v>
      </c>
      <c r="C230" s="41">
        <v>202</v>
      </c>
      <c r="D230" s="40">
        <v>238</v>
      </c>
      <c r="E230" s="33">
        <v>36</v>
      </c>
      <c r="F230" s="106">
        <v>0.17821782178217815</v>
      </c>
      <c r="G230" s="63">
        <v>3.4220320198673404E-5</v>
      </c>
    </row>
    <row r="231" spans="2:7" s="50" customFormat="1" ht="12">
      <c r="B231" s="74"/>
      <c r="C231" s="74"/>
      <c r="D231" s="74"/>
      <c r="E231" s="74"/>
      <c r="F231" s="74"/>
      <c r="G231" s="74"/>
    </row>
    <row r="232" spans="2:7" s="50" customFormat="1" ht="12">
      <c r="B232" s="74"/>
      <c r="C232" s="74"/>
      <c r="D232" s="74"/>
      <c r="E232" s="74"/>
      <c r="F232" s="74"/>
      <c r="G232" s="74"/>
    </row>
    <row r="233" spans="2:7" s="50" customFormat="1" ht="12">
      <c r="B233" s="74"/>
      <c r="C233" s="74"/>
      <c r="D233" s="74"/>
      <c r="E233" s="74"/>
      <c r="F233" s="74"/>
      <c r="G233" s="74"/>
    </row>
    <row r="234" spans="2:7" s="50" customFormat="1" ht="12">
      <c r="B234" s="74"/>
      <c r="C234" s="74"/>
      <c r="D234" s="74"/>
      <c r="E234" s="74"/>
      <c r="F234" s="74"/>
      <c r="G234" s="74"/>
    </row>
    <row r="235" spans="2:7" ht="15" customHeight="1">
      <c r="B235" s="107" t="s">
        <v>152</v>
      </c>
      <c r="C235" s="107"/>
      <c r="D235" s="107"/>
      <c r="E235" s="107"/>
      <c r="F235" s="107"/>
      <c r="G235" s="74"/>
    </row>
    <row r="246" spans="6:6" ht="15" customHeight="1">
      <c r="F246" s="12"/>
    </row>
    <row r="247" spans="6:6" ht="15" customHeight="1">
      <c r="F247" s="12"/>
    </row>
    <row r="248" spans="6:6" ht="15" customHeight="1">
      <c r="F248" s="12"/>
    </row>
    <row r="249" spans="6:6" ht="15" customHeight="1">
      <c r="F249" s="12"/>
    </row>
    <row r="250" spans="6:6" ht="15" customHeight="1">
      <c r="F250" s="12"/>
    </row>
    <row r="251" spans="6:6" ht="15" customHeight="1">
      <c r="F251" s="12"/>
    </row>
    <row r="252" spans="6:6" ht="15" customHeight="1">
      <c r="F252" s="12"/>
    </row>
  </sheetData>
  <mergeCells count="1">
    <mergeCell ref="B235:F235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2"/>
  <sheetViews>
    <sheetView workbookViewId="0">
      <selection activeCell="B2" sqref="B2:H2"/>
    </sheetView>
  </sheetViews>
  <sheetFormatPr defaultRowHeight="15" customHeight="1"/>
  <cols>
    <col min="1" max="1" width="9.140625" style="7" customWidth="1"/>
    <col min="2" max="2" width="6.7109375" style="7" customWidth="1"/>
    <col min="3" max="3" width="25.7109375" style="7" customWidth="1"/>
    <col min="4" max="4" width="17.28515625" style="7" customWidth="1"/>
    <col min="5" max="5" width="18.28515625" style="7" customWidth="1"/>
    <col min="6" max="7" width="13.5703125" style="7" customWidth="1"/>
    <col min="8" max="8" width="17" style="7" customWidth="1"/>
    <col min="9" max="16384" width="9.140625" style="7"/>
  </cols>
  <sheetData>
    <row r="2" spans="1:9" ht="24" customHeight="1">
      <c r="B2" s="108" t="s">
        <v>151</v>
      </c>
      <c r="C2" s="108"/>
      <c r="D2" s="108"/>
      <c r="E2" s="108"/>
      <c r="F2" s="108"/>
      <c r="G2" s="108"/>
      <c r="H2" s="108"/>
    </row>
    <row r="3" spans="1:9" ht="15" customHeight="1" thickBot="1">
      <c r="B3" s="8"/>
      <c r="C3" s="8"/>
      <c r="D3" s="8"/>
      <c r="E3" s="8"/>
      <c r="F3" s="8"/>
      <c r="G3" s="8"/>
    </row>
    <row r="4" spans="1:9" ht="38.25" customHeight="1">
      <c r="A4" s="8"/>
      <c r="B4" s="65"/>
      <c r="C4" s="76" t="s">
        <v>0</v>
      </c>
      <c r="D4" s="76" t="s">
        <v>275</v>
      </c>
      <c r="E4" s="76" t="s">
        <v>276</v>
      </c>
      <c r="F4" s="77" t="s">
        <v>207</v>
      </c>
      <c r="G4" s="78" t="s">
        <v>1</v>
      </c>
      <c r="H4" s="75" t="s">
        <v>258</v>
      </c>
      <c r="I4" s="9"/>
    </row>
    <row r="5" spans="1:9" ht="15" customHeight="1">
      <c r="A5"/>
      <c r="B5" s="29">
        <v>1</v>
      </c>
      <c r="C5" s="26" t="s">
        <v>141</v>
      </c>
      <c r="D5" s="31">
        <v>1403994</v>
      </c>
      <c r="E5" s="34">
        <v>1556498</v>
      </c>
      <c r="F5" s="35">
        <f>E5-D5</f>
        <v>152504</v>
      </c>
      <c r="G5" s="52">
        <f>F5/D5</f>
        <v>0.10862154681572714</v>
      </c>
      <c r="H5" s="51">
        <f>E5/'2017 11 Months'!D2</f>
        <v>0.22379773087644855</v>
      </c>
      <c r="I5" s="9"/>
    </row>
    <row r="6" spans="1:9" ht="15" customHeight="1">
      <c r="A6"/>
      <c r="B6" s="29">
        <v>2</v>
      </c>
      <c r="C6" s="26" t="s">
        <v>146</v>
      </c>
      <c r="D6" s="31">
        <v>1331891</v>
      </c>
      <c r="E6" s="34">
        <v>1530864</v>
      </c>
      <c r="F6" s="35">
        <f t="shared" ref="F6:F19" si="0">E6-D6</f>
        <v>198973</v>
      </c>
      <c r="G6" s="52">
        <f>F6/D6</f>
        <v>0.14939135409729476</v>
      </c>
      <c r="H6" s="51">
        <f>E6/'2017 11 Months'!D2</f>
        <v>0.22011200109505025</v>
      </c>
      <c r="I6" s="9"/>
    </row>
    <row r="7" spans="1:9" ht="15" customHeight="1">
      <c r="A7"/>
      <c r="B7" s="29">
        <v>3</v>
      </c>
      <c r="C7" s="39" t="s">
        <v>145</v>
      </c>
      <c r="D7" s="31">
        <v>981862</v>
      </c>
      <c r="E7" s="34">
        <v>1309893</v>
      </c>
      <c r="F7" s="35">
        <f t="shared" si="0"/>
        <v>328031</v>
      </c>
      <c r="G7" s="52">
        <f>F7/D7</f>
        <v>0.33409073780225734</v>
      </c>
      <c r="H7" s="51">
        <f>E7/'2017 11 Months'!D2</f>
        <v>0.18834015918487773</v>
      </c>
      <c r="I7" s="9"/>
    </row>
    <row r="8" spans="1:9" ht="12.75">
      <c r="A8"/>
      <c r="B8" s="29">
        <v>4</v>
      </c>
      <c r="C8" s="26" t="s">
        <v>44</v>
      </c>
      <c r="D8" s="31">
        <v>1173411</v>
      </c>
      <c r="E8" s="34">
        <v>1135830</v>
      </c>
      <c r="F8" s="35">
        <f t="shared" si="0"/>
        <v>-37581</v>
      </c>
      <c r="G8" s="53">
        <f>F8/D8</f>
        <v>-3.2027141385243534E-2</v>
      </c>
      <c r="H8" s="51">
        <f>E8/'2017 11 Months'!D2</f>
        <v>0.16331288357671936</v>
      </c>
      <c r="I8" s="9"/>
    </row>
    <row r="9" spans="1:9" ht="15" customHeight="1">
      <c r="A9"/>
      <c r="B9" s="29">
        <v>5</v>
      </c>
      <c r="C9" s="27" t="s">
        <v>106</v>
      </c>
      <c r="D9" s="31">
        <v>139122</v>
      </c>
      <c r="E9" s="34">
        <v>307588</v>
      </c>
      <c r="F9" s="35">
        <f t="shared" si="0"/>
        <v>168466</v>
      </c>
      <c r="G9" s="53">
        <f t="shared" ref="G9:G19" si="1">F9/D9</f>
        <v>1.2109227871939736</v>
      </c>
      <c r="H9" s="51">
        <f>E9/'2017 11 Months'!D2</f>
        <v>4.4225881719619976E-2</v>
      </c>
      <c r="I9" s="9"/>
    </row>
    <row r="10" spans="1:9" ht="15" customHeight="1">
      <c r="A10"/>
      <c r="B10" s="29">
        <v>6</v>
      </c>
      <c r="C10" s="28" t="s">
        <v>149</v>
      </c>
      <c r="D10" s="31">
        <v>163842</v>
      </c>
      <c r="E10" s="34">
        <v>181801</v>
      </c>
      <c r="F10" s="35">
        <f t="shared" si="0"/>
        <v>17959</v>
      </c>
      <c r="G10" s="53">
        <f t="shared" si="1"/>
        <v>0.10961169907593901</v>
      </c>
      <c r="H10" s="51">
        <f>E10/'2017 11 Months'!D2</f>
        <v>2.6139867363189174E-2</v>
      </c>
      <c r="I10" s="9"/>
    </row>
    <row r="11" spans="1:9" ht="12.75">
      <c r="A11"/>
      <c r="B11" s="29">
        <v>7</v>
      </c>
      <c r="C11" s="39" t="s">
        <v>45</v>
      </c>
      <c r="D11" s="31">
        <v>88864</v>
      </c>
      <c r="E11" s="34">
        <v>121058</v>
      </c>
      <c r="F11" s="35">
        <f t="shared" si="0"/>
        <v>32194</v>
      </c>
      <c r="G11" s="53">
        <f t="shared" si="1"/>
        <v>0.36228393950306087</v>
      </c>
      <c r="H11" s="51">
        <f>E11/'2017 11 Months'!D2</f>
        <v>1.7406065221054642E-2</v>
      </c>
      <c r="I11" s="9"/>
    </row>
    <row r="12" spans="1:9" ht="15" customHeight="1">
      <c r="A12"/>
      <c r="B12" s="29">
        <v>8</v>
      </c>
      <c r="C12" s="26" t="s">
        <v>100</v>
      </c>
      <c r="D12" s="31">
        <v>20940</v>
      </c>
      <c r="E12" s="34">
        <v>55637</v>
      </c>
      <c r="F12" s="35">
        <f t="shared" si="0"/>
        <v>34697</v>
      </c>
      <c r="G12" s="53">
        <f t="shared" si="1"/>
        <v>1.6569723018147087</v>
      </c>
      <c r="H12" s="51">
        <f>E12/'2017 11 Months'!D2</f>
        <v>7.9996468693008076E-3</v>
      </c>
      <c r="I12" s="9"/>
    </row>
    <row r="13" spans="1:9" ht="12.75">
      <c r="A13"/>
      <c r="B13" s="29">
        <v>9</v>
      </c>
      <c r="C13" s="26" t="s">
        <v>150</v>
      </c>
      <c r="D13" s="31">
        <v>46514</v>
      </c>
      <c r="E13" s="34">
        <v>54060</v>
      </c>
      <c r="F13" s="35">
        <f t="shared" si="0"/>
        <v>7546</v>
      </c>
      <c r="G13" s="53">
        <f t="shared" si="1"/>
        <v>0.16223072623296211</v>
      </c>
      <c r="H13" s="51">
        <f>E13/'2017 11 Months'!D2</f>
        <v>7.7729013022701009E-3</v>
      </c>
      <c r="I13" s="9"/>
    </row>
    <row r="14" spans="1:9" ht="15" customHeight="1">
      <c r="A14"/>
      <c r="B14" s="29">
        <v>10</v>
      </c>
      <c r="C14" s="26" t="s">
        <v>105</v>
      </c>
      <c r="D14" s="31">
        <v>31645</v>
      </c>
      <c r="E14" s="34">
        <v>52718</v>
      </c>
      <c r="F14" s="35">
        <f t="shared" si="0"/>
        <v>21073</v>
      </c>
      <c r="G14" s="52">
        <f t="shared" si="1"/>
        <v>0.66591878653815773</v>
      </c>
      <c r="H14" s="51">
        <f>E14/'2017 11 Months'!D2</f>
        <v>7.5799447068641357E-3</v>
      </c>
      <c r="I14" s="9"/>
    </row>
    <row r="15" spans="1:9" ht="12.75">
      <c r="A15"/>
      <c r="B15" s="29">
        <v>11</v>
      </c>
      <c r="C15" s="26" t="s">
        <v>8</v>
      </c>
      <c r="D15" s="31">
        <v>43374</v>
      </c>
      <c r="E15" s="34">
        <v>51320</v>
      </c>
      <c r="F15" s="35">
        <f t="shared" si="0"/>
        <v>7946</v>
      </c>
      <c r="G15" s="52">
        <f t="shared" si="1"/>
        <v>0.18319730714252777</v>
      </c>
      <c r="H15" s="51">
        <f>E15/'2017 11 Months'!D2</f>
        <v>7.3789362714114246E-3</v>
      </c>
      <c r="I15" s="9"/>
    </row>
    <row r="16" spans="1:9" ht="12.75">
      <c r="A16"/>
      <c r="B16" s="29">
        <v>12</v>
      </c>
      <c r="C16" s="26" t="s">
        <v>38</v>
      </c>
      <c r="D16" s="31">
        <v>38693</v>
      </c>
      <c r="E16" s="34">
        <v>49284</v>
      </c>
      <c r="F16" s="35">
        <f t="shared" si="0"/>
        <v>10591</v>
      </c>
      <c r="G16" s="52">
        <f t="shared" si="1"/>
        <v>0.27371876049931509</v>
      </c>
      <c r="H16" s="51">
        <f>E16/'2017 11 Months'!D2</f>
        <v>7.0861943725689909E-3</v>
      </c>
      <c r="I16" s="9"/>
    </row>
    <row r="17" spans="1:9" ht="15" customHeight="1">
      <c r="A17"/>
      <c r="B17" s="29">
        <v>13</v>
      </c>
      <c r="C17" s="26" t="s">
        <v>142</v>
      </c>
      <c r="D17" s="31">
        <v>35812</v>
      </c>
      <c r="E17" s="34">
        <v>45998</v>
      </c>
      <c r="F17" s="35">
        <f t="shared" si="0"/>
        <v>10186</v>
      </c>
      <c r="G17" s="52">
        <f t="shared" si="1"/>
        <v>0.28442980006701662</v>
      </c>
      <c r="H17" s="51">
        <f>E17/'2017 11 Months'!D2</f>
        <v>6.6137239012545338E-3</v>
      </c>
      <c r="I17" s="9"/>
    </row>
    <row r="18" spans="1:9" ht="15" customHeight="1">
      <c r="A18"/>
      <c r="B18" s="29">
        <v>14</v>
      </c>
      <c r="C18" s="26" t="s">
        <v>261</v>
      </c>
      <c r="D18" s="31">
        <v>32358</v>
      </c>
      <c r="E18" s="34">
        <v>40204</v>
      </c>
      <c r="F18" s="35">
        <f t="shared" si="0"/>
        <v>7846</v>
      </c>
      <c r="G18" s="52">
        <f t="shared" si="1"/>
        <v>0.24247481302923543</v>
      </c>
      <c r="H18" s="51">
        <f>E18/'2017 11 Months'!D2</f>
        <v>5.7806460221322079E-3</v>
      </c>
    </row>
    <row r="19" spans="1:9" ht="15" customHeight="1" thickBot="1">
      <c r="A19"/>
      <c r="B19" s="30">
        <v>15</v>
      </c>
      <c r="C19" s="44" t="s">
        <v>202</v>
      </c>
      <c r="D19" s="40">
        <v>18002</v>
      </c>
      <c r="E19" s="36">
        <v>25145</v>
      </c>
      <c r="F19" s="37">
        <f t="shared" si="0"/>
        <v>7143</v>
      </c>
      <c r="G19" s="54">
        <f t="shared" si="1"/>
        <v>0.3967892456393734</v>
      </c>
      <c r="H19" s="55">
        <f>E19/'2017 11 Months'!D2</f>
        <v>3.6154199638472381E-3</v>
      </c>
    </row>
    <row r="20" spans="1:9" ht="15" customHeight="1">
      <c r="A20"/>
      <c r="B20" s="79"/>
      <c r="C20" s="80"/>
      <c r="D20" s="81"/>
      <c r="E20" s="82"/>
      <c r="F20" s="83"/>
      <c r="G20" s="84"/>
      <c r="H20" s="85"/>
    </row>
    <row r="22" spans="1:9" ht="19.5" customHeight="1">
      <c r="B22" s="109" t="s">
        <v>152</v>
      </c>
      <c r="C22" s="109"/>
      <c r="D22" s="109"/>
      <c r="E22" s="109"/>
      <c r="F22" s="109"/>
    </row>
  </sheetData>
  <sortState ref="C26:D42">
    <sortCondition descending="1" ref="D26"/>
  </sortState>
  <mergeCells count="2">
    <mergeCell ref="B2:H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2" sqref="B2:G2"/>
    </sheetView>
  </sheetViews>
  <sheetFormatPr defaultRowHeight="12.75"/>
  <cols>
    <col min="2" max="2" width="28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/>
    <row r="2" spans="2:7" ht="27.75" customHeight="1">
      <c r="B2" s="108" t="s">
        <v>267</v>
      </c>
      <c r="C2" s="108"/>
      <c r="D2" s="108"/>
      <c r="E2" s="108"/>
      <c r="F2" s="108"/>
      <c r="G2" s="108"/>
    </row>
    <row r="3" spans="2:7" ht="13.5" thickBot="1"/>
    <row r="4" spans="2:7" ht="27.75" customHeight="1">
      <c r="B4" s="75" t="s">
        <v>268</v>
      </c>
      <c r="C4" s="76" t="s">
        <v>275</v>
      </c>
      <c r="D4" s="76" t="s">
        <v>276</v>
      </c>
      <c r="E4" s="86" t="s">
        <v>207</v>
      </c>
      <c r="F4" s="87" t="s">
        <v>1</v>
      </c>
      <c r="G4" s="88" t="s">
        <v>258</v>
      </c>
    </row>
    <row r="5" spans="2:7" ht="16.5" customHeight="1">
      <c r="B5" s="89" t="s">
        <v>269</v>
      </c>
      <c r="C5" s="34">
        <v>2542592</v>
      </c>
      <c r="D5" s="34">
        <v>3243963</v>
      </c>
      <c r="E5" s="34">
        <f>D5-C5</f>
        <v>701371</v>
      </c>
      <c r="F5" s="90">
        <f>D5/C5-1</f>
        <v>0.27584881884313339</v>
      </c>
      <c r="G5" s="51">
        <f>D5/'2017 11 Months'!D2</f>
        <v>0.46642627131365194</v>
      </c>
    </row>
    <row r="6" spans="2:7" ht="14.25" customHeight="1">
      <c r="B6" s="89" t="s">
        <v>270</v>
      </c>
      <c r="C6" s="34">
        <v>1246317</v>
      </c>
      <c r="D6" s="34">
        <v>1571107</v>
      </c>
      <c r="E6" s="34">
        <f t="shared" ref="E6:E7" si="0">D6-C6</f>
        <v>324790</v>
      </c>
      <c r="F6" s="90">
        <f t="shared" ref="F6" si="1">D6/C6-1</f>
        <v>0.2605998313430693</v>
      </c>
      <c r="G6" s="51">
        <f>D6/'2017 11 Months'!D2</f>
        <v>0.22589825464864358</v>
      </c>
    </row>
    <row r="7" spans="2:7" ht="15" customHeight="1">
      <c r="B7" s="89" t="s">
        <v>271</v>
      </c>
      <c r="C7" s="34">
        <v>2084992</v>
      </c>
      <c r="D7" s="34">
        <v>2139862</v>
      </c>
      <c r="E7" s="34">
        <f t="shared" si="0"/>
        <v>54870</v>
      </c>
      <c r="F7" s="90">
        <f>D7/C7-1</f>
        <v>2.6316647737737231E-2</v>
      </c>
      <c r="G7" s="51">
        <f>D7/'2017 11 Months'!D2</f>
        <v>0.30767547403770446</v>
      </c>
    </row>
    <row r="8" spans="2:7" ht="16.5" customHeight="1" thickBot="1">
      <c r="B8" s="91" t="s">
        <v>2</v>
      </c>
      <c r="C8" s="36">
        <v>5873901</v>
      </c>
      <c r="D8" s="36">
        <v>6954932</v>
      </c>
      <c r="E8" s="36">
        <f>SUM(E5:E7)</f>
        <v>1081031</v>
      </c>
      <c r="F8" s="92">
        <f>D8/C8-1</f>
        <v>0.18403970376756429</v>
      </c>
      <c r="G8" s="55">
        <f>D8/'2017 11 Months'!D2</f>
        <v>1</v>
      </c>
    </row>
    <row r="11" spans="2:7" ht="18.75" customHeight="1">
      <c r="B11" s="93" t="s">
        <v>152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B2" sqref="B2:G2"/>
    </sheetView>
  </sheetViews>
  <sheetFormatPr defaultRowHeight="15" customHeight="1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/>
    <row r="2" spans="1:7" ht="20.25" customHeight="1">
      <c r="B2" s="110" t="s">
        <v>156</v>
      </c>
      <c r="C2" s="110"/>
      <c r="D2" s="110"/>
      <c r="E2" s="110"/>
      <c r="F2" s="110"/>
      <c r="G2" s="110"/>
    </row>
    <row r="3" spans="1:7" ht="15" customHeight="1" thickBot="1">
      <c r="B3" s="1"/>
      <c r="C3" s="1"/>
      <c r="D3" s="1"/>
      <c r="E3" s="1"/>
      <c r="F3" s="1"/>
    </row>
    <row r="4" spans="1:7" ht="34.5" customHeight="1">
      <c r="A4" s="1"/>
      <c r="B4" s="75" t="s">
        <v>154</v>
      </c>
      <c r="C4" s="76" t="s">
        <v>275</v>
      </c>
      <c r="D4" s="76" t="s">
        <v>276</v>
      </c>
      <c r="E4" s="76" t="s">
        <v>226</v>
      </c>
      <c r="F4" s="77" t="s">
        <v>227</v>
      </c>
      <c r="G4" s="78" t="s">
        <v>258</v>
      </c>
    </row>
    <row r="5" spans="1:7" ht="15" customHeight="1">
      <c r="A5" s="1"/>
      <c r="B5" s="66" t="s">
        <v>2</v>
      </c>
      <c r="C5" s="67">
        <f>'2017 11 Months'!C2</f>
        <v>5873901</v>
      </c>
      <c r="D5" s="67">
        <f>'2017 11 Months'!D2</f>
        <v>6954932</v>
      </c>
      <c r="E5" s="67">
        <f>D5-C5</f>
        <v>1081031</v>
      </c>
      <c r="F5" s="68">
        <f>E5/C5</f>
        <v>0.18403970376756434</v>
      </c>
      <c r="G5" s="69">
        <f>D5/'2017 11 Months'!D2</f>
        <v>1</v>
      </c>
    </row>
    <row r="6" spans="1:7" ht="12.75">
      <c r="A6" s="1"/>
      <c r="B6" s="4" t="s">
        <v>224</v>
      </c>
      <c r="C6" s="15">
        <f>'2017 11 Months'!C3</f>
        <v>5517097</v>
      </c>
      <c r="D6" s="15">
        <f>'2017 11 Months'!D3</f>
        <v>6299848</v>
      </c>
      <c r="E6" s="15">
        <f t="shared" ref="E6:E10" si="0">D6-C6</f>
        <v>782751</v>
      </c>
      <c r="F6" s="60">
        <f t="shared" ref="F6:F9" si="1">E6/C6</f>
        <v>0.14187733150241874</v>
      </c>
      <c r="G6" s="51">
        <f>D6/'2017 11 Months'!D2</f>
        <v>0.90581015026458922</v>
      </c>
    </row>
    <row r="7" spans="1:7" ht="15" customHeight="1">
      <c r="A7" s="1"/>
      <c r="B7" s="4" t="s">
        <v>155</v>
      </c>
      <c r="C7" s="15">
        <f>'2017 11 Months'!C63</f>
        <v>40469</v>
      </c>
      <c r="D7" s="15">
        <f>'2017 11 Months'!D63</f>
        <v>50433</v>
      </c>
      <c r="E7" s="15">
        <f t="shared" si="0"/>
        <v>9964</v>
      </c>
      <c r="F7" s="60">
        <f t="shared" si="1"/>
        <v>0.24621315080679038</v>
      </c>
      <c r="G7" s="51">
        <f>D7/'2017 11 Months'!D2</f>
        <v>7.2514008763852758E-3</v>
      </c>
    </row>
    <row r="8" spans="1:7" ht="12.75">
      <c r="A8" s="1"/>
      <c r="B8" s="4" t="s">
        <v>73</v>
      </c>
      <c r="C8" s="15">
        <f>'2017 11 Months'!C110</f>
        <v>220589</v>
      </c>
      <c r="D8" s="15">
        <f>'2017 11 Months'!D110</f>
        <v>433443</v>
      </c>
      <c r="E8" s="15">
        <f t="shared" si="0"/>
        <v>212854</v>
      </c>
      <c r="F8" s="60">
        <f t="shared" si="1"/>
        <v>0.96493478822606749</v>
      </c>
      <c r="G8" s="51">
        <f>D8/'2017 11 Months'!D2</f>
        <v>6.2321673310393261E-2</v>
      </c>
    </row>
    <row r="9" spans="1:7" ht="15" customHeight="1">
      <c r="A9" s="1"/>
      <c r="B9" s="4" t="s">
        <v>110</v>
      </c>
      <c r="C9" s="15">
        <f>'2017 11 Months'!C171</f>
        <v>6006</v>
      </c>
      <c r="D9" s="15">
        <f>'2017 11 Months'!D171</f>
        <v>8550</v>
      </c>
      <c r="E9" s="15">
        <f t="shared" si="0"/>
        <v>2544</v>
      </c>
      <c r="F9" s="60">
        <f t="shared" si="1"/>
        <v>0.42357642357642356</v>
      </c>
      <c r="G9" s="51">
        <f>D9/'2017 11 Months'!D2</f>
        <v>1.2293434357086453E-3</v>
      </c>
    </row>
    <row r="10" spans="1:7" ht="15" customHeight="1" thickBot="1">
      <c r="A10" s="1"/>
      <c r="B10" s="5" t="s">
        <v>88</v>
      </c>
      <c r="C10" s="16">
        <f>'2017 11 Months'!C156</f>
        <v>83842</v>
      </c>
      <c r="D10" s="16">
        <f>'2017 11 Months'!D156</f>
        <v>156262</v>
      </c>
      <c r="E10" s="16">
        <f t="shared" si="0"/>
        <v>72420</v>
      </c>
      <c r="F10" s="61">
        <f>E10/C10</f>
        <v>0.86376756279668898</v>
      </c>
      <c r="G10" s="55">
        <f>D10/'2017 11 Months'!D2</f>
        <v>2.2467796953298754E-2</v>
      </c>
    </row>
    <row r="11" spans="1:7" ht="15" customHeight="1">
      <c r="B11" s="1"/>
      <c r="C11" s="1"/>
      <c r="D11" s="1"/>
      <c r="E11" s="1"/>
      <c r="F11" s="1"/>
    </row>
    <row r="13" spans="1:7" ht="22.5" customHeight="1">
      <c r="B13" s="111" t="s">
        <v>152</v>
      </c>
      <c r="C13" s="111"/>
      <c r="D13" s="111"/>
      <c r="E13" s="111"/>
    </row>
    <row r="20" spans="4:6" ht="15" customHeight="1">
      <c r="D20" s="2"/>
      <c r="E20" s="3"/>
      <c r="F20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2" sqref="B2:G2"/>
    </sheetView>
  </sheetViews>
  <sheetFormatPr defaultRowHeight="12.75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/>
    <row r="2" spans="2:7" ht="25.5" customHeight="1">
      <c r="B2" s="110" t="s">
        <v>234</v>
      </c>
      <c r="C2" s="110"/>
      <c r="D2" s="110"/>
      <c r="E2" s="110"/>
      <c r="F2" s="110"/>
      <c r="G2" s="110"/>
    </row>
    <row r="3" spans="2:7" ht="13.5" thickBot="1"/>
    <row r="4" spans="2:7" ht="32.25" customHeight="1">
      <c r="B4" s="75" t="s">
        <v>228</v>
      </c>
      <c r="C4" s="76" t="s">
        <v>275</v>
      </c>
      <c r="D4" s="76" t="s">
        <v>276</v>
      </c>
      <c r="E4" s="76" t="s">
        <v>226</v>
      </c>
      <c r="F4" s="77" t="s">
        <v>227</v>
      </c>
      <c r="G4" s="78" t="s">
        <v>258</v>
      </c>
    </row>
    <row r="5" spans="2:7" ht="16.5" customHeight="1">
      <c r="B5" s="42" t="s">
        <v>230</v>
      </c>
      <c r="C5" s="31">
        <v>4775609</v>
      </c>
      <c r="D5" s="31">
        <v>5382706</v>
      </c>
      <c r="E5" s="31">
        <f>D5-C5</f>
        <v>607097</v>
      </c>
      <c r="F5" s="56">
        <f>E5/C5</f>
        <v>0.1271245196162416</v>
      </c>
      <c r="G5" s="51">
        <f>D5/'2017 11 Months'!D2</f>
        <v>0.77394085233327947</v>
      </c>
    </row>
    <row r="6" spans="2:7" ht="17.25" customHeight="1">
      <c r="B6" s="42" t="s">
        <v>229</v>
      </c>
      <c r="C6" s="31">
        <v>994164</v>
      </c>
      <c r="D6" s="31">
        <v>1470814</v>
      </c>
      <c r="E6" s="31">
        <f t="shared" ref="E6:E8" si="0">D6-C6</f>
        <v>476650</v>
      </c>
      <c r="F6" s="56">
        <f t="shared" ref="F6:F8" si="1">E6/C6</f>
        <v>0.47944805887157449</v>
      </c>
      <c r="G6" s="51">
        <f>D6/'2017 11 Months'!D2</f>
        <v>0.21147784047349422</v>
      </c>
    </row>
    <row r="7" spans="2:7" ht="16.5" customHeight="1">
      <c r="B7" s="42" t="s">
        <v>231</v>
      </c>
      <c r="C7" s="31">
        <v>56734</v>
      </c>
      <c r="D7" s="31">
        <v>68657</v>
      </c>
      <c r="E7" s="31">
        <f t="shared" si="0"/>
        <v>11923</v>
      </c>
      <c r="F7" s="56">
        <f t="shared" si="1"/>
        <v>0.21015616737758663</v>
      </c>
      <c r="G7" s="51">
        <f>D7/'2017 11 Months'!D2</f>
        <v>9.8716996801694115E-3</v>
      </c>
    </row>
    <row r="8" spans="2:7" ht="13.5" thickBot="1">
      <c r="B8" s="43" t="s">
        <v>232</v>
      </c>
      <c r="C8" s="40">
        <v>47394</v>
      </c>
      <c r="D8" s="40">
        <v>32755</v>
      </c>
      <c r="E8" s="40">
        <f t="shared" si="0"/>
        <v>-14639</v>
      </c>
      <c r="F8" s="57">
        <f t="shared" si="1"/>
        <v>-0.30887876102460227</v>
      </c>
      <c r="G8" s="55">
        <f>D8/'2017 11 Months'!D2</f>
        <v>4.7096075130569209E-3</v>
      </c>
    </row>
    <row r="11" spans="2:7" ht="21.75" customHeight="1">
      <c r="B11" s="111" t="s">
        <v>152</v>
      </c>
      <c r="C11" s="111"/>
      <c r="D11" s="111"/>
      <c r="E11" s="111"/>
      <c r="F11" s="111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B1:I27"/>
  <sheetViews>
    <sheetView workbookViewId="0">
      <selection activeCell="B2" sqref="B2:G2"/>
    </sheetView>
  </sheetViews>
  <sheetFormatPr defaultRowHeight="12.75"/>
  <cols>
    <col min="1" max="1" width="13.140625" customWidth="1"/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/>
    <row r="2" spans="2:7" ht="21.75" customHeight="1">
      <c r="B2" s="112" t="s">
        <v>255</v>
      </c>
      <c r="C2" s="112"/>
      <c r="D2" s="112"/>
      <c r="E2" s="112"/>
      <c r="F2" s="112"/>
      <c r="G2" s="112"/>
    </row>
    <row r="3" spans="2:7" ht="15.75" thickBot="1">
      <c r="B3" s="48"/>
      <c r="C3" s="48"/>
      <c r="D3" s="48"/>
      <c r="E3" s="48"/>
      <c r="F3" s="48"/>
    </row>
    <row r="4" spans="2:7" ht="36" customHeight="1">
      <c r="B4" s="75" t="s">
        <v>253</v>
      </c>
      <c r="C4" s="76" t="s">
        <v>275</v>
      </c>
      <c r="D4" s="76" t="s">
        <v>276</v>
      </c>
      <c r="E4" s="76" t="s">
        <v>225</v>
      </c>
      <c r="F4" s="77" t="s">
        <v>1</v>
      </c>
      <c r="G4" s="78" t="s">
        <v>258</v>
      </c>
    </row>
    <row r="5" spans="2:7">
      <c r="B5" s="45" t="s">
        <v>241</v>
      </c>
      <c r="C5" s="31">
        <v>1049616</v>
      </c>
      <c r="D5" s="31">
        <v>1215111</v>
      </c>
      <c r="E5" s="31">
        <f>D5-C5</f>
        <v>165495</v>
      </c>
      <c r="F5" s="58">
        <f>E5/C5</f>
        <v>0.15767194859834455</v>
      </c>
      <c r="G5" s="51">
        <f>D5/'2017 11 Months'!D2</f>
        <v>0.17471213234004301</v>
      </c>
    </row>
    <row r="6" spans="2:7">
      <c r="B6" s="46" t="s">
        <v>243</v>
      </c>
      <c r="C6" s="31">
        <v>1185115</v>
      </c>
      <c r="D6" s="31">
        <v>1186976</v>
      </c>
      <c r="E6" s="31">
        <f t="shared" ref="E6:E24" si="0">D6-C6</f>
        <v>1861</v>
      </c>
      <c r="F6" s="58">
        <f t="shared" ref="F6:F24" si="1">E6/C6</f>
        <v>1.5703117418984656E-3</v>
      </c>
      <c r="G6" s="51">
        <f>D6/'2017 11 Months'!D2</f>
        <v>0.17066680163084269</v>
      </c>
    </row>
    <row r="7" spans="2:7">
      <c r="B7" s="46" t="s">
        <v>236</v>
      </c>
      <c r="C7" s="31">
        <v>783765</v>
      </c>
      <c r="D7" s="31">
        <v>1161252</v>
      </c>
      <c r="E7" s="31">
        <f t="shared" si="0"/>
        <v>377487</v>
      </c>
      <c r="F7" s="58">
        <f t="shared" si="1"/>
        <v>0.48163288740885341</v>
      </c>
      <c r="G7" s="51">
        <f>D7/'2017 11 Months'!D2</f>
        <v>0.16696813139222641</v>
      </c>
    </row>
    <row r="8" spans="2:7">
      <c r="B8" s="46" t="s">
        <v>244</v>
      </c>
      <c r="C8" s="31">
        <v>1071728</v>
      </c>
      <c r="D8" s="31">
        <v>1131778</v>
      </c>
      <c r="E8" s="31">
        <f t="shared" si="0"/>
        <v>60050</v>
      </c>
      <c r="F8" s="58">
        <f t="shared" si="1"/>
        <v>5.6031007867667917E-2</v>
      </c>
      <c r="G8" s="51">
        <f>D8/'2017 11 Months'!D2</f>
        <v>0.16273027543619406</v>
      </c>
    </row>
    <row r="9" spans="2:7">
      <c r="B9" s="46" t="s">
        <v>239</v>
      </c>
      <c r="C9" s="31">
        <v>871851</v>
      </c>
      <c r="D9" s="31">
        <v>1094412</v>
      </c>
      <c r="E9" s="31">
        <f t="shared" si="0"/>
        <v>222561</v>
      </c>
      <c r="F9" s="58">
        <f t="shared" si="1"/>
        <v>0.25527412367480223</v>
      </c>
      <c r="G9" s="51">
        <f>D9/'2017 11 Months'!D2</f>
        <v>0.15735768516500234</v>
      </c>
    </row>
    <row r="10" spans="2:7">
      <c r="B10" s="46" t="s">
        <v>245</v>
      </c>
      <c r="C10" s="31">
        <v>185117</v>
      </c>
      <c r="D10" s="31">
        <v>206596</v>
      </c>
      <c r="E10" s="31">
        <f t="shared" si="0"/>
        <v>21479</v>
      </c>
      <c r="F10" s="58">
        <f t="shared" si="1"/>
        <v>0.11602932199635906</v>
      </c>
      <c r="G10" s="51">
        <f>D10/'2017 11 Months'!D2</f>
        <v>2.9704963326744244E-2</v>
      </c>
    </row>
    <row r="11" spans="2:7">
      <c r="B11" s="46" t="s">
        <v>257</v>
      </c>
      <c r="C11" s="31">
        <v>126690</v>
      </c>
      <c r="D11" s="31">
        <v>204853</v>
      </c>
      <c r="E11" s="31">
        <f t="shared" si="0"/>
        <v>78163</v>
      </c>
      <c r="F11" s="58">
        <f t="shared" si="1"/>
        <v>0.61696266477227879</v>
      </c>
      <c r="G11" s="51">
        <f>D11/'2017 11 Months'!D2</f>
        <v>2.9454349805289253E-2</v>
      </c>
    </row>
    <row r="12" spans="2:7">
      <c r="B12" s="46" t="s">
        <v>240</v>
      </c>
      <c r="C12" s="31">
        <v>172228</v>
      </c>
      <c r="D12" s="31">
        <v>193217</v>
      </c>
      <c r="E12" s="31">
        <f t="shared" si="0"/>
        <v>20989</v>
      </c>
      <c r="F12" s="58">
        <f t="shared" si="1"/>
        <v>0.12186752444434122</v>
      </c>
      <c r="G12" s="51">
        <f>D12/'2017 11 Months'!D2</f>
        <v>2.7781292469861676E-2</v>
      </c>
    </row>
    <row r="13" spans="2:7">
      <c r="B13" s="46" t="s">
        <v>247</v>
      </c>
      <c r="C13" s="31">
        <v>102262</v>
      </c>
      <c r="D13" s="31">
        <v>146481</v>
      </c>
      <c r="E13" s="31">
        <f t="shared" si="0"/>
        <v>44219</v>
      </c>
      <c r="F13" s="58">
        <f t="shared" si="1"/>
        <v>0.43240891044571789</v>
      </c>
      <c r="G13" s="51">
        <f>D13/'2017 11 Months'!D2</f>
        <v>2.1061456819419656E-2</v>
      </c>
    </row>
    <row r="14" spans="2:7">
      <c r="B14" s="46" t="s">
        <v>235</v>
      </c>
      <c r="C14" s="31">
        <v>83709</v>
      </c>
      <c r="D14" s="31">
        <v>104709</v>
      </c>
      <c r="E14" s="31">
        <f t="shared" si="0"/>
        <v>21000</v>
      </c>
      <c r="F14" s="58">
        <f t="shared" si="1"/>
        <v>0.25086908217754361</v>
      </c>
      <c r="G14" s="51">
        <f>D14/'2017 11 Months'!D2</f>
        <v>1.5055359275978543E-2</v>
      </c>
    </row>
    <row r="15" spans="2:7">
      <c r="B15" s="46" t="s">
        <v>246</v>
      </c>
      <c r="C15" s="31">
        <v>62703</v>
      </c>
      <c r="D15" s="31">
        <v>75479</v>
      </c>
      <c r="E15" s="31">
        <f t="shared" si="0"/>
        <v>12776</v>
      </c>
      <c r="F15" s="58">
        <f t="shared" si="1"/>
        <v>0.20375420633781477</v>
      </c>
      <c r="G15" s="51">
        <f>D15/'2017 11 Months'!D2</f>
        <v>1.0852586337292729E-2</v>
      </c>
    </row>
    <row r="16" spans="2:7">
      <c r="B16" s="46" t="s">
        <v>256</v>
      </c>
      <c r="C16" s="31">
        <v>41787</v>
      </c>
      <c r="D16" s="31">
        <v>70976</v>
      </c>
      <c r="E16" s="31">
        <f t="shared" si="0"/>
        <v>29189</v>
      </c>
      <c r="F16" s="58">
        <f t="shared" si="1"/>
        <v>0.69851867805776913</v>
      </c>
      <c r="G16" s="51">
        <f>D16/'2017 11 Months'!D2</f>
        <v>1.0205132127819511E-2</v>
      </c>
    </row>
    <row r="17" spans="2:9">
      <c r="B17" s="46" t="s">
        <v>238</v>
      </c>
      <c r="C17" s="31">
        <v>32472</v>
      </c>
      <c r="D17" s="31">
        <v>60864</v>
      </c>
      <c r="E17" s="31">
        <f t="shared" si="0"/>
        <v>28392</v>
      </c>
      <c r="F17" s="58">
        <f t="shared" si="1"/>
        <v>0.87435328898743536</v>
      </c>
      <c r="G17" s="51">
        <f>D17/'2017 11 Months'!D2</f>
        <v>8.7511998679498226E-3</v>
      </c>
    </row>
    <row r="18" spans="2:9">
      <c r="B18" s="46" t="s">
        <v>249</v>
      </c>
      <c r="C18" s="31">
        <v>30802</v>
      </c>
      <c r="D18" s="31">
        <v>34930</v>
      </c>
      <c r="E18" s="31">
        <f t="shared" si="0"/>
        <v>4128</v>
      </c>
      <c r="F18" s="58">
        <f t="shared" si="1"/>
        <v>0.1340172716057399</v>
      </c>
      <c r="G18" s="51">
        <f>D18/'2017 11 Months'!D2</f>
        <v>5.0223352291582438E-3</v>
      </c>
    </row>
    <row r="19" spans="2:9">
      <c r="B19" s="46" t="s">
        <v>248</v>
      </c>
      <c r="C19" s="31">
        <v>25932</v>
      </c>
      <c r="D19" s="31">
        <v>33727</v>
      </c>
      <c r="E19" s="31">
        <f t="shared" si="0"/>
        <v>7795</v>
      </c>
      <c r="F19" s="58">
        <f t="shared" si="1"/>
        <v>0.30059386086688261</v>
      </c>
      <c r="G19" s="51">
        <f>D19/'2017 11 Months'!D2</f>
        <v>4.8493644510111678E-3</v>
      </c>
    </row>
    <row r="20" spans="2:9">
      <c r="B20" s="46" t="s">
        <v>252</v>
      </c>
      <c r="C20" s="31">
        <v>24157</v>
      </c>
      <c r="D20" s="31">
        <v>16503</v>
      </c>
      <c r="E20" s="31">
        <f t="shared" si="0"/>
        <v>-7654</v>
      </c>
      <c r="F20" s="58">
        <f t="shared" si="1"/>
        <v>-0.31684397897089872</v>
      </c>
      <c r="G20" s="51">
        <f>D20/'2017 11 Months'!D2</f>
        <v>2.3728485052046519E-3</v>
      </c>
      <c r="I20" s="64"/>
    </row>
    <row r="21" spans="2:9">
      <c r="B21" s="46" t="s">
        <v>250</v>
      </c>
      <c r="C21" s="31">
        <v>21099</v>
      </c>
      <c r="D21" s="31">
        <v>14619</v>
      </c>
      <c r="E21" s="31">
        <f t="shared" si="0"/>
        <v>-6480</v>
      </c>
      <c r="F21" s="58">
        <f t="shared" si="1"/>
        <v>-0.30712356035831084</v>
      </c>
      <c r="G21" s="51">
        <f>D21/'2017 11 Months'!D2</f>
        <v>2.1019616007748169E-3</v>
      </c>
    </row>
    <row r="22" spans="2:9">
      <c r="B22" s="46" t="s">
        <v>251</v>
      </c>
      <c r="C22" s="31">
        <v>2138</v>
      </c>
      <c r="D22" s="31">
        <v>1633</v>
      </c>
      <c r="E22" s="31">
        <f t="shared" si="0"/>
        <v>-505</v>
      </c>
      <c r="F22" s="58">
        <f t="shared" si="1"/>
        <v>-0.2362020579981291</v>
      </c>
      <c r="G22" s="51">
        <f>D22/'2017 11 Months'!D2</f>
        <v>2.3479740707745236E-4</v>
      </c>
    </row>
    <row r="23" spans="2:9">
      <c r="B23" s="46" t="s">
        <v>242</v>
      </c>
      <c r="C23" s="31">
        <v>417</v>
      </c>
      <c r="D23" s="31">
        <v>459</v>
      </c>
      <c r="E23" s="31">
        <f t="shared" si="0"/>
        <v>42</v>
      </c>
      <c r="F23" s="58">
        <f t="shared" si="1"/>
        <v>0.10071942446043165</v>
      </c>
      <c r="G23" s="51">
        <f>D23/'2017 11 Months'!D2</f>
        <v>6.5996331811727274E-5</v>
      </c>
    </row>
    <row r="24" spans="2:9" ht="13.5" thickBot="1">
      <c r="B24" s="47" t="s">
        <v>237</v>
      </c>
      <c r="C24" s="40">
        <v>313</v>
      </c>
      <c r="D24" s="40">
        <v>357</v>
      </c>
      <c r="E24" s="40">
        <f t="shared" si="0"/>
        <v>44</v>
      </c>
      <c r="F24" s="59">
        <f t="shared" si="1"/>
        <v>0.14057507987220447</v>
      </c>
      <c r="G24" s="55">
        <f>D24/'2017 11 Months'!D2</f>
        <v>5.1330480298010102E-5</v>
      </c>
    </row>
    <row r="25" spans="2:9">
      <c r="G25" s="85"/>
    </row>
    <row r="26" spans="2:9">
      <c r="G26" s="85"/>
    </row>
    <row r="27" spans="2:9" ht="15.75" customHeight="1">
      <c r="B27" s="111" t="s">
        <v>152</v>
      </c>
      <c r="C27" s="111"/>
      <c r="D27" s="111"/>
      <c r="E27" s="111"/>
    </row>
  </sheetData>
  <mergeCells count="2">
    <mergeCell ref="B2:G2"/>
    <mergeCell ref="B27:E27"/>
  </mergeCells>
  <pageMargins left="0.7" right="0.7" top="0.75" bottom="0.75" header="0.3" footer="0.3"/>
  <ignoredErrors>
    <ignoredError sqref="E5:E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2017 11 Months</vt:lpstr>
      <vt:lpstr>Top15</vt:lpstr>
      <vt:lpstr>Types of visit</vt:lpstr>
      <vt:lpstr>Regions</vt:lpstr>
      <vt:lpstr>Border Type</vt:lpstr>
      <vt:lpstr>Border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dcterms:created xsi:type="dcterms:W3CDTF">2012-06-01T06:45:51Z</dcterms:created>
  <dcterms:modified xsi:type="dcterms:W3CDTF">2017-12-04T12:06:49Z</dcterms:modified>
</cp:coreProperties>
</file>