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0" windowWidth="10590" windowHeight="8085"/>
  </bookViews>
  <sheets>
    <sheet name="2017 February" sheetId="1" r:id="rId1"/>
    <sheet name="Top15" sheetId="2" r:id="rId2"/>
    <sheet name="Types of visit" sheetId="12" r:id="rId3"/>
    <sheet name="Regions" sheetId="3" r:id="rId4"/>
    <sheet name="Border Type" sheetId="8" r:id="rId5"/>
    <sheet name="Border" sheetId="11" r:id="rId6"/>
  </sheets>
  <externalReferences>
    <externalReference r:id="rId7"/>
  </externalReferences>
  <calcPr calcId="125725"/>
</workbook>
</file>

<file path=xl/calcChain.xml><?xml version="1.0" encoding="utf-8"?>
<calcChain xmlns="http://schemas.openxmlformats.org/spreadsheetml/2006/main">
  <c r="F148" i="1"/>
  <c r="G8" i="12" l="1"/>
  <c r="F8"/>
  <c r="G7"/>
  <c r="F7"/>
  <c r="E7"/>
  <c r="G6"/>
  <c r="F6"/>
  <c r="E6"/>
  <c r="G5"/>
  <c r="F5"/>
  <c r="E5"/>
  <c r="E8" l="1"/>
  <c r="E5" i="11" l="1"/>
  <c r="E17"/>
  <c r="F17" s="1"/>
  <c r="E7" l="1"/>
  <c r="F7" s="1"/>
  <c r="E11"/>
  <c r="F11" s="1"/>
  <c r="E12"/>
  <c r="F12" s="1"/>
  <c r="E16"/>
  <c r="F16" s="1"/>
  <c r="E20"/>
  <c r="F20" s="1"/>
  <c r="E24"/>
  <c r="F24" s="1"/>
  <c r="F5"/>
  <c r="E15"/>
  <c r="F15" s="1"/>
  <c r="E22"/>
  <c r="F22" s="1"/>
  <c r="E23"/>
  <c r="F23" s="1"/>
  <c r="E21"/>
  <c r="F21" s="1"/>
  <c r="E19"/>
  <c r="F19" s="1"/>
  <c r="E18"/>
  <c r="F18" s="1"/>
  <c r="E14"/>
  <c r="F14" s="1"/>
  <c r="E13"/>
  <c r="F13" s="1"/>
  <c r="E10"/>
  <c r="F10" s="1"/>
  <c r="E9"/>
  <c r="F9" s="1"/>
  <c r="E8"/>
  <c r="F8" s="1"/>
  <c r="E6"/>
  <c r="F6" s="1"/>
  <c r="E5" i="8" l="1"/>
  <c r="F5" s="1"/>
  <c r="E6"/>
  <c r="F6" s="1"/>
  <c r="E7"/>
  <c r="F7" s="1"/>
  <c r="E8"/>
  <c r="F8" s="1"/>
  <c r="G22" i="11" l="1"/>
  <c r="G18"/>
  <c r="G14"/>
  <c r="G10"/>
  <c r="G6"/>
  <c r="G6" i="8"/>
  <c r="G19" i="11"/>
  <c r="G11"/>
  <c r="G7" i="8"/>
  <c r="G8" i="11"/>
  <c r="G23"/>
  <c r="G7"/>
  <c r="G24"/>
  <c r="G20"/>
  <c r="G16"/>
  <c r="G12"/>
  <c r="G21"/>
  <c r="G17"/>
  <c r="G13"/>
  <c r="G9"/>
  <c r="G5"/>
  <c r="G5" i="8"/>
  <c r="G15" i="11"/>
  <c r="G8" i="8"/>
  <c r="H5" i="2"/>
  <c r="H6"/>
  <c r="H13"/>
  <c r="H16"/>
  <c r="H12"/>
  <c r="H8"/>
  <c r="H17"/>
  <c r="H9"/>
  <c r="H18"/>
  <c r="H10"/>
  <c r="H19"/>
  <c r="H15"/>
  <c r="H11"/>
  <c r="H7"/>
  <c r="H14"/>
  <c r="F6"/>
  <c r="G6" s="1"/>
  <c r="F7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5"/>
  <c r="G5" s="1"/>
  <c r="D10" i="3" l="1"/>
  <c r="G10" s="1"/>
  <c r="C10" l="1"/>
  <c r="E10" s="1"/>
  <c r="F10" s="1"/>
  <c r="D7"/>
  <c r="G7" s="1"/>
  <c r="D6"/>
  <c r="G6" s="1"/>
  <c r="D8"/>
  <c r="G8" s="1"/>
  <c r="C7" l="1"/>
  <c r="E7" s="1"/>
  <c r="F7" s="1"/>
  <c r="C8"/>
  <c r="E8" s="1"/>
  <c r="F8" s="1"/>
  <c r="C6"/>
  <c r="E6" s="1"/>
  <c r="F6" s="1"/>
  <c r="D5"/>
  <c r="G5" s="1"/>
  <c r="D9"/>
  <c r="G9" s="1"/>
  <c r="C9"/>
  <c r="E9" l="1"/>
  <c r="F9" s="1"/>
  <c r="C5" l="1"/>
  <c r="E5" l="1"/>
  <c r="F5" s="1"/>
</calcChain>
</file>

<file path=xl/sharedStrings.xml><?xml version="1.0" encoding="utf-8"?>
<sst xmlns="http://schemas.openxmlformats.org/spreadsheetml/2006/main" count="325" uniqueCount="277">
  <si>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</si>
  <si>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</si>
  <si>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</si>
  <si>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</si>
  <si>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</si>
  <si>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</si>
  <si>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</si>
  <si>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</si>
  <si>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</si>
  <si>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</si>
  <si>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</si>
  <si>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</si>
  <si>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</si>
  <si>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</si>
  <si>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</si>
  <si>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</si>
  <si>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</si>
  <si>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</si>
  <si>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</si>
  <si>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</si>
  <si>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</si>
  <si>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</si>
  <si>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</si>
  <si>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</si>
  <si>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</si>
  <si>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</si>
  <si>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</si>
  <si>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</si>
  <si>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</si>
  <si>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</si>
  <si>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</si>
  <si>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</si>
  <si>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</si>
  <si>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</si>
  <si>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</si>
  <si>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</si>
  <si>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</si>
  <si>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</si>
  <si>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</si>
  <si>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</si>
  <si>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</si>
  <si>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</si>
  <si>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</si>
  <si>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</si>
  <si>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</si>
  <si>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</si>
  <si>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</si>
  <si>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</si>
  <si>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</si>
  <si>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</si>
  <si>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</si>
  <si>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</si>
  <si>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</si>
  <si>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</si>
  <si>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</si>
  <si>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</si>
  <si>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</si>
  <si>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</si>
  <si>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</si>
  <si>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</si>
  <si>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</si>
  <si>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</si>
  <si>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</si>
  <si>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</si>
  <si>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</si>
  <si>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</si>
  <si>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</si>
  <si>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</si>
  <si>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</si>
  <si>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</si>
  <si>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</si>
  <si>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</si>
  <si>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</si>
  <si>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</si>
  <si>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</si>
  <si>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</si>
  <si>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</si>
  <si>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</si>
  <si>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</si>
  <si>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</si>
  <si>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</si>
  <si>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</si>
  <si>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</si>
  <si>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</si>
  <si>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</si>
  <si>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</si>
  <si>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</si>
  <si>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</si>
  <si>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</si>
  <si>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</si>
  <si>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</si>
  <si>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</si>
  <si>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</si>
  <si>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</si>
  <si>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</si>
  <si>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</si>
  <si>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</si>
  <si>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</si>
  <si>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</si>
  <si>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</si>
  <si>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</si>
  <si>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</si>
  <si>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</si>
  <si>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</si>
  <si>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</si>
  <si>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</si>
  <si>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</si>
  <si>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</si>
  <si>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</si>
  <si>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</si>
  <si>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</si>
  <si>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</si>
  <si>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</si>
  <si>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</si>
  <si>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</si>
  <si>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</si>
  <si>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</si>
  <si>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</si>
  <si>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</si>
  <si>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</si>
  <si>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</si>
  <si>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</si>
  <si>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</si>
  <si>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</si>
  <si>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</si>
  <si>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</si>
  <si>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</si>
  <si>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</si>
  <si>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</si>
  <si>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</si>
  <si>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</si>
  <si>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</si>
  <si>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</si>
  <si>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</si>
  <si>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</si>
  <si>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</si>
  <si>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</si>
  <si>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</si>
  <si>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</si>
  <si>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</si>
  <si>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Others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</si>
  <si>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</si>
  <si>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</si>
  <si>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</si>
  <si>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</si>
  <si>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</si>
  <si>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</si>
  <si>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</si>
  <si>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</si>
  <si>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</si>
  <si>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</si>
  <si>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Top 15 Countries by arrivals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</si>
  <si>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</si>
  <si>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</si>
  <si>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</si>
  <si>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</si>
  <si>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Arrivals by Regions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</si>
  <si>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</si>
  <si>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</si>
  <si>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</si>
  <si>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</si>
  <si>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</si>
  <si>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</si>
  <si>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</si>
  <si>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</si>
  <si>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</si>
  <si>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</si>
  <si>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</si>
  <si>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</si>
  <si>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</si>
  <si>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</si>
  <si>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</si>
  <si>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</si>
  <si>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</si>
  <si>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</si>
  <si>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</si>
  <si>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</si>
  <si>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</si>
  <si>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</si>
  <si>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</si>
  <si>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</si>
  <si>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</si>
  <si>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</si>
  <si>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</si>
  <si>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</si>
  <si>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</si>
  <si>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</si>
  <si>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</si>
  <si>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</si>
  <si>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</si>
  <si>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</si>
  <si>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</si>
  <si>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</si>
  <si>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</si>
  <si>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</si>
  <si>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</si>
  <si>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</si>
  <si>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</si>
  <si>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</si>
  <si>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</si>
  <si>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</si>
  <si>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</si>
  <si>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</si>
  <si>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</si>
  <si>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</si>
  <si>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</si>
  <si>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</si>
  <si>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</si>
  <si>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</si>
  <si>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</si>
  <si>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</si>
  <si>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</si>
  <si>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</si>
  <si>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</si>
  <si>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</si>
  <si>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</si>
  <si>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</si>
  <si>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</si>
  <si>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</si>
  <si>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</si>
  <si>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</si>
  <si>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</si>
  <si>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 xml:space="preserve">Total 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</si>
  <si>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</si>
  <si>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</si>
  <si>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</si>
  <si>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</si>
  <si>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</si>
  <si>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</si>
  <si>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</si>
  <si>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</si>
  <si>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</si>
  <si>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</si>
  <si>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</si>
  <si>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Arrivals by  Border Type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</si>
  <si>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</si>
  <si>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</si>
  <si>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</si>
  <si>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</si>
  <si>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</si>
  <si>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</si>
  <si>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</si>
  <si>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</si>
  <si>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</si>
  <si>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</si>
  <si>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Tsodna</t>
  </si>
  <si>
    <t>Vakhtangisi</t>
  </si>
  <si>
    <t>Vale</t>
  </si>
  <si>
    <t>Railway Gardabani</t>
  </si>
  <si>
    <t>Railway Sadakhlo</t>
  </si>
  <si>
    <t>Port Batumi</t>
  </si>
  <si>
    <t>Port Kulevi</t>
  </si>
  <si>
    <t>Port Poti</t>
  </si>
  <si>
    <t>Border</t>
  </si>
  <si>
    <t>Kyrgyzstan</t>
  </si>
  <si>
    <t xml:space="preserve"> Arrivals by Borders</t>
  </si>
  <si>
    <t>Kartsakhi</t>
  </si>
  <si>
    <t>Airport Batumi</t>
  </si>
  <si>
    <t>Share %</t>
  </si>
  <si>
    <t>North Korea</t>
  </si>
  <si>
    <t>Brunei Darussalam</t>
  </si>
  <si>
    <t>U S A</t>
  </si>
  <si>
    <t>Liechtenstein</t>
  </si>
  <si>
    <t>Bahamas</t>
  </si>
  <si>
    <t>Hong Kong (China)</t>
  </si>
  <si>
    <t>Cambodia</t>
  </si>
  <si>
    <t>Bhutan</t>
  </si>
  <si>
    <t xml:space="preserve"> Arrivals by Types</t>
  </si>
  <si>
    <t xml:space="preserve">  Types of Visit</t>
  </si>
  <si>
    <t xml:space="preserve"> 24 hour and more </t>
  </si>
  <si>
    <t>Transit</t>
  </si>
  <si>
    <t>Same-day visit</t>
  </si>
  <si>
    <t>Monaco</t>
  </si>
  <si>
    <t>Laos</t>
  </si>
  <si>
    <t>Swaziland</t>
  </si>
  <si>
    <t>2016: February</t>
  </si>
  <si>
    <t>2017: February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</si>
</sst>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2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0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4" borderId="17" applyNumberFormat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3" fillId="7" borderId="0" applyNumberFormat="0" applyBorder="0" applyAlignment="0" applyProtection="0"/>
  </cellStyleXfs>
  <cellXfs count="110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NumberFormat="1" applyFont="1" applyFill="1" applyBorder="1" applyAlignment="1">
      <alignment wrapText="1"/>
    </xf>
    <xf numFmtId="0" fontId="11" fillId="0" borderId="0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/>
    <xf numFmtId="3" fontId="12" fillId="0" borderId="8" xfId="2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1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2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1" fontId="9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2" applyFont="1" applyBorder="1" applyAlignment="1">
      <alignment horizontal="center" vertical="center"/>
    </xf>
    <xf numFmtId="0" fontId="13" fillId="0" borderId="13" xfId="2" applyFont="1" applyBorder="1" applyAlignment="1">
      <alignment horizontal="center" vertical="center"/>
    </xf>
    <xf numFmtId="3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13" fillId="0" borderId="1" xfId="2" applyNumberFormat="1" applyFont="1" applyBorder="1" applyAlignment="1">
      <alignment horizontal="center" vertical="center"/>
    </xf>
    <xf numFmtId="3" fontId="13" fillId="0" borderId="1" xfId="4" applyNumberFormat="1" applyFont="1" applyBorder="1" applyAlignment="1">
      <alignment horizontal="center" vertical="center"/>
    </xf>
    <xf numFmtId="3" fontId="13" fillId="0" borderId="4" xfId="2" applyNumberFormat="1" applyFont="1" applyBorder="1" applyAlignment="1">
      <alignment horizontal="center" vertical="center"/>
    </xf>
    <xf numFmtId="3" fontId="13" fillId="0" borderId="4" xfId="4" applyNumberFormat="1" applyFont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1" fontId="10" fillId="2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10" fillId="0" borderId="19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13" fillId="0" borderId="20" xfId="3" applyNumberFormat="1" applyFont="1" applyBorder="1" applyAlignment="1">
      <alignment horizontal="center" vertical="center"/>
    </xf>
    <xf numFmtId="164" fontId="13" fillId="0" borderId="1" xfId="4" applyNumberFormat="1" applyFont="1" applyBorder="1" applyAlignment="1">
      <alignment horizontal="center" vertical="center"/>
    </xf>
    <xf numFmtId="164" fontId="13" fillId="2" borderId="1" xfId="4" applyNumberFormat="1" applyFont="1" applyFill="1" applyBorder="1" applyAlignment="1">
      <alignment horizontal="center" vertical="center"/>
    </xf>
    <xf numFmtId="164" fontId="13" fillId="0" borderId="4" xfId="4" applyNumberFormat="1" applyFont="1" applyBorder="1" applyAlignment="1">
      <alignment horizontal="center" vertical="center"/>
    </xf>
    <xf numFmtId="164" fontId="13" fillId="0" borderId="21" xfId="3" applyNumberFormat="1" applyFont="1" applyBorder="1" applyAlignment="1">
      <alignment horizontal="center" vertical="center"/>
    </xf>
    <xf numFmtId="164" fontId="10" fillId="0" borderId="1" xfId="3" applyNumberFormat="1" applyFont="1" applyFill="1" applyBorder="1" applyAlignment="1">
      <alignment horizontal="center" vertical="center"/>
    </xf>
    <xf numFmtId="164" fontId="10" fillId="0" borderId="4" xfId="3" applyNumberFormat="1" applyFont="1" applyFill="1" applyBorder="1" applyAlignment="1">
      <alignment horizontal="center" vertical="center"/>
    </xf>
    <xf numFmtId="164" fontId="10" fillId="2" borderId="9" xfId="3" applyNumberFormat="1" applyFont="1" applyFill="1" applyBorder="1" applyAlignment="1">
      <alignment horizontal="center" vertical="center"/>
    </xf>
    <xf numFmtId="164" fontId="10" fillId="2" borderId="22" xfId="3" applyNumberFormat="1" applyFont="1" applyFill="1" applyBorder="1" applyAlignment="1">
      <alignment horizontal="center" vertical="center"/>
    </xf>
    <xf numFmtId="164" fontId="9" fillId="0" borderId="25" xfId="3" applyNumberFormat="1" applyFont="1" applyFill="1" applyBorder="1" applyAlignment="1">
      <alignment horizontal="center" vertical="center"/>
    </xf>
    <xf numFmtId="164" fontId="9" fillId="0" borderId="26" xfId="3" applyNumberFormat="1" applyFont="1" applyFill="1" applyBorder="1" applyAlignment="1">
      <alignment horizontal="center" vertical="center"/>
    </xf>
    <xf numFmtId="164" fontId="9" fillId="3" borderId="20" xfId="3" applyNumberFormat="1" applyFont="1" applyFill="1" applyBorder="1" applyAlignment="1" applyProtection="1">
      <alignment horizontal="center" vertical="center" wrapText="1"/>
      <protection locked="0"/>
    </xf>
    <xf numFmtId="9" fontId="9" fillId="0" borderId="25" xfId="3" applyFont="1" applyBorder="1" applyAlignment="1">
      <alignment horizontal="center" vertical="center"/>
    </xf>
    <xf numFmtId="9" fontId="9" fillId="0" borderId="26" xfId="3" applyFont="1" applyBorder="1" applyAlignment="1">
      <alignment horizontal="center" vertical="center"/>
    </xf>
    <xf numFmtId="164" fontId="9" fillId="3" borderId="21" xfId="3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3" applyNumberFormat="1" applyFont="1">
      <alignment vertical="center"/>
    </xf>
    <xf numFmtId="0" fontId="18" fillId="8" borderId="5" xfId="7" applyNumberFormat="1" applyFill="1" applyBorder="1" applyAlignment="1">
      <alignment horizontal="center" vertical="center" wrapText="1"/>
    </xf>
    <xf numFmtId="0" fontId="21" fillId="9" borderId="18" xfId="6" applyNumberFormat="1" applyFont="1" applyFill="1" applyBorder="1" applyAlignment="1">
      <alignment horizontal="center" vertical="center"/>
    </xf>
    <xf numFmtId="3" fontId="21" fillId="9" borderId="17" xfId="6" applyNumberFormat="1" applyFont="1" applyFill="1" applyBorder="1" applyAlignment="1">
      <alignment horizontal="center" vertical="center"/>
    </xf>
    <xf numFmtId="164" fontId="21" fillId="9" borderId="24" xfId="6" applyNumberFormat="1" applyFont="1" applyFill="1" applyBorder="1" applyAlignment="1">
      <alignment horizontal="center" vertical="center"/>
    </xf>
    <xf numFmtId="9" fontId="21" fillId="9" borderId="27" xfId="6" applyNumberFormat="1" applyFont="1" applyFill="1" applyBorder="1" applyAlignment="1">
      <alignment horizontal="center" vertical="center"/>
    </xf>
    <xf numFmtId="0" fontId="18" fillId="10" borderId="18" xfId="8" applyNumberFormat="1" applyFill="1" applyBorder="1" applyAlignment="1">
      <alignment horizontal="center" vertical="center"/>
    </xf>
    <xf numFmtId="3" fontId="18" fillId="10" borderId="17" xfId="8" applyNumberFormat="1" applyFill="1" applyBorder="1" applyAlignment="1">
      <alignment horizontal="center" vertical="center" wrapText="1"/>
    </xf>
    <xf numFmtId="164" fontId="18" fillId="10" borderId="24" xfId="8" applyNumberFormat="1" applyFill="1" applyBorder="1" applyAlignment="1">
      <alignment horizontal="center" vertical="center"/>
    </xf>
    <xf numFmtId="164" fontId="18" fillId="10" borderId="27" xfId="8" applyNumberFormat="1" applyFill="1" applyBorder="1" applyAlignment="1">
      <alignment horizontal="center" vertical="center"/>
    </xf>
    <xf numFmtId="0" fontId="2" fillId="11" borderId="2" xfId="9" applyNumberFormat="1" applyFont="1" applyFill="1" applyBorder="1" applyAlignment="1">
      <alignment horizontal="center" vertical="center"/>
    </xf>
    <xf numFmtId="3" fontId="2" fillId="11" borderId="1" xfId="9" applyNumberFormat="1" applyFont="1" applyFill="1" applyBorder="1" applyAlignment="1">
      <alignment horizontal="center" vertical="center"/>
    </xf>
    <xf numFmtId="164" fontId="2" fillId="11" borderId="25" xfId="9" applyNumberFormat="1" applyFont="1" applyFill="1" applyBorder="1" applyAlignment="1">
      <alignment horizontal="center" vertical="center"/>
    </xf>
    <xf numFmtId="164" fontId="2" fillId="11" borderId="20" xfId="9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2" fillId="8" borderId="5" xfId="7" applyNumberFormat="1" applyFont="1" applyFill="1" applyBorder="1" applyAlignment="1">
      <alignment horizontal="center" vertical="center" wrapText="1"/>
    </xf>
    <xf numFmtId="0" fontId="22" fillId="8" borderId="6" xfId="7" applyNumberFormat="1" applyFont="1" applyFill="1" applyBorder="1" applyAlignment="1">
      <alignment horizontal="center" vertical="center" wrapText="1"/>
    </xf>
    <xf numFmtId="3" fontId="22" fillId="8" borderId="23" xfId="7" applyNumberFormat="1" applyFont="1" applyFill="1" applyBorder="1" applyAlignment="1">
      <alignment horizontal="center" vertical="center" wrapText="1"/>
    </xf>
    <xf numFmtId="0" fontId="22" fillId="8" borderId="7" xfId="7" applyNumberFormat="1" applyFont="1" applyFill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0" xfId="2" applyNumberFormat="1" applyFont="1" applyBorder="1" applyAlignment="1">
      <alignment horizontal="center" vertical="center"/>
    </xf>
    <xf numFmtId="3" fontId="13" fillId="0" borderId="0" xfId="4" applyNumberFormat="1" applyFont="1" applyBorder="1" applyAlignment="1">
      <alignment horizontal="center" vertical="center"/>
    </xf>
    <xf numFmtId="164" fontId="13" fillId="0" borderId="0" xfId="4" applyNumberFormat="1" applyFont="1" applyBorder="1" applyAlignment="1">
      <alignment horizontal="center" vertical="center"/>
    </xf>
    <xf numFmtId="164" fontId="13" fillId="0" borderId="0" xfId="3" applyNumberFormat="1" applyFont="1" applyBorder="1" applyAlignment="1">
      <alignment horizontal="center" vertical="center"/>
    </xf>
    <xf numFmtId="0" fontId="18" fillId="8" borderId="6" xfId="7" applyNumberFormat="1" applyFill="1" applyBorder="1" applyAlignment="1">
      <alignment horizontal="center" vertical="center" wrapText="1"/>
    </xf>
    <xf numFmtId="3" fontId="18" fillId="8" borderId="23" xfId="7" applyNumberFormat="1" applyFill="1" applyBorder="1" applyAlignment="1">
      <alignment horizontal="center" vertical="center" wrapText="1"/>
    </xf>
    <xf numFmtId="0" fontId="18" fillId="8" borderId="7" xfId="7" applyNumberFormat="1" applyFill="1" applyBorder="1" applyAlignment="1">
      <alignment horizontal="center" vertical="center" wrapText="1"/>
    </xf>
    <xf numFmtId="3" fontId="13" fillId="0" borderId="2" xfId="2" applyNumberFormat="1" applyFont="1" applyBorder="1" applyAlignment="1">
      <alignment horizontal="center" vertical="center"/>
    </xf>
    <xf numFmtId="164" fontId="13" fillId="0" borderId="1" xfId="3" applyNumberFormat="1" applyFont="1" applyBorder="1" applyAlignment="1">
      <alignment horizontal="center" vertical="center"/>
    </xf>
    <xf numFmtId="3" fontId="13" fillId="0" borderId="3" xfId="2" applyNumberFormat="1" applyFont="1" applyBorder="1" applyAlignment="1">
      <alignment horizontal="center" vertical="center"/>
    </xf>
    <xf numFmtId="164" fontId="13" fillId="0" borderId="4" xfId="3" applyNumberFormat="1" applyFont="1" applyBorder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1" fillId="11" borderId="2" xfId="9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left" vertical="center"/>
    </xf>
    <xf numFmtId="0" fontId="19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left" vertical="center"/>
    </xf>
    <xf numFmtId="0" fontId="16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  <xf numFmtId="3" fontId="15" fillId="2" borderId="28" xfId="0" applyNumberFormat="1" applyFont="1" applyFill="1" applyBorder="1" applyAlignment="1">
      <alignment horizontal="center" vertical="center"/>
    </xf>
    <xf numFmtId="3" fontId="9" fillId="3" borderId="28" xfId="0" applyNumberFormat="1" applyFont="1" applyFill="1" applyBorder="1" applyAlignment="1" applyProtection="1">
      <alignment horizontal="center" vertical="center" wrapText="1"/>
      <protection locked="0"/>
    </xf>
    <xf numFmtId="3" fontId="15" fillId="2" borderId="29" xfId="0" applyNumberFormat="1" applyFont="1" applyFill="1" applyBorder="1" applyAlignment="1">
      <alignment horizontal="center" vertical="center"/>
    </xf>
    <xf numFmtId="3" fontId="9" fillId="3" borderId="29" xfId="0" applyNumberFormat="1" applyFont="1" applyFill="1" applyBorder="1" applyAlignment="1" applyProtection="1">
      <alignment horizontal="center" vertical="center" wrapText="1"/>
      <protection locked="0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-jul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 July"/>
      <sheetName val="Top15"/>
      <sheetName val="Types of visit"/>
      <sheetName val="Regions"/>
      <sheetName val="Border Type"/>
      <sheetName val="Border"/>
    </sheetNames>
    <sheetDataSet>
      <sheetData sheetId="0">
        <row r="2">
          <cell r="D2">
            <v>764022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2"/>
  <sheetViews>
    <sheetView tabSelected="1" zoomScaleNormal="100" workbookViewId="0">
      <selection activeCell="B1" sqref="B1"/>
    </sheetView>
  </sheetViews>
  <sheetFormatPr defaultRowHeight="15" customHeight="1"/>
  <cols>
    <col min="1" max="1" width="15.5703125" style="6" customWidth="1"/>
    <col min="2" max="2" width="37.85546875" style="6" customWidth="1"/>
    <col min="3" max="3" width="19.7109375" style="6" customWidth="1"/>
    <col min="4" max="4" width="19.42578125" style="6" customWidth="1"/>
    <col min="5" max="5" width="16.28515625" style="6" customWidth="1"/>
    <col min="6" max="6" width="14.28515625" style="6" customWidth="1"/>
    <col min="7" max="7" width="16.5703125" style="6" customWidth="1"/>
    <col min="8" max="16384" width="9.140625" style="6"/>
  </cols>
  <sheetData>
    <row r="1" spans="2:7" ht="35.25" customHeight="1">
      <c r="B1" s="80" t="s">
        <v>0</v>
      </c>
      <c r="C1" s="81" t="s">
        <v>275</v>
      </c>
      <c r="D1" s="81" t="s">
        <v>276</v>
      </c>
      <c r="E1" s="81" t="s">
        <v>225</v>
      </c>
      <c r="F1" s="82" t="s">
        <v>1</v>
      </c>
      <c r="G1" s="83" t="s">
        <v>258</v>
      </c>
    </row>
    <row r="2" spans="2:7" ht="15" customHeight="1">
      <c r="B2" s="67" t="s">
        <v>222</v>
      </c>
      <c r="C2" s="68">
        <v>360402</v>
      </c>
      <c r="D2" s="68">
        <v>368010</v>
      </c>
      <c r="E2" s="68">
        <v>7608</v>
      </c>
      <c r="F2" s="69">
        <v>2.1109760767143358E-2</v>
      </c>
      <c r="G2" s="70">
        <v>1</v>
      </c>
    </row>
    <row r="3" spans="2:7" ht="15" customHeight="1">
      <c r="B3" s="71" t="s">
        <v>4</v>
      </c>
      <c r="C3" s="72">
        <v>348864</v>
      </c>
      <c r="D3" s="72">
        <v>346859</v>
      </c>
      <c r="E3" s="72">
        <v>-2005</v>
      </c>
      <c r="F3" s="73">
        <v>-5.7472252797651805E-3</v>
      </c>
      <c r="G3" s="74">
        <v>0.94252601831471972</v>
      </c>
    </row>
    <row r="4" spans="2:7">
      <c r="B4" s="75" t="s">
        <v>223</v>
      </c>
      <c r="C4" s="76">
        <v>249845</v>
      </c>
      <c r="D4" s="76">
        <v>265272</v>
      </c>
      <c r="E4" s="76">
        <v>15427</v>
      </c>
      <c r="F4" s="77">
        <v>6.1746282695271069E-2</v>
      </c>
      <c r="G4" s="78">
        <v>0.72082823836308796</v>
      </c>
    </row>
    <row r="5" spans="2:7" s="14" customFormat="1" ht="12">
      <c r="B5" s="17" t="s">
        <v>146</v>
      </c>
      <c r="C5" s="38">
        <v>75028</v>
      </c>
      <c r="D5" s="31">
        <v>80823</v>
      </c>
      <c r="E5" s="32">
        <v>5795</v>
      </c>
      <c r="F5" s="62">
        <v>7.7237831209681723E-2</v>
      </c>
      <c r="G5" s="61">
        <v>0.21962174940898346</v>
      </c>
    </row>
    <row r="6" spans="2:7" s="14" customFormat="1" ht="12">
      <c r="B6" s="17" t="s">
        <v>141</v>
      </c>
      <c r="C6" s="38">
        <v>113832</v>
      </c>
      <c r="D6" s="31">
        <v>106364</v>
      </c>
      <c r="E6" s="32">
        <v>-7468</v>
      </c>
      <c r="F6" s="62">
        <v>-6.5605453650994447E-2</v>
      </c>
      <c r="G6" s="61">
        <v>0.28902475476209888</v>
      </c>
    </row>
    <row r="7" spans="2:7" s="14" customFormat="1" ht="12">
      <c r="B7" s="17" t="s">
        <v>142</v>
      </c>
      <c r="C7" s="38">
        <v>1136</v>
      </c>
      <c r="D7" s="31">
        <v>1258</v>
      </c>
      <c r="E7" s="32">
        <v>122</v>
      </c>
      <c r="F7" s="62">
        <v>0.10739436619718309</v>
      </c>
      <c r="G7" s="61">
        <v>3.4183853699627726E-3</v>
      </c>
    </row>
    <row r="8" spans="2:7" ht="15" customHeight="1">
      <c r="B8" s="18" t="s">
        <v>3</v>
      </c>
      <c r="C8" s="38">
        <v>618</v>
      </c>
      <c r="D8" s="31">
        <v>777</v>
      </c>
      <c r="E8" s="32">
        <v>159</v>
      </c>
      <c r="F8" s="62">
        <v>0.25728155339805825</v>
      </c>
      <c r="G8" s="61">
        <v>2.1113556696828891E-3</v>
      </c>
    </row>
    <row r="9" spans="2:7" ht="15" customHeight="1">
      <c r="B9" s="18" t="s">
        <v>12</v>
      </c>
      <c r="C9" s="38">
        <v>432</v>
      </c>
      <c r="D9" s="31">
        <v>489</v>
      </c>
      <c r="E9" s="32">
        <v>57</v>
      </c>
      <c r="F9" s="62">
        <v>0.13194444444444445</v>
      </c>
      <c r="G9" s="61">
        <v>1.3287682399934784E-3</v>
      </c>
    </row>
    <row r="10" spans="2:7" ht="15" customHeight="1">
      <c r="B10" s="18" t="s">
        <v>5</v>
      </c>
      <c r="C10" s="38">
        <v>233</v>
      </c>
      <c r="D10" s="31">
        <v>256</v>
      </c>
      <c r="E10" s="32">
        <v>23</v>
      </c>
      <c r="F10" s="62">
        <v>9.8712446351931327E-2</v>
      </c>
      <c r="G10" s="61">
        <v>6.9563327083503167E-4</v>
      </c>
    </row>
    <row r="11" spans="2:7" ht="15" customHeight="1">
      <c r="B11" s="18" t="s">
        <v>11</v>
      </c>
      <c r="C11" s="38">
        <v>205</v>
      </c>
      <c r="D11" s="31">
        <v>216</v>
      </c>
      <c r="E11" s="32">
        <v>11</v>
      </c>
      <c r="F11" s="62">
        <v>5.3658536585365853E-2</v>
      </c>
      <c r="G11" s="61">
        <v>5.8694057226705795E-4</v>
      </c>
    </row>
    <row r="12" spans="2:7" s="14" customFormat="1" ht="15" customHeight="1">
      <c r="B12" s="17" t="s">
        <v>150</v>
      </c>
      <c r="C12" s="38">
        <v>1662</v>
      </c>
      <c r="D12" s="31">
        <v>1831</v>
      </c>
      <c r="E12" s="32">
        <v>169</v>
      </c>
      <c r="F12" s="62">
        <v>0.10168471720818291</v>
      </c>
      <c r="G12" s="61">
        <v>4.9754082769489956E-3</v>
      </c>
    </row>
    <row r="13" spans="2:7" s="14" customFormat="1" ht="15" customHeight="1">
      <c r="B13" s="17" t="s">
        <v>254</v>
      </c>
      <c r="C13" s="38">
        <v>269</v>
      </c>
      <c r="D13" s="31">
        <v>307</v>
      </c>
      <c r="E13" s="32">
        <v>38</v>
      </c>
      <c r="F13" s="62">
        <v>0.14126394052044611</v>
      </c>
      <c r="G13" s="61">
        <v>8.3421646150919808E-4</v>
      </c>
    </row>
    <row r="14" spans="2:7" ht="15" customHeight="1">
      <c r="B14" s="18" t="s">
        <v>6</v>
      </c>
      <c r="C14" s="38">
        <v>410</v>
      </c>
      <c r="D14" s="31">
        <v>422</v>
      </c>
      <c r="E14" s="32">
        <v>12</v>
      </c>
      <c r="F14" s="62">
        <v>2.9268292682926831E-2</v>
      </c>
      <c r="G14" s="61">
        <v>1.1467079698921224E-3</v>
      </c>
    </row>
    <row r="15" spans="2:7" ht="15" customHeight="1">
      <c r="B15" s="18" t="s">
        <v>7</v>
      </c>
      <c r="C15" s="38">
        <v>770</v>
      </c>
      <c r="D15" s="31">
        <v>739</v>
      </c>
      <c r="E15" s="32">
        <v>-31</v>
      </c>
      <c r="F15" s="62">
        <v>-4.0259740259740259E-2</v>
      </c>
      <c r="G15" s="61">
        <v>2.008097606043314E-3</v>
      </c>
    </row>
    <row r="16" spans="2:7" s="14" customFormat="1" ht="15" customHeight="1">
      <c r="B16" s="17" t="s">
        <v>144</v>
      </c>
      <c r="C16" s="38">
        <v>668</v>
      </c>
      <c r="D16" s="31">
        <v>696</v>
      </c>
      <c r="E16" s="32">
        <v>28</v>
      </c>
      <c r="F16" s="62">
        <v>4.1916167664670656E-2</v>
      </c>
      <c r="G16" s="61">
        <v>1.8912529550827422E-3</v>
      </c>
    </row>
    <row r="17" spans="2:7" ht="15" customHeight="1">
      <c r="B17" s="18" t="s">
        <v>8</v>
      </c>
      <c r="C17" s="38">
        <v>1011</v>
      </c>
      <c r="D17" s="31">
        <v>1359</v>
      </c>
      <c r="E17" s="32">
        <v>348</v>
      </c>
      <c r="F17" s="62">
        <v>0.34421364985163205</v>
      </c>
      <c r="G17" s="61">
        <v>3.6928344338469062E-3</v>
      </c>
    </row>
    <row r="18" spans="2:7" ht="15" customHeight="1">
      <c r="B18" s="18" t="s">
        <v>9</v>
      </c>
      <c r="C18" s="38">
        <v>175</v>
      </c>
      <c r="D18" s="31">
        <v>209</v>
      </c>
      <c r="E18" s="32">
        <v>34</v>
      </c>
      <c r="F18" s="62">
        <v>0.19428571428571428</v>
      </c>
      <c r="G18" s="61">
        <v>5.6791935001766259E-4</v>
      </c>
    </row>
    <row r="19" spans="2:7" s="14" customFormat="1" ht="15" customHeight="1">
      <c r="B19" s="17" t="s">
        <v>145</v>
      </c>
      <c r="C19" s="38">
        <v>43149</v>
      </c>
      <c r="D19" s="31">
        <v>56717</v>
      </c>
      <c r="E19" s="32">
        <v>13568</v>
      </c>
      <c r="F19" s="62">
        <v>0.3144452942130756</v>
      </c>
      <c r="G19" s="61">
        <v>0.15411809461699411</v>
      </c>
    </row>
    <row r="20" spans="2:7" ht="15" customHeight="1">
      <c r="B20" s="18" t="s">
        <v>10</v>
      </c>
      <c r="C20" s="38">
        <v>241</v>
      </c>
      <c r="D20" s="31">
        <v>342</v>
      </c>
      <c r="E20" s="32">
        <v>101</v>
      </c>
      <c r="F20" s="62">
        <v>0.41908713692946059</v>
      </c>
      <c r="G20" s="61">
        <v>9.2932257275617507E-4</v>
      </c>
    </row>
    <row r="21" spans="2:7" s="14" customFormat="1" ht="15" customHeight="1">
      <c r="B21" s="17" t="s">
        <v>147</v>
      </c>
      <c r="C21" s="38">
        <v>97</v>
      </c>
      <c r="D21" s="31">
        <v>261</v>
      </c>
      <c r="E21" s="32">
        <v>164</v>
      </c>
      <c r="F21" s="62">
        <v>1.6907216494845361</v>
      </c>
      <c r="G21" s="61">
        <v>7.0921985815602842E-4</v>
      </c>
    </row>
    <row r="22" spans="2:7" s="14" customFormat="1" ht="15" customHeight="1">
      <c r="B22" s="19" t="s">
        <v>143</v>
      </c>
      <c r="C22" s="38">
        <v>347</v>
      </c>
      <c r="D22" s="31">
        <v>653</v>
      </c>
      <c r="E22" s="32">
        <v>306</v>
      </c>
      <c r="F22" s="62">
        <v>0.88184438040345825</v>
      </c>
      <c r="G22" s="61">
        <v>1.7744083041221707E-3</v>
      </c>
    </row>
    <row r="23" spans="2:7" s="14" customFormat="1" ht="15" customHeight="1">
      <c r="B23" s="19" t="s">
        <v>149</v>
      </c>
      <c r="C23" s="38">
        <v>9036</v>
      </c>
      <c r="D23" s="31">
        <v>9996</v>
      </c>
      <c r="E23" s="32">
        <v>960</v>
      </c>
      <c r="F23" s="62">
        <v>0.10624169986719788</v>
      </c>
      <c r="G23" s="61">
        <v>2.7162305372136628E-2</v>
      </c>
    </row>
    <row r="24" spans="2:7" s="14" customFormat="1" ht="15" customHeight="1">
      <c r="B24" s="19" t="s">
        <v>148</v>
      </c>
      <c r="C24" s="38">
        <v>526</v>
      </c>
      <c r="D24" s="31">
        <v>1557</v>
      </c>
      <c r="E24" s="32">
        <v>1031</v>
      </c>
      <c r="F24" s="62">
        <v>1.9600760456273765</v>
      </c>
      <c r="G24" s="61">
        <v>4.2308632917583758E-3</v>
      </c>
    </row>
    <row r="25" spans="2:7" ht="15" customHeight="1">
      <c r="B25" s="75" t="s">
        <v>13</v>
      </c>
      <c r="C25" s="76">
        <v>1686</v>
      </c>
      <c r="D25" s="76">
        <v>2101</v>
      </c>
      <c r="E25" s="76">
        <v>415</v>
      </c>
      <c r="F25" s="77">
        <v>0.24614472123368922</v>
      </c>
      <c r="G25" s="78">
        <v>5.7090839922828186E-3</v>
      </c>
    </row>
    <row r="26" spans="2:7" ht="15" customHeight="1">
      <c r="B26" s="17" t="s">
        <v>14</v>
      </c>
      <c r="C26" s="38">
        <v>124</v>
      </c>
      <c r="D26" s="31">
        <v>110</v>
      </c>
      <c r="E26" s="32">
        <v>-14</v>
      </c>
      <c r="F26" s="62">
        <v>-0.11290322580645161</v>
      </c>
      <c r="G26" s="61">
        <v>2.9890492106192764E-4</v>
      </c>
    </row>
    <row r="27" spans="2:7" ht="15" customHeight="1">
      <c r="B27" s="18" t="s">
        <v>18</v>
      </c>
      <c r="C27" s="38">
        <v>153</v>
      </c>
      <c r="D27" s="31">
        <v>212</v>
      </c>
      <c r="E27" s="32">
        <v>59</v>
      </c>
      <c r="F27" s="62">
        <v>0.38562091503267976</v>
      </c>
      <c r="G27" s="61">
        <v>5.7607130241026062E-4</v>
      </c>
    </row>
    <row r="28" spans="2:7" ht="15" customHeight="1">
      <c r="B28" s="18" t="s">
        <v>16</v>
      </c>
      <c r="C28" s="38">
        <v>7</v>
      </c>
      <c r="D28" s="31">
        <v>12</v>
      </c>
      <c r="E28" s="32">
        <v>5</v>
      </c>
      <c r="F28" s="62">
        <v>0.7142857142857143</v>
      </c>
      <c r="G28" s="61">
        <v>3.260780957039211E-5</v>
      </c>
    </row>
    <row r="29" spans="2:7" ht="15" customHeight="1">
      <c r="B29" s="18" t="s">
        <v>15</v>
      </c>
      <c r="C29" s="38">
        <v>89</v>
      </c>
      <c r="D29" s="31">
        <v>106</v>
      </c>
      <c r="E29" s="32">
        <v>17</v>
      </c>
      <c r="F29" s="62">
        <v>0.19101123595505617</v>
      </c>
      <c r="G29" s="61">
        <v>2.8803565120513031E-4</v>
      </c>
    </row>
    <row r="30" spans="2:7" ht="15" customHeight="1">
      <c r="B30" s="18" t="s">
        <v>17</v>
      </c>
      <c r="C30" s="38">
        <v>112</v>
      </c>
      <c r="D30" s="31">
        <v>121</v>
      </c>
      <c r="E30" s="32">
        <v>9</v>
      </c>
      <c r="F30" s="62">
        <v>8.0357142857142863E-2</v>
      </c>
      <c r="G30" s="61">
        <v>3.2879541316812043E-4</v>
      </c>
    </row>
    <row r="31" spans="2:7" ht="15" customHeight="1">
      <c r="B31" s="18" t="s">
        <v>19</v>
      </c>
      <c r="C31" s="38">
        <v>222</v>
      </c>
      <c r="D31" s="31">
        <v>277</v>
      </c>
      <c r="E31" s="32">
        <v>55</v>
      </c>
      <c r="F31" s="62">
        <v>0.24774774774774774</v>
      </c>
      <c r="G31" s="61">
        <v>7.5269693758321784E-4</v>
      </c>
    </row>
    <row r="32" spans="2:7" ht="15" customHeight="1">
      <c r="B32" s="17" t="s">
        <v>202</v>
      </c>
      <c r="C32" s="38">
        <v>979</v>
      </c>
      <c r="D32" s="31">
        <v>1263</v>
      </c>
      <c r="E32" s="32">
        <v>284</v>
      </c>
      <c r="F32" s="62">
        <v>0.29009193054136873</v>
      </c>
      <c r="G32" s="61">
        <v>3.4319719572837694E-3</v>
      </c>
    </row>
    <row r="33" spans="2:7" ht="15" customHeight="1">
      <c r="B33" s="75" t="s">
        <v>20</v>
      </c>
      <c r="C33" s="76">
        <v>2161</v>
      </c>
      <c r="D33" s="76">
        <v>2048</v>
      </c>
      <c r="E33" s="76">
        <v>-113</v>
      </c>
      <c r="F33" s="77">
        <v>-5.2290606200832951E-2</v>
      </c>
      <c r="G33" s="78">
        <v>5.5650661666802534E-3</v>
      </c>
    </row>
    <row r="34" spans="2:7" ht="15" customHeight="1">
      <c r="B34" s="18" t="s">
        <v>21</v>
      </c>
      <c r="C34" s="38">
        <v>38</v>
      </c>
      <c r="D34" s="31">
        <v>28</v>
      </c>
      <c r="E34" s="32">
        <v>-10</v>
      </c>
      <c r="F34" s="62">
        <v>-0.26315789473684209</v>
      </c>
      <c r="G34" s="61">
        <v>7.6084888997581589E-5</v>
      </c>
    </row>
    <row r="35" spans="2:7" ht="15" customHeight="1">
      <c r="B35" s="18" t="s">
        <v>22</v>
      </c>
      <c r="C35" s="38">
        <v>0</v>
      </c>
      <c r="D35" s="31">
        <v>0</v>
      </c>
      <c r="E35" s="32">
        <v>0</v>
      </c>
      <c r="F35" s="62">
        <v>0</v>
      </c>
      <c r="G35" s="61">
        <v>0</v>
      </c>
    </row>
    <row r="36" spans="2:7" ht="12">
      <c r="B36" s="18" t="s">
        <v>217</v>
      </c>
      <c r="C36" s="38">
        <v>52</v>
      </c>
      <c r="D36" s="31">
        <v>45</v>
      </c>
      <c r="E36" s="32">
        <v>-7</v>
      </c>
      <c r="F36" s="62">
        <v>-0.13461538461538461</v>
      </c>
      <c r="G36" s="61">
        <v>1.2227928588897041E-4</v>
      </c>
    </row>
    <row r="37" spans="2:7" ht="15" customHeight="1">
      <c r="B37" s="17" t="s">
        <v>34</v>
      </c>
      <c r="C37" s="38">
        <v>46</v>
      </c>
      <c r="D37" s="31">
        <v>61</v>
      </c>
      <c r="E37" s="32">
        <v>15</v>
      </c>
      <c r="F37" s="62">
        <v>0.32608695652173914</v>
      </c>
      <c r="G37" s="61">
        <v>1.6575636531615989E-4</v>
      </c>
    </row>
    <row r="38" spans="2:7" ht="15" customHeight="1">
      <c r="B38" s="17" t="s">
        <v>30</v>
      </c>
      <c r="C38" s="38">
        <v>839</v>
      </c>
      <c r="D38" s="31">
        <v>857</v>
      </c>
      <c r="E38" s="32">
        <v>18</v>
      </c>
      <c r="F38" s="62">
        <v>2.1454112038140644E-2</v>
      </c>
      <c r="G38" s="61">
        <v>2.3287410668188365E-3</v>
      </c>
    </row>
    <row r="39" spans="2:7" ht="15" customHeight="1">
      <c r="B39" s="17" t="s">
        <v>24</v>
      </c>
      <c r="C39" s="38">
        <v>1</v>
      </c>
      <c r="D39" s="31">
        <v>1</v>
      </c>
      <c r="E39" s="32">
        <v>0</v>
      </c>
      <c r="F39" s="62">
        <v>0</v>
      </c>
      <c r="G39" s="61">
        <v>2.7173174641993425E-6</v>
      </c>
    </row>
    <row r="40" spans="2:7" ht="15" customHeight="1">
      <c r="B40" s="17" t="s">
        <v>25</v>
      </c>
      <c r="C40" s="38">
        <v>663</v>
      </c>
      <c r="D40" s="31">
        <v>559</v>
      </c>
      <c r="E40" s="32">
        <v>-104</v>
      </c>
      <c r="F40" s="62">
        <v>-0.15686274509803921</v>
      </c>
      <c r="G40" s="61">
        <v>1.5189804624874323E-3</v>
      </c>
    </row>
    <row r="41" spans="2:7" ht="15" customHeight="1">
      <c r="B41" s="17" t="s">
        <v>26</v>
      </c>
      <c r="C41" s="38">
        <v>20</v>
      </c>
      <c r="D41" s="31">
        <v>17</v>
      </c>
      <c r="E41" s="32">
        <v>-3</v>
      </c>
      <c r="F41" s="62">
        <v>-0.15</v>
      </c>
      <c r="G41" s="61">
        <v>4.6194396891388819E-5</v>
      </c>
    </row>
    <row r="42" spans="2:7" ht="12">
      <c r="B42" s="17" t="s">
        <v>27</v>
      </c>
      <c r="C42" s="38">
        <v>8</v>
      </c>
      <c r="D42" s="31">
        <v>11</v>
      </c>
      <c r="E42" s="32">
        <v>3</v>
      </c>
      <c r="F42" s="62">
        <v>0.375</v>
      </c>
      <c r="G42" s="61">
        <v>2.9890492106192767E-5</v>
      </c>
    </row>
    <row r="43" spans="2:7" ht="12">
      <c r="B43" s="17" t="s">
        <v>28</v>
      </c>
      <c r="C43" s="38">
        <v>14</v>
      </c>
      <c r="D43" s="31">
        <v>5</v>
      </c>
      <c r="E43" s="32">
        <v>-9</v>
      </c>
      <c r="F43" s="62">
        <v>-0.6428571428571429</v>
      </c>
      <c r="G43" s="61">
        <v>1.3586587320996712E-5</v>
      </c>
    </row>
    <row r="44" spans="2:7" ht="12">
      <c r="B44" s="17" t="s">
        <v>29</v>
      </c>
      <c r="C44" s="38">
        <v>70</v>
      </c>
      <c r="D44" s="31">
        <v>97</v>
      </c>
      <c r="E44" s="32">
        <v>27</v>
      </c>
      <c r="F44" s="62">
        <v>0.38571428571428573</v>
      </c>
      <c r="G44" s="61">
        <v>2.6357979402733624E-4</v>
      </c>
    </row>
    <row r="45" spans="2:7" ht="12">
      <c r="B45" s="17" t="s">
        <v>31</v>
      </c>
      <c r="C45" s="38">
        <v>1</v>
      </c>
      <c r="D45" s="31">
        <v>4</v>
      </c>
      <c r="E45" s="32">
        <v>3</v>
      </c>
      <c r="F45" s="62">
        <v>3</v>
      </c>
      <c r="G45" s="61">
        <v>1.086926985679737E-5</v>
      </c>
    </row>
    <row r="46" spans="2:7" ht="15" customHeight="1">
      <c r="B46" s="17" t="s">
        <v>32</v>
      </c>
      <c r="C46" s="38">
        <v>100</v>
      </c>
      <c r="D46" s="31">
        <v>110</v>
      </c>
      <c r="E46" s="32">
        <v>10</v>
      </c>
      <c r="F46" s="62">
        <v>0.1</v>
      </c>
      <c r="G46" s="61">
        <v>2.9890492106192764E-4</v>
      </c>
    </row>
    <row r="47" spans="2:7" ht="15" customHeight="1">
      <c r="B47" s="17" t="s">
        <v>33</v>
      </c>
      <c r="C47" s="38">
        <v>41</v>
      </c>
      <c r="D47" s="31">
        <v>33</v>
      </c>
      <c r="E47" s="32">
        <v>-8</v>
      </c>
      <c r="F47" s="62">
        <v>-0.1951219512195122</v>
      </c>
      <c r="G47" s="61">
        <v>8.9671476318578305E-5</v>
      </c>
    </row>
    <row r="48" spans="2:7" ht="15" customHeight="1">
      <c r="B48" s="17" t="s">
        <v>23</v>
      </c>
      <c r="C48" s="38">
        <v>268</v>
      </c>
      <c r="D48" s="31">
        <v>220</v>
      </c>
      <c r="E48" s="32">
        <v>-48</v>
      </c>
      <c r="F48" s="62">
        <v>-0.17910447761194029</v>
      </c>
      <c r="G48" s="61">
        <v>5.9780984212385528E-4</v>
      </c>
    </row>
    <row r="49" spans="1:7" ht="15" customHeight="1">
      <c r="B49" s="75" t="s">
        <v>35</v>
      </c>
      <c r="C49" s="76">
        <v>2910</v>
      </c>
      <c r="D49" s="76">
        <v>3832</v>
      </c>
      <c r="E49" s="76">
        <v>922</v>
      </c>
      <c r="F49" s="77">
        <v>0.31683848797250858</v>
      </c>
      <c r="G49" s="78">
        <v>1.0412760522811881E-2</v>
      </c>
    </row>
    <row r="50" spans="1:7" ht="15" customHeight="1">
      <c r="A50" s="12"/>
      <c r="B50" s="18" t="s">
        <v>36</v>
      </c>
      <c r="C50" s="38">
        <v>277</v>
      </c>
      <c r="D50" s="31">
        <v>375</v>
      </c>
      <c r="E50" s="32">
        <v>98</v>
      </c>
      <c r="F50" s="62">
        <v>0.35379061371841153</v>
      </c>
      <c r="G50" s="61">
        <v>1.0189940490747534E-3</v>
      </c>
    </row>
    <row r="51" spans="1:7" ht="15" customHeight="1">
      <c r="A51" s="12"/>
      <c r="B51" s="18" t="s">
        <v>37</v>
      </c>
      <c r="C51" s="38">
        <v>157</v>
      </c>
      <c r="D51" s="31">
        <v>201</v>
      </c>
      <c r="E51" s="32">
        <v>44</v>
      </c>
      <c r="F51" s="62">
        <v>0.28025477707006369</v>
      </c>
      <c r="G51" s="61">
        <v>5.4618081030406783E-4</v>
      </c>
    </row>
    <row r="52" spans="1:7" ht="15" customHeight="1">
      <c r="A52" s="12"/>
      <c r="B52" s="17" t="s">
        <v>42</v>
      </c>
      <c r="C52" s="38">
        <v>674</v>
      </c>
      <c r="D52" s="31">
        <v>816</v>
      </c>
      <c r="E52" s="32">
        <v>142</v>
      </c>
      <c r="F52" s="62">
        <v>0.21068249258160238</v>
      </c>
      <c r="G52" s="61">
        <v>2.2173310507866634E-3</v>
      </c>
    </row>
    <row r="53" spans="1:7" ht="12.75">
      <c r="A53" s="12"/>
      <c r="B53" s="17" t="s">
        <v>38</v>
      </c>
      <c r="C53" s="38">
        <v>1220</v>
      </c>
      <c r="D53" s="31">
        <v>1692</v>
      </c>
      <c r="E53" s="32">
        <v>472</v>
      </c>
      <c r="F53" s="62">
        <v>0.38688524590163936</v>
      </c>
      <c r="G53" s="61">
        <v>4.5977011494252873E-3</v>
      </c>
    </row>
    <row r="54" spans="1:7" s="79" customFormat="1" ht="12.75">
      <c r="A54" s="12"/>
      <c r="B54" s="17" t="s">
        <v>262</v>
      </c>
      <c r="C54" s="38">
        <v>2</v>
      </c>
      <c r="D54" s="31">
        <v>1</v>
      </c>
      <c r="E54" s="32">
        <v>-1</v>
      </c>
      <c r="F54" s="62">
        <v>0</v>
      </c>
      <c r="G54" s="61">
        <v>2.7173174641993425E-6</v>
      </c>
    </row>
    <row r="55" spans="1:7" ht="12.75">
      <c r="A55" s="12"/>
      <c r="B55" s="17" t="s">
        <v>39</v>
      </c>
      <c r="C55" s="38">
        <v>15</v>
      </c>
      <c r="D55" s="31">
        <v>10</v>
      </c>
      <c r="E55" s="32">
        <v>-5</v>
      </c>
      <c r="F55" s="62">
        <v>-0.33333333333333331</v>
      </c>
      <c r="G55" s="61">
        <v>2.7173174641993425E-5</v>
      </c>
    </row>
    <row r="56" spans="1:7" s="48" customFormat="1" ht="12.75">
      <c r="A56" s="12"/>
      <c r="B56" s="17" t="s">
        <v>272</v>
      </c>
      <c r="C56" s="38">
        <v>0</v>
      </c>
      <c r="D56" s="31">
        <v>0</v>
      </c>
      <c r="E56" s="32">
        <v>0</v>
      </c>
      <c r="F56" s="62">
        <v>0</v>
      </c>
      <c r="G56" s="61">
        <v>0</v>
      </c>
    </row>
    <row r="57" spans="1:7" s="79" customFormat="1" ht="12.75">
      <c r="A57" s="12"/>
      <c r="B57" s="17" t="s">
        <v>40</v>
      </c>
      <c r="C57" s="38">
        <v>367</v>
      </c>
      <c r="D57" s="31">
        <v>498</v>
      </c>
      <c r="E57" s="32">
        <v>131</v>
      </c>
      <c r="F57" s="62">
        <v>0.35694822888283378</v>
      </c>
      <c r="G57" s="61">
        <v>1.3532240971712724E-3</v>
      </c>
    </row>
    <row r="58" spans="1:7" ht="12.75">
      <c r="A58" s="12"/>
      <c r="B58" s="17" t="s">
        <v>41</v>
      </c>
      <c r="C58" s="38">
        <v>198</v>
      </c>
      <c r="D58" s="31">
        <v>239</v>
      </c>
      <c r="E58" s="32">
        <v>41</v>
      </c>
      <c r="F58" s="62">
        <v>0.20707070707070707</v>
      </c>
      <c r="G58" s="61">
        <v>6.4943887394364283E-4</v>
      </c>
    </row>
    <row r="59" spans="1:7" ht="15" customHeight="1">
      <c r="B59" s="99" t="s">
        <v>43</v>
      </c>
      <c r="C59" s="76">
        <v>92262</v>
      </c>
      <c r="D59" s="76">
        <v>73606</v>
      </c>
      <c r="E59" s="76">
        <v>-18656</v>
      </c>
      <c r="F59" s="77">
        <v>-0.20220675901237781</v>
      </c>
      <c r="G59" s="78">
        <v>0.20001086926985678</v>
      </c>
    </row>
    <row r="60" spans="1:7" ht="15" customHeight="1">
      <c r="B60" s="17" t="s">
        <v>46</v>
      </c>
      <c r="C60" s="38">
        <v>21</v>
      </c>
      <c r="D60" s="31">
        <v>28</v>
      </c>
      <c r="E60" s="32">
        <v>7</v>
      </c>
      <c r="F60" s="62">
        <v>0.33333333333333331</v>
      </c>
      <c r="G60" s="61">
        <v>7.6084888997581589E-5</v>
      </c>
    </row>
    <row r="61" spans="1:7" ht="15" customHeight="1">
      <c r="B61" s="17" t="s">
        <v>45</v>
      </c>
      <c r="C61" s="38">
        <v>1074</v>
      </c>
      <c r="D61" s="31">
        <v>1601</v>
      </c>
      <c r="E61" s="32">
        <v>527</v>
      </c>
      <c r="F61" s="62">
        <v>0.49068901303538176</v>
      </c>
      <c r="G61" s="61">
        <v>4.3504252601831474E-3</v>
      </c>
    </row>
    <row r="62" spans="1:7" ht="15" customHeight="1">
      <c r="B62" s="17" t="s">
        <v>44</v>
      </c>
      <c r="C62" s="38">
        <v>91167</v>
      </c>
      <c r="D62" s="31">
        <v>71977</v>
      </c>
      <c r="E62" s="32">
        <v>-19190</v>
      </c>
      <c r="F62" s="62">
        <v>-0.21049283183608103</v>
      </c>
      <c r="G62" s="61">
        <v>0.19558435912067607</v>
      </c>
    </row>
    <row r="63" spans="1:7" ht="15" customHeight="1">
      <c r="B63" s="71" t="s">
        <v>155</v>
      </c>
      <c r="C63" s="72">
        <v>2029</v>
      </c>
      <c r="D63" s="72">
        <v>2025</v>
      </c>
      <c r="E63" s="72">
        <v>-4</v>
      </c>
      <c r="F63" s="73">
        <v>-1.9714144898965009E-3</v>
      </c>
      <c r="G63" s="74">
        <v>5.5025678650036684E-3</v>
      </c>
    </row>
    <row r="64" spans="1:7">
      <c r="B64" s="75" t="s">
        <v>47</v>
      </c>
      <c r="C64" s="76">
        <v>144</v>
      </c>
      <c r="D64" s="76">
        <v>54</v>
      </c>
      <c r="E64" s="76">
        <v>-90</v>
      </c>
      <c r="F64" s="77">
        <v>-0.625</v>
      </c>
      <c r="G64" s="78">
        <v>1.4673514306676449E-4</v>
      </c>
    </row>
    <row r="65" spans="1:7" ht="12.75">
      <c r="A65" s="12"/>
      <c r="B65" s="20" t="s">
        <v>199</v>
      </c>
      <c r="C65" s="38">
        <v>0</v>
      </c>
      <c r="D65" s="31">
        <v>0</v>
      </c>
      <c r="E65" s="32">
        <v>0</v>
      </c>
      <c r="F65" s="62">
        <v>0</v>
      </c>
      <c r="G65" s="61">
        <v>0</v>
      </c>
    </row>
    <row r="66" spans="1:7" ht="15" customHeight="1">
      <c r="A66" s="12"/>
      <c r="B66" s="21" t="s">
        <v>48</v>
      </c>
      <c r="C66" s="38">
        <v>0</v>
      </c>
      <c r="D66" s="31">
        <v>0</v>
      </c>
      <c r="E66" s="32">
        <v>0</v>
      </c>
      <c r="F66" s="62">
        <v>0</v>
      </c>
      <c r="G66" s="61">
        <v>0</v>
      </c>
    </row>
    <row r="67" spans="1:7" s="79" customFormat="1" ht="15" customHeight="1">
      <c r="A67" s="12"/>
      <c r="B67" s="21" t="s">
        <v>263</v>
      </c>
      <c r="C67" s="38">
        <v>0</v>
      </c>
      <c r="D67" s="31">
        <v>0</v>
      </c>
      <c r="E67" s="32">
        <v>0</v>
      </c>
      <c r="F67" s="62">
        <v>0</v>
      </c>
      <c r="G67" s="61">
        <v>0</v>
      </c>
    </row>
    <row r="68" spans="1:7" ht="12.75">
      <c r="A68" s="12"/>
      <c r="B68" s="21" t="s">
        <v>158</v>
      </c>
      <c r="C68" s="38">
        <v>1</v>
      </c>
      <c r="D68" s="31">
        <v>0</v>
      </c>
      <c r="E68" s="32">
        <v>-1</v>
      </c>
      <c r="F68" s="62">
        <v>-1</v>
      </c>
      <c r="G68" s="61">
        <v>0</v>
      </c>
    </row>
    <row r="69" spans="1:7" ht="12.75">
      <c r="A69" s="12"/>
      <c r="B69" s="21" t="s">
        <v>52</v>
      </c>
      <c r="C69" s="38">
        <v>0</v>
      </c>
      <c r="D69" s="31">
        <v>0</v>
      </c>
      <c r="E69" s="32">
        <v>0</v>
      </c>
      <c r="F69" s="62">
        <v>0</v>
      </c>
      <c r="G69" s="61">
        <v>0</v>
      </c>
    </row>
    <row r="70" spans="1:7" ht="12.75">
      <c r="A70" s="12"/>
      <c r="B70" s="21" t="s">
        <v>49</v>
      </c>
      <c r="C70" s="38">
        <v>2</v>
      </c>
      <c r="D70" s="31">
        <v>0</v>
      </c>
      <c r="E70" s="32">
        <v>-2</v>
      </c>
      <c r="F70" s="62">
        <v>-1</v>
      </c>
      <c r="G70" s="61">
        <v>0</v>
      </c>
    </row>
    <row r="71" spans="1:7" ht="15" customHeight="1">
      <c r="A71" s="12"/>
      <c r="B71" s="21" t="s">
        <v>200</v>
      </c>
      <c r="C71" s="38">
        <v>1</v>
      </c>
      <c r="D71" s="31">
        <v>4</v>
      </c>
      <c r="E71" s="32">
        <v>3</v>
      </c>
      <c r="F71" s="62">
        <v>3</v>
      </c>
      <c r="G71" s="61">
        <v>1.086926985679737E-5</v>
      </c>
    </row>
    <row r="72" spans="1:7" ht="15" customHeight="1">
      <c r="A72" s="12"/>
      <c r="B72" s="20" t="s">
        <v>53</v>
      </c>
      <c r="C72" s="38">
        <v>5</v>
      </c>
      <c r="D72" s="31">
        <v>2</v>
      </c>
      <c r="E72" s="32">
        <v>-3</v>
      </c>
      <c r="F72" s="62">
        <v>-0.6</v>
      </c>
      <c r="G72" s="61">
        <v>5.434634928398685E-6</v>
      </c>
    </row>
    <row r="73" spans="1:7" ht="12.75">
      <c r="A73" s="12"/>
      <c r="B73" s="21" t="s">
        <v>218</v>
      </c>
      <c r="C73" s="38">
        <v>11</v>
      </c>
      <c r="D73" s="31">
        <v>7</v>
      </c>
      <c r="E73" s="32">
        <v>-4</v>
      </c>
      <c r="F73" s="62">
        <v>-0.36363636363636365</v>
      </c>
      <c r="G73" s="61">
        <v>1.9021222249395397E-5</v>
      </c>
    </row>
    <row r="74" spans="1:7" ht="15" customHeight="1">
      <c r="A74" s="12"/>
      <c r="B74" s="21" t="s">
        <v>211</v>
      </c>
      <c r="C74" s="38">
        <v>0</v>
      </c>
      <c r="D74" s="31">
        <v>2</v>
      </c>
      <c r="E74" s="32">
        <v>2</v>
      </c>
      <c r="F74" s="62">
        <v>0</v>
      </c>
      <c r="G74" s="61">
        <v>5.434634928398685E-6</v>
      </c>
    </row>
    <row r="75" spans="1:7" s="11" customFormat="1" ht="16.5" customHeight="1">
      <c r="A75" s="12"/>
      <c r="B75" s="21" t="s">
        <v>51</v>
      </c>
      <c r="C75" s="38">
        <v>0</v>
      </c>
      <c r="D75" s="31">
        <v>0</v>
      </c>
      <c r="E75" s="32">
        <v>0</v>
      </c>
      <c r="F75" s="62">
        <v>0</v>
      </c>
      <c r="G75" s="61">
        <v>0</v>
      </c>
    </row>
    <row r="76" spans="1:7" ht="15" customHeight="1">
      <c r="A76" s="12"/>
      <c r="B76" s="21" t="s">
        <v>159</v>
      </c>
      <c r="C76" s="38">
        <v>15</v>
      </c>
      <c r="D76" s="31">
        <v>0</v>
      </c>
      <c r="E76" s="32">
        <v>-15</v>
      </c>
      <c r="F76" s="62">
        <v>-1</v>
      </c>
      <c r="G76" s="61">
        <v>0</v>
      </c>
    </row>
    <row r="77" spans="1:7" ht="14.25" customHeight="1">
      <c r="A77" s="12"/>
      <c r="B77" s="21" t="s">
        <v>160</v>
      </c>
      <c r="C77" s="38">
        <v>0</v>
      </c>
      <c r="D77" s="31">
        <v>0</v>
      </c>
      <c r="E77" s="32">
        <v>0</v>
      </c>
      <c r="F77" s="62">
        <v>0</v>
      </c>
      <c r="G77" s="61">
        <v>0</v>
      </c>
    </row>
    <row r="78" spans="1:7" ht="12.75">
      <c r="A78" s="12"/>
      <c r="B78" s="21" t="s">
        <v>161</v>
      </c>
      <c r="C78" s="38">
        <v>0</v>
      </c>
      <c r="D78" s="31">
        <v>0</v>
      </c>
      <c r="E78" s="32">
        <v>0</v>
      </c>
      <c r="F78" s="62">
        <v>0</v>
      </c>
      <c r="G78" s="61">
        <v>0</v>
      </c>
    </row>
    <row r="79" spans="1:7" ht="12.75">
      <c r="A79" s="12"/>
      <c r="B79" s="21" t="s">
        <v>212</v>
      </c>
      <c r="C79" s="38">
        <v>0</v>
      </c>
      <c r="D79" s="31">
        <v>0</v>
      </c>
      <c r="E79" s="32">
        <v>0</v>
      </c>
      <c r="F79" s="62">
        <v>0</v>
      </c>
      <c r="G79" s="61">
        <v>0</v>
      </c>
    </row>
    <row r="80" spans="1:7" s="11" customFormat="1" ht="12.75">
      <c r="A80" s="12"/>
      <c r="B80" s="21" t="s">
        <v>220</v>
      </c>
      <c r="C80" s="38">
        <v>1</v>
      </c>
      <c r="D80" s="31">
        <v>0</v>
      </c>
      <c r="E80" s="32">
        <v>-1</v>
      </c>
      <c r="F80" s="62">
        <v>-1</v>
      </c>
      <c r="G80" s="61">
        <v>0</v>
      </c>
    </row>
    <row r="81" spans="1:7" ht="15" customHeight="1">
      <c r="A81" s="12"/>
      <c r="B81" s="21" t="s">
        <v>50</v>
      </c>
      <c r="C81" s="38">
        <v>8</v>
      </c>
      <c r="D81" s="31">
        <v>1</v>
      </c>
      <c r="E81" s="32">
        <v>-7</v>
      </c>
      <c r="F81" s="62">
        <v>-0.875</v>
      </c>
      <c r="G81" s="61">
        <v>2.7173174641993425E-6</v>
      </c>
    </row>
    <row r="82" spans="1:7" ht="15" customHeight="1">
      <c r="A82" s="12"/>
      <c r="B82" s="21" t="s">
        <v>221</v>
      </c>
      <c r="C82" s="38">
        <v>100</v>
      </c>
      <c r="D82" s="31">
        <v>38</v>
      </c>
      <c r="E82" s="32">
        <v>-62</v>
      </c>
      <c r="F82" s="62">
        <v>-0.62</v>
      </c>
      <c r="G82" s="61">
        <v>1.0325806363957501E-4</v>
      </c>
    </row>
    <row r="83" spans="1:7" ht="15" customHeight="1">
      <c r="A83" s="12"/>
      <c r="B83" s="21" t="s">
        <v>162</v>
      </c>
      <c r="C83" s="38">
        <v>0</v>
      </c>
      <c r="D83" s="31">
        <v>0</v>
      </c>
      <c r="E83" s="32">
        <v>0</v>
      </c>
      <c r="F83" s="62">
        <v>0</v>
      </c>
      <c r="G83" s="61">
        <v>0</v>
      </c>
    </row>
    <row r="84" spans="1:7" ht="15" customHeight="1">
      <c r="B84" s="75" t="s">
        <v>54</v>
      </c>
      <c r="C84" s="76">
        <v>22</v>
      </c>
      <c r="D84" s="76">
        <v>22</v>
      </c>
      <c r="E84" s="76">
        <v>0</v>
      </c>
      <c r="F84" s="77">
        <v>0</v>
      </c>
      <c r="G84" s="78">
        <v>5.9780984212385534E-5</v>
      </c>
    </row>
    <row r="85" spans="1:7" ht="15" customHeight="1">
      <c r="B85" s="21" t="s">
        <v>163</v>
      </c>
      <c r="C85" s="38">
        <v>0</v>
      </c>
      <c r="D85" s="31">
        <v>4</v>
      </c>
      <c r="E85" s="32">
        <v>4</v>
      </c>
      <c r="F85" s="62">
        <v>0</v>
      </c>
      <c r="G85" s="61">
        <v>1.086926985679737E-5</v>
      </c>
    </row>
    <row r="86" spans="1:7" ht="15" customHeight="1">
      <c r="B86" s="21" t="s">
        <v>213</v>
      </c>
      <c r="C86" s="38">
        <v>8</v>
      </c>
      <c r="D86" s="31">
        <v>6</v>
      </c>
      <c r="E86" s="32">
        <v>-2</v>
      </c>
      <c r="F86" s="62">
        <v>-0.25</v>
      </c>
      <c r="G86" s="61">
        <v>1.6303904785196055E-5</v>
      </c>
    </row>
    <row r="87" spans="1:7" ht="12">
      <c r="B87" s="21" t="s">
        <v>214</v>
      </c>
      <c r="C87" s="38">
        <v>8</v>
      </c>
      <c r="D87" s="31">
        <v>3</v>
      </c>
      <c r="E87" s="32">
        <v>-5</v>
      </c>
      <c r="F87" s="62">
        <v>-0.625</v>
      </c>
      <c r="G87" s="61">
        <v>8.1519523925980274E-6</v>
      </c>
    </row>
    <row r="88" spans="1:7" ht="15" customHeight="1">
      <c r="B88" s="21" t="s">
        <v>55</v>
      </c>
      <c r="C88" s="38">
        <v>0</v>
      </c>
      <c r="D88" s="31">
        <v>1</v>
      </c>
      <c r="E88" s="32">
        <v>1</v>
      </c>
      <c r="F88" s="62">
        <v>0</v>
      </c>
      <c r="G88" s="61">
        <v>2.7173174641993425E-6</v>
      </c>
    </row>
    <row r="89" spans="1:7" ht="12">
      <c r="B89" s="21" t="s">
        <v>57</v>
      </c>
      <c r="C89" s="38">
        <v>1</v>
      </c>
      <c r="D89" s="31">
        <v>3</v>
      </c>
      <c r="E89" s="32">
        <v>2</v>
      </c>
      <c r="F89" s="62">
        <v>2</v>
      </c>
      <c r="G89" s="61">
        <v>8.1519523925980274E-6</v>
      </c>
    </row>
    <row r="90" spans="1:7" ht="15" customHeight="1">
      <c r="B90" s="21" t="s">
        <v>164</v>
      </c>
      <c r="C90" s="38">
        <v>0</v>
      </c>
      <c r="D90" s="31">
        <v>1</v>
      </c>
      <c r="E90" s="32">
        <v>0</v>
      </c>
      <c r="F90" s="62">
        <v>0</v>
      </c>
      <c r="G90" s="61">
        <v>2.7173174641993425E-6</v>
      </c>
    </row>
    <row r="91" spans="1:7" ht="15" customHeight="1">
      <c r="B91" s="21" t="s">
        <v>56</v>
      </c>
      <c r="C91" s="38">
        <v>5</v>
      </c>
      <c r="D91" s="31">
        <v>4</v>
      </c>
      <c r="E91" s="32">
        <v>-1</v>
      </c>
      <c r="F91" s="62">
        <v>-0.2</v>
      </c>
      <c r="G91" s="61">
        <v>1.086926985679737E-5</v>
      </c>
    </row>
    <row r="92" spans="1:7" ht="15" customHeight="1">
      <c r="A92" s="13"/>
      <c r="B92" s="75" t="s">
        <v>58</v>
      </c>
      <c r="C92" s="76">
        <v>1755</v>
      </c>
      <c r="D92" s="76">
        <v>1781</v>
      </c>
      <c r="E92" s="76">
        <v>26</v>
      </c>
      <c r="F92" s="77">
        <v>1.4814814814814815E-2</v>
      </c>
      <c r="G92" s="78">
        <v>4.8395424037390288E-3</v>
      </c>
    </row>
    <row r="93" spans="1:7" ht="15" customHeight="1">
      <c r="B93" s="17" t="s">
        <v>59</v>
      </c>
      <c r="C93" s="38">
        <v>197</v>
      </c>
      <c r="D93" s="31">
        <v>215</v>
      </c>
      <c r="E93" s="32">
        <v>18</v>
      </c>
      <c r="F93" s="62">
        <v>9.1370558375634514E-2</v>
      </c>
      <c r="G93" s="61">
        <v>5.8422325480285864E-4</v>
      </c>
    </row>
    <row r="94" spans="1:7" ht="15" customHeight="1">
      <c r="B94" s="17" t="s">
        <v>60</v>
      </c>
      <c r="C94" s="38">
        <v>24</v>
      </c>
      <c r="D94" s="31">
        <v>19</v>
      </c>
      <c r="E94" s="32">
        <v>-5</v>
      </c>
      <c r="F94" s="62">
        <v>-0.20833333333333334</v>
      </c>
      <c r="G94" s="61">
        <v>5.1629031819787504E-5</v>
      </c>
    </row>
    <row r="95" spans="1:7" ht="15" customHeight="1">
      <c r="B95" s="17" t="s">
        <v>153</v>
      </c>
      <c r="C95" s="38">
        <v>1534</v>
      </c>
      <c r="D95" s="31">
        <v>1547</v>
      </c>
      <c r="E95" s="32">
        <v>13</v>
      </c>
      <c r="F95" s="62">
        <v>8.4745762711864406E-3</v>
      </c>
      <c r="G95" s="61">
        <v>4.2036901171163829E-3</v>
      </c>
    </row>
    <row r="96" spans="1:7" ht="15" customHeight="1">
      <c r="B96" s="75" t="s">
        <v>61</v>
      </c>
      <c r="C96" s="76">
        <v>108</v>
      </c>
      <c r="D96" s="76">
        <v>168</v>
      </c>
      <c r="E96" s="76">
        <v>60</v>
      </c>
      <c r="F96" s="77">
        <v>0.55555555555555558</v>
      </c>
      <c r="G96" s="78">
        <v>4.5650933398548951E-4</v>
      </c>
    </row>
    <row r="97" spans="2:7" ht="15" customHeight="1">
      <c r="B97" s="18" t="s">
        <v>62</v>
      </c>
      <c r="C97" s="38">
        <v>24</v>
      </c>
      <c r="D97" s="31">
        <v>19</v>
      </c>
      <c r="E97" s="32">
        <v>-5</v>
      </c>
      <c r="F97" s="62">
        <v>-0.20833333333333334</v>
      </c>
      <c r="G97" s="61">
        <v>5.1629031819787504E-5</v>
      </c>
    </row>
    <row r="98" spans="2:7" ht="15" customHeight="1">
      <c r="B98" s="18" t="s">
        <v>63</v>
      </c>
      <c r="C98" s="38">
        <v>4</v>
      </c>
      <c r="D98" s="31">
        <v>6</v>
      </c>
      <c r="E98" s="32">
        <v>2</v>
      </c>
      <c r="F98" s="62">
        <v>0.5</v>
      </c>
      <c r="G98" s="61">
        <v>1.6303904785196055E-5</v>
      </c>
    </row>
    <row r="99" spans="2:7" ht="15" customHeight="1">
      <c r="B99" s="18" t="s">
        <v>64</v>
      </c>
      <c r="C99" s="38">
        <v>46</v>
      </c>
      <c r="D99" s="31">
        <v>82</v>
      </c>
      <c r="E99" s="32">
        <v>36</v>
      </c>
      <c r="F99" s="62">
        <v>0.78260869565217395</v>
      </c>
      <c r="G99" s="61">
        <v>2.2282003206434609E-4</v>
      </c>
    </row>
    <row r="100" spans="2:7" ht="15" customHeight="1">
      <c r="B100" s="18" t="s">
        <v>72</v>
      </c>
      <c r="C100" s="38">
        <v>3</v>
      </c>
      <c r="D100" s="31">
        <v>10</v>
      </c>
      <c r="E100" s="32">
        <v>7</v>
      </c>
      <c r="F100" s="62">
        <v>2.3333333333333335</v>
      </c>
      <c r="G100" s="61">
        <v>2.7173174641993425E-5</v>
      </c>
    </row>
    <row r="101" spans="2:7" ht="12">
      <c r="B101" s="18" t="s">
        <v>67</v>
      </c>
      <c r="C101" s="38">
        <v>15</v>
      </c>
      <c r="D101" s="31">
        <v>25</v>
      </c>
      <c r="E101" s="32">
        <v>10</v>
      </c>
      <c r="F101" s="62">
        <v>0.66666666666666663</v>
      </c>
      <c r="G101" s="61">
        <v>6.7932936604983565E-5</v>
      </c>
    </row>
    <row r="102" spans="2:7" ht="15" customHeight="1">
      <c r="B102" s="18" t="s">
        <v>65</v>
      </c>
      <c r="C102" s="38">
        <v>4</v>
      </c>
      <c r="D102" s="31">
        <v>1</v>
      </c>
      <c r="E102" s="32">
        <v>-3</v>
      </c>
      <c r="F102" s="62">
        <v>-0.75</v>
      </c>
      <c r="G102" s="61">
        <v>2.7173174641993425E-6</v>
      </c>
    </row>
    <row r="103" spans="2:7" ht="15" customHeight="1">
      <c r="B103" s="21" t="s">
        <v>165</v>
      </c>
      <c r="C103" s="38">
        <v>0</v>
      </c>
      <c r="D103" s="31">
        <v>0</v>
      </c>
      <c r="E103" s="32">
        <v>0</v>
      </c>
      <c r="F103" s="62">
        <v>0</v>
      </c>
      <c r="G103" s="61">
        <v>0</v>
      </c>
    </row>
    <row r="104" spans="2:7" ht="15" customHeight="1">
      <c r="B104" s="18" t="s">
        <v>70</v>
      </c>
      <c r="C104" s="38">
        <v>0</v>
      </c>
      <c r="D104" s="31">
        <v>0</v>
      </c>
      <c r="E104" s="32">
        <v>0</v>
      </c>
      <c r="F104" s="62">
        <v>0</v>
      </c>
      <c r="G104" s="61">
        <v>0</v>
      </c>
    </row>
    <row r="105" spans="2:7" ht="15" customHeight="1">
      <c r="B105" s="18" t="s">
        <v>68</v>
      </c>
      <c r="C105" s="38">
        <v>0</v>
      </c>
      <c r="D105" s="31">
        <v>0</v>
      </c>
      <c r="E105" s="32">
        <v>0</v>
      </c>
      <c r="F105" s="62">
        <v>0</v>
      </c>
      <c r="G105" s="61">
        <v>0</v>
      </c>
    </row>
    <row r="106" spans="2:7" ht="15" customHeight="1">
      <c r="B106" s="18" t="s">
        <v>69</v>
      </c>
      <c r="C106" s="38">
        <v>5</v>
      </c>
      <c r="D106" s="31">
        <v>10</v>
      </c>
      <c r="E106" s="32">
        <v>5</v>
      </c>
      <c r="F106" s="62">
        <v>1</v>
      </c>
      <c r="G106" s="61">
        <v>2.7173174641993425E-5</v>
      </c>
    </row>
    <row r="107" spans="2:7" ht="16.5" customHeight="1">
      <c r="B107" s="20" t="s">
        <v>203</v>
      </c>
      <c r="C107" s="38">
        <v>2</v>
      </c>
      <c r="D107" s="31">
        <v>1</v>
      </c>
      <c r="E107" s="32">
        <v>-1</v>
      </c>
      <c r="F107" s="62">
        <v>-0.5</v>
      </c>
      <c r="G107" s="61">
        <v>2.7173174641993425E-6</v>
      </c>
    </row>
    <row r="108" spans="2:7" ht="18" customHeight="1">
      <c r="B108" s="18" t="s">
        <v>71</v>
      </c>
      <c r="C108" s="38">
        <v>3</v>
      </c>
      <c r="D108" s="31">
        <v>2</v>
      </c>
      <c r="E108" s="32">
        <v>-1</v>
      </c>
      <c r="F108" s="62">
        <v>-0.33333333333333331</v>
      </c>
      <c r="G108" s="61">
        <v>5.434634928398685E-6</v>
      </c>
    </row>
    <row r="109" spans="2:7" ht="15" customHeight="1">
      <c r="B109" s="18" t="s">
        <v>66</v>
      </c>
      <c r="C109" s="38">
        <v>2</v>
      </c>
      <c r="D109" s="31">
        <v>12</v>
      </c>
      <c r="E109" s="32">
        <v>10</v>
      </c>
      <c r="F109" s="62">
        <v>5</v>
      </c>
      <c r="G109" s="61">
        <v>3.260780957039211E-5</v>
      </c>
    </row>
    <row r="110" spans="2:7" ht="26.25" customHeight="1">
      <c r="B110" s="71" t="s">
        <v>73</v>
      </c>
      <c r="C110" s="72">
        <v>6504</v>
      </c>
      <c r="D110" s="72">
        <v>15004</v>
      </c>
      <c r="E110" s="72">
        <v>8500</v>
      </c>
      <c r="F110" s="73">
        <v>1.3068880688806888</v>
      </c>
      <c r="G110" s="74">
        <v>4.0770631232846931E-2</v>
      </c>
    </row>
    <row r="111" spans="2:7" ht="21.75" customHeight="1">
      <c r="B111" s="75" t="s">
        <v>196</v>
      </c>
      <c r="C111" s="76">
        <v>1207</v>
      </c>
      <c r="D111" s="76">
        <v>1324</v>
      </c>
      <c r="E111" s="76">
        <v>117</v>
      </c>
      <c r="F111" s="77">
        <v>9.6934548467274229E-2</v>
      </c>
      <c r="G111" s="78">
        <v>3.5977283225999295E-3</v>
      </c>
    </row>
    <row r="112" spans="2:7" ht="12">
      <c r="B112" s="18" t="s">
        <v>87</v>
      </c>
      <c r="C112" s="38">
        <v>834</v>
      </c>
      <c r="D112" s="31">
        <v>954</v>
      </c>
      <c r="E112" s="32">
        <v>120</v>
      </c>
      <c r="F112" s="62">
        <v>0.14388489208633093</v>
      </c>
      <c r="G112" s="61">
        <v>2.5923208608461725E-3</v>
      </c>
    </row>
    <row r="113" spans="2:7" ht="15" customHeight="1">
      <c r="B113" s="22" t="s">
        <v>264</v>
      </c>
      <c r="C113" s="38">
        <v>11</v>
      </c>
      <c r="D113" s="31">
        <v>2</v>
      </c>
      <c r="E113" s="32">
        <v>-9</v>
      </c>
      <c r="F113" s="62">
        <v>-0.81818181818181823</v>
      </c>
      <c r="G113" s="61">
        <v>5.434634928398685E-6</v>
      </c>
    </row>
    <row r="114" spans="2:7" ht="12">
      <c r="B114" s="22" t="s">
        <v>78</v>
      </c>
      <c r="C114" s="38">
        <v>144</v>
      </c>
      <c r="D114" s="31">
        <v>135</v>
      </c>
      <c r="E114" s="32">
        <v>-9</v>
      </c>
      <c r="F114" s="62">
        <v>-6.25E-2</v>
      </c>
      <c r="G114" s="61">
        <v>3.6683785766691124E-4</v>
      </c>
    </row>
    <row r="115" spans="2:7" s="79" customFormat="1" ht="12">
      <c r="B115" s="22" t="s">
        <v>82</v>
      </c>
      <c r="C115" s="38">
        <v>2</v>
      </c>
      <c r="D115" s="31">
        <v>7</v>
      </c>
      <c r="E115" s="32">
        <v>5</v>
      </c>
      <c r="F115" s="62">
        <v>2.5</v>
      </c>
      <c r="G115" s="61">
        <v>1.9021222249395397E-5</v>
      </c>
    </row>
    <row r="116" spans="2:7" ht="15" customHeight="1">
      <c r="B116" s="19" t="s">
        <v>259</v>
      </c>
      <c r="C116" s="38">
        <v>0</v>
      </c>
      <c r="D116" s="31">
        <v>0</v>
      </c>
      <c r="E116" s="32">
        <v>0</v>
      </c>
      <c r="F116" s="62">
        <v>0</v>
      </c>
      <c r="G116" s="61">
        <v>0</v>
      </c>
    </row>
    <row r="117" spans="2:7" ht="12">
      <c r="B117" s="19" t="s">
        <v>166</v>
      </c>
      <c r="C117" s="38">
        <v>178</v>
      </c>
      <c r="D117" s="31">
        <v>223</v>
      </c>
      <c r="E117" s="32">
        <v>45</v>
      </c>
      <c r="F117" s="62">
        <v>0.25280898876404495</v>
      </c>
      <c r="G117" s="61">
        <v>6.0596179451645341E-4</v>
      </c>
    </row>
    <row r="118" spans="2:7" ht="15" customHeight="1">
      <c r="B118" s="19" t="s">
        <v>167</v>
      </c>
      <c r="C118" s="38">
        <v>38</v>
      </c>
      <c r="D118" s="31">
        <v>3</v>
      </c>
      <c r="E118" s="32">
        <v>-35</v>
      </c>
      <c r="F118" s="62">
        <v>-0.92105263157894735</v>
      </c>
      <c r="G118" s="61">
        <v>8.1519523925980274E-6</v>
      </c>
    </row>
    <row r="119" spans="2:7" ht="15" customHeight="1">
      <c r="B119" s="75" t="s">
        <v>197</v>
      </c>
      <c r="C119" s="76">
        <v>109</v>
      </c>
      <c r="D119" s="76">
        <v>175</v>
      </c>
      <c r="E119" s="76">
        <v>66</v>
      </c>
      <c r="F119" s="77">
        <v>0.60550458715596334</v>
      </c>
      <c r="G119" s="78">
        <v>4.7553055623488492E-4</v>
      </c>
    </row>
    <row r="120" spans="2:7" ht="12">
      <c r="B120" s="19" t="s">
        <v>157</v>
      </c>
      <c r="C120" s="38">
        <v>5</v>
      </c>
      <c r="D120" s="31">
        <v>0</v>
      </c>
      <c r="E120" s="32">
        <v>-5</v>
      </c>
      <c r="F120" s="62">
        <v>-1</v>
      </c>
      <c r="G120" s="61">
        <v>0</v>
      </c>
    </row>
    <row r="121" spans="2:7" ht="15" customHeight="1">
      <c r="B121" s="19" t="s">
        <v>74</v>
      </c>
      <c r="C121" s="38">
        <v>80</v>
      </c>
      <c r="D121" s="31">
        <v>134</v>
      </c>
      <c r="E121" s="32">
        <v>54</v>
      </c>
      <c r="F121" s="62">
        <v>0.67500000000000004</v>
      </c>
      <c r="G121" s="61">
        <v>3.6412054020271188E-4</v>
      </c>
    </row>
    <row r="122" spans="2:7" ht="15" customHeight="1">
      <c r="B122" s="19" t="s">
        <v>86</v>
      </c>
      <c r="C122" s="38">
        <v>0</v>
      </c>
      <c r="D122" s="31">
        <v>0</v>
      </c>
      <c r="E122" s="32">
        <v>0</v>
      </c>
      <c r="F122" s="62">
        <v>0</v>
      </c>
      <c r="G122" s="61">
        <v>0</v>
      </c>
    </row>
    <row r="123" spans="2:7" ht="15" customHeight="1">
      <c r="B123" s="19" t="s">
        <v>168</v>
      </c>
      <c r="C123" s="38">
        <v>0</v>
      </c>
      <c r="D123" s="31">
        <v>0</v>
      </c>
      <c r="E123" s="32">
        <v>0</v>
      </c>
      <c r="F123" s="62">
        <v>0</v>
      </c>
      <c r="G123" s="61">
        <v>0</v>
      </c>
    </row>
    <row r="124" spans="2:7" ht="15" customHeight="1">
      <c r="B124" s="19" t="s">
        <v>169</v>
      </c>
      <c r="C124" s="38">
        <v>0</v>
      </c>
      <c r="D124" s="31">
        <v>0</v>
      </c>
      <c r="E124" s="32">
        <v>0</v>
      </c>
      <c r="F124" s="62">
        <v>0</v>
      </c>
      <c r="G124" s="61">
        <v>0</v>
      </c>
    </row>
    <row r="125" spans="2:7" ht="15" customHeight="1">
      <c r="B125" s="19" t="s">
        <v>215</v>
      </c>
      <c r="C125" s="38">
        <v>0</v>
      </c>
      <c r="D125" s="31">
        <v>0</v>
      </c>
      <c r="E125" s="32">
        <v>0</v>
      </c>
      <c r="F125" s="62">
        <v>0</v>
      </c>
      <c r="G125" s="61">
        <v>0</v>
      </c>
    </row>
    <row r="126" spans="2:7" ht="15" customHeight="1">
      <c r="B126" s="19" t="s">
        <v>76</v>
      </c>
      <c r="C126" s="38">
        <v>22</v>
      </c>
      <c r="D126" s="31">
        <v>39</v>
      </c>
      <c r="E126" s="32">
        <v>17</v>
      </c>
      <c r="F126" s="62">
        <v>0.77272727272727271</v>
      </c>
      <c r="G126" s="61">
        <v>1.0597538110377435E-4</v>
      </c>
    </row>
    <row r="127" spans="2:7" ht="15" customHeight="1">
      <c r="B127" s="19" t="s">
        <v>216</v>
      </c>
      <c r="C127" s="38">
        <v>0</v>
      </c>
      <c r="D127" s="31">
        <v>0</v>
      </c>
      <c r="E127" s="32">
        <v>0</v>
      </c>
      <c r="F127" s="62">
        <v>0</v>
      </c>
      <c r="G127" s="61">
        <v>0</v>
      </c>
    </row>
    <row r="128" spans="2:7" ht="15" customHeight="1">
      <c r="B128" s="19" t="s">
        <v>170</v>
      </c>
      <c r="C128" s="38">
        <v>1</v>
      </c>
      <c r="D128" s="31">
        <v>0</v>
      </c>
      <c r="E128" s="32">
        <v>-1</v>
      </c>
      <c r="F128" s="62">
        <v>-1</v>
      </c>
      <c r="G128" s="61">
        <v>0</v>
      </c>
    </row>
    <row r="129" spans="1:7" s="11" customFormat="1" ht="15" customHeight="1">
      <c r="B129" s="19" t="s">
        <v>75</v>
      </c>
      <c r="C129" s="38">
        <v>0</v>
      </c>
      <c r="D129" s="31">
        <v>0</v>
      </c>
      <c r="E129" s="32">
        <v>0</v>
      </c>
      <c r="F129" s="62">
        <v>0</v>
      </c>
      <c r="G129" s="61">
        <v>0</v>
      </c>
    </row>
    <row r="130" spans="1:7" s="11" customFormat="1" ht="15" customHeight="1">
      <c r="B130" s="19" t="s">
        <v>171</v>
      </c>
      <c r="C130" s="38">
        <v>1</v>
      </c>
      <c r="D130" s="31">
        <v>2</v>
      </c>
      <c r="E130" s="32">
        <v>1</v>
      </c>
      <c r="F130" s="62">
        <v>1</v>
      </c>
      <c r="G130" s="61">
        <v>5.434634928398685E-6</v>
      </c>
    </row>
    <row r="131" spans="1:7" s="11" customFormat="1" ht="15" customHeight="1">
      <c r="B131" s="19" t="s">
        <v>85</v>
      </c>
      <c r="C131" s="38">
        <v>0</v>
      </c>
      <c r="D131" s="31">
        <v>0</v>
      </c>
      <c r="E131" s="32">
        <v>0</v>
      </c>
      <c r="F131" s="62">
        <v>0</v>
      </c>
      <c r="G131" s="61">
        <v>0</v>
      </c>
    </row>
    <row r="132" spans="1:7" s="11" customFormat="1" ht="15" customHeight="1">
      <c r="B132" s="19" t="s">
        <v>172</v>
      </c>
      <c r="C132" s="38">
        <v>0</v>
      </c>
      <c r="D132" s="31">
        <v>0</v>
      </c>
      <c r="E132" s="32">
        <v>0</v>
      </c>
      <c r="F132" s="62">
        <v>0</v>
      </c>
      <c r="G132" s="61">
        <v>0</v>
      </c>
    </row>
    <row r="133" spans="1:7" s="11" customFormat="1" ht="15" customHeight="1">
      <c r="B133" s="19" t="s">
        <v>173</v>
      </c>
      <c r="C133" s="38">
        <v>0</v>
      </c>
      <c r="D133" s="31">
        <v>0</v>
      </c>
      <c r="E133" s="32">
        <v>0</v>
      </c>
      <c r="F133" s="62">
        <v>0</v>
      </c>
      <c r="G133" s="61">
        <v>0</v>
      </c>
    </row>
    <row r="134" spans="1:7" s="11" customFormat="1" ht="15" customHeight="1">
      <c r="B134" s="19" t="s">
        <v>174</v>
      </c>
      <c r="C134" s="38">
        <v>0</v>
      </c>
      <c r="D134" s="31">
        <v>0</v>
      </c>
      <c r="E134" s="32">
        <v>0</v>
      </c>
      <c r="F134" s="62">
        <v>0</v>
      </c>
      <c r="G134" s="61">
        <v>0</v>
      </c>
    </row>
    <row r="135" spans="1:7" ht="15" customHeight="1">
      <c r="B135" s="75" t="s">
        <v>208</v>
      </c>
      <c r="C135" s="76">
        <v>3434</v>
      </c>
      <c r="D135" s="76">
        <v>10911</v>
      </c>
      <c r="E135" s="76">
        <v>7477</v>
      </c>
      <c r="F135" s="77">
        <v>2.1773442050087364</v>
      </c>
      <c r="G135" s="78">
        <v>2.9648650851879024E-2</v>
      </c>
    </row>
    <row r="136" spans="1:7" ht="15" customHeight="1">
      <c r="A136" s="12"/>
      <c r="B136" s="18" t="s">
        <v>103</v>
      </c>
      <c r="C136" s="38">
        <v>14</v>
      </c>
      <c r="D136" s="31">
        <v>21</v>
      </c>
      <c r="E136" s="32">
        <v>7</v>
      </c>
      <c r="F136" s="62">
        <v>0.5</v>
      </c>
      <c r="G136" s="61">
        <v>5.7063666748186189E-5</v>
      </c>
    </row>
    <row r="137" spans="1:7" ht="15" customHeight="1">
      <c r="A137" s="12"/>
      <c r="B137" s="18" t="s">
        <v>104</v>
      </c>
      <c r="C137" s="38">
        <v>17</v>
      </c>
      <c r="D137" s="31">
        <v>69</v>
      </c>
      <c r="E137" s="32">
        <v>52</v>
      </c>
      <c r="F137" s="62">
        <v>3.0588235294117645</v>
      </c>
      <c r="G137" s="61">
        <v>1.8749490502975463E-4</v>
      </c>
    </row>
    <row r="138" spans="1:7" s="11" customFormat="1" ht="15" customHeight="1">
      <c r="A138" s="12"/>
      <c r="B138" s="18" t="s">
        <v>266</v>
      </c>
      <c r="C138" s="38">
        <v>0</v>
      </c>
      <c r="D138" s="31">
        <v>0</v>
      </c>
      <c r="E138" s="32">
        <v>0</v>
      </c>
      <c r="F138" s="62">
        <v>0</v>
      </c>
      <c r="G138" s="61">
        <v>0</v>
      </c>
    </row>
    <row r="139" spans="1:7" ht="15" customHeight="1">
      <c r="A139" s="12"/>
      <c r="B139" s="18" t="s">
        <v>105</v>
      </c>
      <c r="C139" s="38">
        <v>1384</v>
      </c>
      <c r="D139" s="31">
        <v>2874</v>
      </c>
      <c r="E139" s="32">
        <v>1490</v>
      </c>
      <c r="F139" s="62">
        <v>1.0765895953757225</v>
      </c>
      <c r="G139" s="61">
        <v>7.8095703921089105E-3</v>
      </c>
    </row>
    <row r="140" spans="1:7" s="79" customFormat="1" ht="15" customHeight="1">
      <c r="A140" s="12"/>
      <c r="B140" s="18" t="s">
        <v>106</v>
      </c>
      <c r="C140" s="38">
        <v>1718</v>
      </c>
      <c r="D140" s="31">
        <v>7240</v>
      </c>
      <c r="E140" s="32">
        <v>5522</v>
      </c>
      <c r="F140" s="62">
        <v>3.2142025611175784</v>
      </c>
      <c r="G140" s="61">
        <v>1.9673378440803239E-2</v>
      </c>
    </row>
    <row r="141" spans="1:7" ht="12.75">
      <c r="A141" s="12"/>
      <c r="B141" s="18" t="s">
        <v>175</v>
      </c>
      <c r="C141" s="38">
        <v>2</v>
      </c>
      <c r="D141" s="31">
        <v>6</v>
      </c>
      <c r="E141" s="32">
        <v>4</v>
      </c>
      <c r="F141" s="62">
        <v>2</v>
      </c>
      <c r="G141" s="61">
        <v>1.6303904785196055E-5</v>
      </c>
    </row>
    <row r="142" spans="1:7" ht="12.75">
      <c r="A142" s="12"/>
      <c r="B142" s="21" t="s">
        <v>107</v>
      </c>
      <c r="C142" s="38">
        <v>19</v>
      </c>
      <c r="D142" s="31">
        <v>34</v>
      </c>
      <c r="E142" s="32">
        <v>15</v>
      </c>
      <c r="F142" s="62">
        <v>0.78947368421052633</v>
      </c>
      <c r="G142" s="61">
        <v>9.2388793782777637E-5</v>
      </c>
    </row>
    <row r="143" spans="1:7" ht="15" customHeight="1">
      <c r="A143" s="12"/>
      <c r="B143" s="18" t="s">
        <v>108</v>
      </c>
      <c r="C143" s="38">
        <v>143</v>
      </c>
      <c r="D143" s="31">
        <v>464</v>
      </c>
      <c r="E143" s="32">
        <v>321</v>
      </c>
      <c r="F143" s="62">
        <v>2.2447552447552446</v>
      </c>
      <c r="G143" s="61">
        <v>1.260835303388495E-3</v>
      </c>
    </row>
    <row r="144" spans="1:7" ht="15" customHeight="1">
      <c r="A144" s="12"/>
      <c r="B144" s="18" t="s">
        <v>109</v>
      </c>
      <c r="C144" s="38">
        <v>137</v>
      </c>
      <c r="D144" s="31">
        <v>203</v>
      </c>
      <c r="E144" s="32">
        <v>66</v>
      </c>
      <c r="F144" s="62">
        <v>0.48175182481751827</v>
      </c>
      <c r="G144" s="61">
        <v>5.5161544523246655E-4</v>
      </c>
    </row>
    <row r="145" spans="1:7" ht="15" customHeight="1">
      <c r="A145" s="12"/>
      <c r="B145" s="75" t="s">
        <v>209</v>
      </c>
      <c r="C145" s="76">
        <v>1754</v>
      </c>
      <c r="D145" s="76">
        <v>2594</v>
      </c>
      <c r="E145" s="76">
        <v>840</v>
      </c>
      <c r="F145" s="77">
        <v>0.47890535917901939</v>
      </c>
      <c r="G145" s="78">
        <v>7.0487215021330946E-3</v>
      </c>
    </row>
    <row r="146" spans="1:7" ht="15" customHeight="1">
      <c r="B146" s="21" t="s">
        <v>260</v>
      </c>
      <c r="C146" s="38">
        <v>0</v>
      </c>
      <c r="D146" s="31">
        <v>0</v>
      </c>
      <c r="E146" s="32">
        <v>0</v>
      </c>
      <c r="F146" s="62">
        <v>0</v>
      </c>
      <c r="G146" s="61">
        <v>0</v>
      </c>
    </row>
    <row r="147" spans="1:7" ht="12">
      <c r="B147" s="21" t="s">
        <v>265</v>
      </c>
      <c r="C147" s="38">
        <v>3</v>
      </c>
      <c r="D147" s="31">
        <v>2</v>
      </c>
      <c r="E147" s="32">
        <v>-1</v>
      </c>
      <c r="F147" s="62">
        <v>-0.33333333333333331</v>
      </c>
      <c r="G147" s="61">
        <v>5.434634928398685E-6</v>
      </c>
    </row>
    <row r="148" spans="1:7" ht="15" customHeight="1">
      <c r="B148" s="21" t="s">
        <v>79</v>
      </c>
      <c r="C148" s="38">
        <v>28</v>
      </c>
      <c r="D148" s="31">
        <v>71</v>
      </c>
      <c r="E148" s="32">
        <v>43</v>
      </c>
      <c r="F148" s="62">
        <f>D148/C148-1</f>
        <v>1.5357142857142856</v>
      </c>
      <c r="G148" s="61">
        <v>1.929295399581533E-4</v>
      </c>
    </row>
    <row r="149" spans="1:7" s="79" customFormat="1" ht="15" customHeight="1">
      <c r="B149" s="21" t="s">
        <v>273</v>
      </c>
      <c r="C149" s="38">
        <v>0</v>
      </c>
      <c r="D149" s="31">
        <v>3</v>
      </c>
      <c r="E149" s="32">
        <v>3</v>
      </c>
      <c r="F149" s="62">
        <v>0</v>
      </c>
      <c r="G149" s="61">
        <v>8.1519523925980274E-6</v>
      </c>
    </row>
    <row r="150" spans="1:7" ht="12">
      <c r="B150" s="21" t="s">
        <v>80</v>
      </c>
      <c r="C150" s="38">
        <v>31</v>
      </c>
      <c r="D150" s="31">
        <v>80</v>
      </c>
      <c r="E150" s="32">
        <v>49</v>
      </c>
      <c r="F150" s="62">
        <v>1.5806451612903225</v>
      </c>
      <c r="G150" s="61">
        <v>2.173853971359474E-4</v>
      </c>
    </row>
    <row r="151" spans="1:7" ht="12">
      <c r="B151" s="21" t="s">
        <v>81</v>
      </c>
      <c r="C151" s="38">
        <v>16</v>
      </c>
      <c r="D151" s="31">
        <v>45</v>
      </c>
      <c r="E151" s="32">
        <v>29</v>
      </c>
      <c r="F151" s="62">
        <v>1.8125</v>
      </c>
      <c r="G151" s="61">
        <v>1.2227928588897041E-4</v>
      </c>
    </row>
    <row r="152" spans="1:7" s="79" customFormat="1" ht="12">
      <c r="B152" s="21" t="s">
        <v>195</v>
      </c>
      <c r="C152" s="38">
        <v>1598</v>
      </c>
      <c r="D152" s="31">
        <v>2262</v>
      </c>
      <c r="E152" s="32">
        <v>664</v>
      </c>
      <c r="F152" s="62">
        <v>0.41551939924906134</v>
      </c>
      <c r="G152" s="61">
        <v>6.1465721040189127E-3</v>
      </c>
    </row>
    <row r="153" spans="1:7" s="79" customFormat="1" ht="12">
      <c r="B153" s="21" t="s">
        <v>83</v>
      </c>
      <c r="C153" s="38">
        <v>19</v>
      </c>
      <c r="D153" s="31">
        <v>40</v>
      </c>
      <c r="E153" s="32">
        <v>21</v>
      </c>
      <c r="F153" s="62">
        <v>1.1052631578947369</v>
      </c>
      <c r="G153" s="61">
        <v>1.086926985679737E-4</v>
      </c>
    </row>
    <row r="154" spans="1:7" ht="15" customHeight="1">
      <c r="B154" s="21" t="s">
        <v>84</v>
      </c>
      <c r="C154" s="38">
        <v>55</v>
      </c>
      <c r="D154" s="31">
        <v>71</v>
      </c>
      <c r="E154" s="32">
        <v>16</v>
      </c>
      <c r="F154" s="62">
        <v>0.29090909090909089</v>
      </c>
      <c r="G154" s="61">
        <v>1.929295399581533E-4</v>
      </c>
    </row>
    <row r="155" spans="1:7" ht="15" customHeight="1">
      <c r="B155" s="21" t="s">
        <v>77</v>
      </c>
      <c r="C155" s="38">
        <v>4</v>
      </c>
      <c r="D155" s="31">
        <v>20</v>
      </c>
      <c r="E155" s="32">
        <v>16</v>
      </c>
      <c r="F155" s="62">
        <v>4</v>
      </c>
      <c r="G155" s="61">
        <v>5.434634928398685E-5</v>
      </c>
    </row>
    <row r="156" spans="1:7" ht="15" customHeight="1">
      <c r="B156" s="71" t="s">
        <v>88</v>
      </c>
      <c r="C156" s="72">
        <v>2403</v>
      </c>
      <c r="D156" s="72">
        <v>3285</v>
      </c>
      <c r="E156" s="72">
        <v>882</v>
      </c>
      <c r="F156" s="73">
        <v>0.36704119850187267</v>
      </c>
      <c r="G156" s="74">
        <v>8.9263878698948394E-3</v>
      </c>
    </row>
    <row r="157" spans="1:7" ht="15" customHeight="1">
      <c r="B157" s="18" t="s">
        <v>90</v>
      </c>
      <c r="C157" s="38">
        <v>50</v>
      </c>
      <c r="D157" s="31">
        <v>76</v>
      </c>
      <c r="E157" s="32">
        <v>26</v>
      </c>
      <c r="F157" s="62">
        <v>0.52</v>
      </c>
      <c r="G157" s="61">
        <v>2.0651612727915001E-4</v>
      </c>
    </row>
    <row r="158" spans="1:7" ht="15" customHeight="1">
      <c r="B158" s="18" t="s">
        <v>91</v>
      </c>
      <c r="C158" s="38">
        <v>253</v>
      </c>
      <c r="D158" s="31">
        <v>456</v>
      </c>
      <c r="E158" s="32">
        <v>203</v>
      </c>
      <c r="F158" s="62">
        <v>0.80237154150197632</v>
      </c>
      <c r="G158" s="61">
        <v>1.2390967636749001E-3</v>
      </c>
    </row>
    <row r="159" spans="1:7" ht="15" customHeight="1">
      <c r="B159" s="23" t="s">
        <v>92</v>
      </c>
      <c r="C159" s="38">
        <v>289</v>
      </c>
      <c r="D159" s="31">
        <v>304</v>
      </c>
      <c r="E159" s="32">
        <v>15</v>
      </c>
      <c r="F159" s="62">
        <v>5.1903114186851208E-2</v>
      </c>
      <c r="G159" s="61">
        <v>8.2606450911660006E-4</v>
      </c>
    </row>
    <row r="160" spans="1:7" ht="15" customHeight="1">
      <c r="B160" s="24" t="s">
        <v>94</v>
      </c>
      <c r="C160" s="38">
        <v>77</v>
      </c>
      <c r="D160" s="31">
        <v>247</v>
      </c>
      <c r="E160" s="32">
        <v>170</v>
      </c>
      <c r="F160" s="62">
        <v>2.2077922077922079</v>
      </c>
      <c r="G160" s="61">
        <v>6.711774136572376E-4</v>
      </c>
    </row>
    <row r="161" spans="2:7" ht="15" customHeight="1">
      <c r="B161" s="24" t="s">
        <v>102</v>
      </c>
      <c r="C161" s="38">
        <v>144</v>
      </c>
      <c r="D161" s="31">
        <v>266</v>
      </c>
      <c r="E161" s="32">
        <v>122</v>
      </c>
      <c r="F161" s="62">
        <v>0.84722222222222221</v>
      </c>
      <c r="G161" s="61">
        <v>7.2280644547702505E-4</v>
      </c>
    </row>
    <row r="162" spans="2:7" ht="15" customHeight="1">
      <c r="B162" s="24" t="s">
        <v>96</v>
      </c>
      <c r="C162" s="38">
        <v>112</v>
      </c>
      <c r="D162" s="31">
        <v>165</v>
      </c>
      <c r="E162" s="32">
        <v>53</v>
      </c>
      <c r="F162" s="62">
        <v>0.4732142857142857</v>
      </c>
      <c r="G162" s="61">
        <v>4.4835738159289148E-4</v>
      </c>
    </row>
    <row r="163" spans="2:7" ht="15" customHeight="1">
      <c r="B163" s="17" t="s">
        <v>97</v>
      </c>
      <c r="C163" s="38">
        <v>0</v>
      </c>
      <c r="D163" s="31">
        <v>2</v>
      </c>
      <c r="E163" s="32">
        <v>2</v>
      </c>
      <c r="F163" s="62">
        <v>0</v>
      </c>
      <c r="G163" s="61">
        <v>5.434634928398685E-6</v>
      </c>
    </row>
    <row r="164" spans="2:7" ht="12">
      <c r="B164" s="17" t="s">
        <v>98</v>
      </c>
      <c r="C164" s="38">
        <v>343</v>
      </c>
      <c r="D164" s="31">
        <v>396</v>
      </c>
      <c r="E164" s="32">
        <v>53</v>
      </c>
      <c r="F164" s="62">
        <v>0.15451895043731778</v>
      </c>
      <c r="G164" s="61">
        <v>1.0760577158229396E-3</v>
      </c>
    </row>
    <row r="165" spans="2:7" ht="15" customHeight="1">
      <c r="B165" s="17" t="s">
        <v>99</v>
      </c>
      <c r="C165" s="38">
        <v>32</v>
      </c>
      <c r="D165" s="31">
        <v>103</v>
      </c>
      <c r="E165" s="32">
        <v>71</v>
      </c>
      <c r="F165" s="62">
        <v>2.21875</v>
      </c>
      <c r="G165" s="61">
        <v>2.7988369881253229E-4</v>
      </c>
    </row>
    <row r="166" spans="2:7" ht="15" customHeight="1">
      <c r="B166" s="17" t="s">
        <v>95</v>
      </c>
      <c r="C166" s="38">
        <v>49</v>
      </c>
      <c r="D166" s="31">
        <v>86</v>
      </c>
      <c r="E166" s="32">
        <v>37</v>
      </c>
      <c r="F166" s="62">
        <v>0.75510204081632648</v>
      </c>
      <c r="G166" s="61">
        <v>2.3368930192114345E-4</v>
      </c>
    </row>
    <row r="167" spans="2:7" ht="15" customHeight="1">
      <c r="B167" s="18" t="s">
        <v>100</v>
      </c>
      <c r="C167" s="38">
        <v>189</v>
      </c>
      <c r="D167" s="31">
        <v>424</v>
      </c>
      <c r="E167" s="32">
        <v>235</v>
      </c>
      <c r="F167" s="62">
        <v>1.2433862433862435</v>
      </c>
      <c r="G167" s="61">
        <v>1.1521426048205212E-3</v>
      </c>
    </row>
    <row r="168" spans="2:7" ht="15" customHeight="1">
      <c r="B168" s="17" t="s">
        <v>101</v>
      </c>
      <c r="C168" s="38">
        <v>113</v>
      </c>
      <c r="D168" s="31">
        <v>252</v>
      </c>
      <c r="E168" s="32">
        <v>139</v>
      </c>
      <c r="F168" s="62">
        <v>1.2300884955752212</v>
      </c>
      <c r="G168" s="61">
        <v>6.8476400097823424E-4</v>
      </c>
    </row>
    <row r="169" spans="2:7" ht="16.5" customHeight="1">
      <c r="B169" s="18" t="s">
        <v>89</v>
      </c>
      <c r="C169" s="38">
        <v>716</v>
      </c>
      <c r="D169" s="31">
        <v>433</v>
      </c>
      <c r="E169" s="32">
        <v>-283</v>
      </c>
      <c r="F169" s="62">
        <v>-0.39525139664804471</v>
      </c>
      <c r="G169" s="61">
        <v>1.1765984619983153E-3</v>
      </c>
    </row>
    <row r="170" spans="2:7" ht="15" customHeight="1">
      <c r="B170" s="17" t="s">
        <v>93</v>
      </c>
      <c r="C170" s="38">
        <v>36</v>
      </c>
      <c r="D170" s="31">
        <v>75</v>
      </c>
      <c r="E170" s="32">
        <v>39</v>
      </c>
      <c r="F170" s="62">
        <v>1.0833333333333333</v>
      </c>
      <c r="G170" s="61">
        <v>2.0379880981495068E-4</v>
      </c>
    </row>
    <row r="171" spans="2:7" ht="15" customHeight="1">
      <c r="B171" s="71" t="s">
        <v>110</v>
      </c>
      <c r="C171" s="72">
        <v>382</v>
      </c>
      <c r="D171" s="72">
        <v>491</v>
      </c>
      <c r="E171" s="72">
        <v>109</v>
      </c>
      <c r="F171" s="73">
        <v>0.28534031413612565</v>
      </c>
      <c r="G171" s="74">
        <v>1.3342028749218772E-3</v>
      </c>
    </row>
    <row r="172" spans="2:7" ht="15" customHeight="1">
      <c r="B172" s="75" t="s">
        <v>111</v>
      </c>
      <c r="C172" s="76">
        <v>101</v>
      </c>
      <c r="D172" s="76">
        <v>129</v>
      </c>
      <c r="E172" s="76">
        <v>28</v>
      </c>
      <c r="F172" s="77">
        <v>0.27722772277227725</v>
      </c>
      <c r="G172" s="78">
        <v>3.505339528817152E-4</v>
      </c>
    </row>
    <row r="173" spans="2:7" ht="15" customHeight="1">
      <c r="B173" s="21" t="s">
        <v>176</v>
      </c>
      <c r="C173" s="38">
        <v>0</v>
      </c>
      <c r="D173" s="31">
        <v>0</v>
      </c>
      <c r="E173" s="32">
        <v>0</v>
      </c>
      <c r="F173" s="62">
        <v>0</v>
      </c>
      <c r="G173" s="61">
        <v>0</v>
      </c>
    </row>
    <row r="174" spans="2:7" s="10" customFormat="1" ht="15" customHeight="1">
      <c r="B174" s="21" t="s">
        <v>210</v>
      </c>
      <c r="C174" s="38">
        <v>54</v>
      </c>
      <c r="D174" s="31">
        <v>45</v>
      </c>
      <c r="E174" s="32">
        <v>-9</v>
      </c>
      <c r="F174" s="62">
        <v>-0.16666666666666666</v>
      </c>
      <c r="G174" s="61">
        <v>1.2227928588897041E-4</v>
      </c>
    </row>
    <row r="175" spans="2:7" ht="15" customHeight="1">
      <c r="B175" s="21" t="s">
        <v>177</v>
      </c>
      <c r="C175" s="38">
        <v>0</v>
      </c>
      <c r="D175" s="31">
        <v>0</v>
      </c>
      <c r="E175" s="32">
        <v>0</v>
      </c>
      <c r="F175" s="62">
        <v>0</v>
      </c>
      <c r="G175" s="61">
        <v>0</v>
      </c>
    </row>
    <row r="176" spans="2:7" ht="15" customHeight="1">
      <c r="B176" s="21" t="s">
        <v>113</v>
      </c>
      <c r="C176" s="38">
        <v>1</v>
      </c>
      <c r="D176" s="31">
        <v>5</v>
      </c>
      <c r="E176" s="32">
        <v>4</v>
      </c>
      <c r="F176" s="62">
        <v>4</v>
      </c>
      <c r="G176" s="61">
        <v>1.3586587320996712E-5</v>
      </c>
    </row>
    <row r="177" spans="2:7" ht="15" customHeight="1">
      <c r="B177" s="21" t="s">
        <v>112</v>
      </c>
      <c r="C177" s="38">
        <v>2</v>
      </c>
      <c r="D177" s="31">
        <v>8</v>
      </c>
      <c r="E177" s="32">
        <v>6</v>
      </c>
      <c r="F177" s="62">
        <v>3</v>
      </c>
      <c r="G177" s="61">
        <v>2.173853971359474E-5</v>
      </c>
    </row>
    <row r="178" spans="2:7" ht="15" customHeight="1">
      <c r="B178" s="21" t="s">
        <v>116</v>
      </c>
      <c r="C178" s="38">
        <v>17</v>
      </c>
      <c r="D178" s="31">
        <v>26</v>
      </c>
      <c r="E178" s="32">
        <v>9</v>
      </c>
      <c r="F178" s="62">
        <v>0.52941176470588236</v>
      </c>
      <c r="G178" s="61">
        <v>7.0650254069182898E-5</v>
      </c>
    </row>
    <row r="179" spans="2:7" ht="15" customHeight="1">
      <c r="B179" s="21" t="s">
        <v>117</v>
      </c>
      <c r="C179" s="38">
        <v>0</v>
      </c>
      <c r="D179" s="31">
        <v>0</v>
      </c>
      <c r="E179" s="32">
        <v>0</v>
      </c>
      <c r="F179" s="62">
        <v>0</v>
      </c>
      <c r="G179" s="61">
        <v>0</v>
      </c>
    </row>
    <row r="180" spans="2:7" ht="15" customHeight="1">
      <c r="B180" s="21" t="s">
        <v>178</v>
      </c>
      <c r="C180" s="38">
        <v>0</v>
      </c>
      <c r="D180" s="31">
        <v>0</v>
      </c>
      <c r="E180" s="32">
        <v>0</v>
      </c>
      <c r="F180" s="62">
        <v>0</v>
      </c>
      <c r="G180" s="61">
        <v>0</v>
      </c>
    </row>
    <row r="181" spans="2:7" ht="15" customHeight="1">
      <c r="B181" s="21" t="s">
        <v>219</v>
      </c>
      <c r="C181" s="38">
        <v>3</v>
      </c>
      <c r="D181" s="31">
        <v>5</v>
      </c>
      <c r="E181" s="32">
        <v>2</v>
      </c>
      <c r="F181" s="62">
        <v>0.66666666666666663</v>
      </c>
      <c r="G181" s="61">
        <v>1.3586587320996712E-5</v>
      </c>
    </row>
    <row r="182" spans="2:7" ht="15" customHeight="1">
      <c r="B182" s="21" t="s">
        <v>179</v>
      </c>
      <c r="C182" s="38">
        <v>0</v>
      </c>
      <c r="D182" s="31">
        <v>0</v>
      </c>
      <c r="E182" s="32">
        <v>0</v>
      </c>
      <c r="F182" s="62">
        <v>0</v>
      </c>
      <c r="G182" s="61">
        <v>0</v>
      </c>
    </row>
    <row r="183" spans="2:7" ht="15" customHeight="1">
      <c r="B183" s="21" t="s">
        <v>180</v>
      </c>
      <c r="C183" s="38">
        <v>1</v>
      </c>
      <c r="D183" s="31">
        <v>2</v>
      </c>
      <c r="E183" s="32">
        <v>1</v>
      </c>
      <c r="F183" s="62">
        <v>1</v>
      </c>
      <c r="G183" s="61">
        <v>5.434634928398685E-6</v>
      </c>
    </row>
    <row r="184" spans="2:7" ht="12.75" customHeight="1">
      <c r="B184" s="21" t="s">
        <v>181</v>
      </c>
      <c r="C184" s="38">
        <v>0</v>
      </c>
      <c r="D184" s="31">
        <v>0</v>
      </c>
      <c r="E184" s="32">
        <v>0</v>
      </c>
      <c r="F184" s="62">
        <v>0</v>
      </c>
      <c r="G184" s="61">
        <v>0</v>
      </c>
    </row>
    <row r="185" spans="2:7" ht="12">
      <c r="B185" s="21" t="s">
        <v>182</v>
      </c>
      <c r="C185" s="38">
        <v>0</v>
      </c>
      <c r="D185" s="31">
        <v>1</v>
      </c>
      <c r="E185" s="32">
        <v>1</v>
      </c>
      <c r="F185" s="62">
        <v>0</v>
      </c>
      <c r="G185" s="61">
        <v>2.7173174641993425E-6</v>
      </c>
    </row>
    <row r="186" spans="2:7" ht="15" customHeight="1">
      <c r="B186" s="21" t="s">
        <v>118</v>
      </c>
      <c r="C186" s="38">
        <v>1</v>
      </c>
      <c r="D186" s="31">
        <v>0</v>
      </c>
      <c r="E186" s="32">
        <v>-1</v>
      </c>
      <c r="F186" s="62">
        <v>-1</v>
      </c>
      <c r="G186" s="61">
        <v>0</v>
      </c>
    </row>
    <row r="187" spans="2:7" ht="15" customHeight="1">
      <c r="B187" s="21" t="s">
        <v>183</v>
      </c>
      <c r="C187" s="38">
        <v>8</v>
      </c>
      <c r="D187" s="31">
        <v>16</v>
      </c>
      <c r="E187" s="32">
        <v>8</v>
      </c>
      <c r="F187" s="62">
        <v>1</v>
      </c>
      <c r="G187" s="61">
        <v>4.347707942718948E-5</v>
      </c>
    </row>
    <row r="188" spans="2:7" ht="15" customHeight="1">
      <c r="B188" s="21" t="s">
        <v>119</v>
      </c>
      <c r="C188" s="38">
        <v>2</v>
      </c>
      <c r="D188" s="31">
        <v>2</v>
      </c>
      <c r="E188" s="32">
        <v>0</v>
      </c>
      <c r="F188" s="62">
        <v>0</v>
      </c>
      <c r="G188" s="61">
        <v>5.434634928398685E-6</v>
      </c>
    </row>
    <row r="189" spans="2:7" ht="12">
      <c r="B189" s="21" t="s">
        <v>120</v>
      </c>
      <c r="C189" s="38">
        <v>4</v>
      </c>
      <c r="D189" s="31">
        <v>13</v>
      </c>
      <c r="E189" s="32">
        <v>9</v>
      </c>
      <c r="F189" s="62">
        <v>2.25</v>
      </c>
      <c r="G189" s="61">
        <v>3.5325127034591449E-5</v>
      </c>
    </row>
    <row r="190" spans="2:7" ht="15" customHeight="1">
      <c r="B190" s="21" t="s">
        <v>114</v>
      </c>
      <c r="C190" s="38">
        <v>0</v>
      </c>
      <c r="D190" s="31">
        <v>1</v>
      </c>
      <c r="E190" s="32">
        <v>1</v>
      </c>
      <c r="F190" s="62">
        <v>0</v>
      </c>
      <c r="G190" s="61">
        <v>2.7173174641993425E-6</v>
      </c>
    </row>
    <row r="191" spans="2:7" ht="15" customHeight="1">
      <c r="B191" s="21" t="s">
        <v>115</v>
      </c>
      <c r="C191" s="38">
        <v>8</v>
      </c>
      <c r="D191" s="31">
        <v>5</v>
      </c>
      <c r="E191" s="32">
        <v>-3</v>
      </c>
      <c r="F191" s="62">
        <v>-0.375</v>
      </c>
      <c r="G191" s="61">
        <v>1.3586587320996712E-5</v>
      </c>
    </row>
    <row r="192" spans="2:7" ht="15" customHeight="1">
      <c r="B192" s="75" t="s">
        <v>128</v>
      </c>
      <c r="C192" s="76">
        <v>78</v>
      </c>
      <c r="D192" s="76">
        <v>95</v>
      </c>
      <c r="E192" s="76">
        <v>17</v>
      </c>
      <c r="F192" s="77">
        <v>0.21794871794871795</v>
      </c>
      <c r="G192" s="78">
        <v>2.5814515909893752E-4</v>
      </c>
    </row>
    <row r="193" spans="1:7" ht="15" customHeight="1">
      <c r="A193" s="12"/>
      <c r="B193" s="18" t="s">
        <v>204</v>
      </c>
      <c r="C193" s="38">
        <v>0</v>
      </c>
      <c r="D193" s="31">
        <v>1</v>
      </c>
      <c r="E193" s="32">
        <v>1</v>
      </c>
      <c r="F193" s="62">
        <v>0</v>
      </c>
      <c r="G193" s="61">
        <v>2.7173174641993425E-6</v>
      </c>
    </row>
    <row r="194" spans="1:7" ht="15" customHeight="1">
      <c r="A194" s="12"/>
      <c r="B194" s="20" t="s">
        <v>201</v>
      </c>
      <c r="C194" s="38">
        <v>1</v>
      </c>
      <c r="D194" s="31">
        <v>0</v>
      </c>
      <c r="E194" s="32">
        <v>-1</v>
      </c>
      <c r="F194" s="62">
        <v>-1</v>
      </c>
      <c r="G194" s="61">
        <v>0</v>
      </c>
    </row>
    <row r="195" spans="1:7" ht="15" customHeight="1">
      <c r="A195" s="12"/>
      <c r="B195" s="21" t="s">
        <v>123</v>
      </c>
      <c r="C195" s="38">
        <v>0</v>
      </c>
      <c r="D195" s="31">
        <v>0</v>
      </c>
      <c r="E195" s="32">
        <v>0</v>
      </c>
      <c r="F195" s="62">
        <v>0</v>
      </c>
      <c r="G195" s="61">
        <v>0</v>
      </c>
    </row>
    <row r="196" spans="1:7" ht="15" customHeight="1">
      <c r="A196" s="12"/>
      <c r="B196" s="21" t="s">
        <v>184</v>
      </c>
      <c r="C196" s="38">
        <v>6</v>
      </c>
      <c r="D196" s="31">
        <v>4</v>
      </c>
      <c r="E196" s="32">
        <v>-2</v>
      </c>
      <c r="F196" s="62">
        <v>-0.33333333333333331</v>
      </c>
      <c r="G196" s="61">
        <v>1.086926985679737E-5</v>
      </c>
    </row>
    <row r="197" spans="1:7" ht="15" customHeight="1">
      <c r="A197" s="12"/>
      <c r="B197" s="21" t="s">
        <v>205</v>
      </c>
      <c r="C197" s="38">
        <v>2</v>
      </c>
      <c r="D197" s="31">
        <v>0</v>
      </c>
      <c r="E197" s="32">
        <v>-2</v>
      </c>
      <c r="F197" s="62">
        <v>-1</v>
      </c>
      <c r="G197" s="61">
        <v>0</v>
      </c>
    </row>
    <row r="198" spans="1:7" ht="15" customHeight="1">
      <c r="A198" s="12"/>
      <c r="B198" s="21" t="s">
        <v>121</v>
      </c>
      <c r="C198" s="38">
        <v>4</v>
      </c>
      <c r="D198" s="31">
        <v>9</v>
      </c>
      <c r="E198" s="32">
        <v>5</v>
      </c>
      <c r="F198" s="62">
        <v>1.25</v>
      </c>
      <c r="G198" s="61">
        <v>2.4455857177794082E-5</v>
      </c>
    </row>
    <row r="199" spans="1:7" ht="15" customHeight="1">
      <c r="A199" s="12"/>
      <c r="B199" s="21" t="s">
        <v>122</v>
      </c>
      <c r="C199" s="38">
        <v>1</v>
      </c>
      <c r="D199" s="31">
        <v>1</v>
      </c>
      <c r="E199" s="32">
        <v>0</v>
      </c>
      <c r="F199" s="62">
        <v>0</v>
      </c>
      <c r="G199" s="61">
        <v>2.7173174641993425E-6</v>
      </c>
    </row>
    <row r="200" spans="1:7" ht="15" customHeight="1">
      <c r="A200" s="12"/>
      <c r="B200" s="21" t="s">
        <v>185</v>
      </c>
      <c r="C200" s="38">
        <v>0</v>
      </c>
      <c r="D200" s="31">
        <v>0</v>
      </c>
      <c r="E200" s="32">
        <v>0</v>
      </c>
      <c r="F200" s="62">
        <v>0</v>
      </c>
      <c r="G200" s="61">
        <v>0</v>
      </c>
    </row>
    <row r="201" spans="1:7" ht="15" customHeight="1">
      <c r="A201" s="12"/>
      <c r="B201" s="17" t="s">
        <v>139</v>
      </c>
      <c r="C201" s="38">
        <v>0</v>
      </c>
      <c r="D201" s="31">
        <v>1</v>
      </c>
      <c r="E201" s="32">
        <v>1</v>
      </c>
      <c r="F201" s="62">
        <v>0</v>
      </c>
      <c r="G201" s="61">
        <v>2.7173174641993425E-6</v>
      </c>
    </row>
    <row r="202" spans="1:7" ht="15" customHeight="1">
      <c r="A202" s="12"/>
      <c r="B202" s="21" t="s">
        <v>124</v>
      </c>
      <c r="C202" s="38">
        <v>0</v>
      </c>
      <c r="D202" s="31">
        <v>0</v>
      </c>
      <c r="E202" s="32">
        <v>0</v>
      </c>
      <c r="F202" s="62">
        <v>0</v>
      </c>
      <c r="G202" s="61">
        <v>0</v>
      </c>
    </row>
    <row r="203" spans="1:7" ht="15" customHeight="1">
      <c r="A203" s="12"/>
      <c r="B203" s="21" t="s">
        <v>186</v>
      </c>
      <c r="C203" s="38">
        <v>0</v>
      </c>
      <c r="D203" s="31">
        <v>1</v>
      </c>
      <c r="E203" s="32">
        <v>1</v>
      </c>
      <c r="F203" s="62">
        <v>0</v>
      </c>
      <c r="G203" s="61">
        <v>2.7173174641993425E-6</v>
      </c>
    </row>
    <row r="204" spans="1:7" ht="15" customHeight="1">
      <c r="A204" s="12"/>
      <c r="B204" s="21" t="s">
        <v>187</v>
      </c>
      <c r="C204" s="38">
        <v>0</v>
      </c>
      <c r="D204" s="31">
        <v>0</v>
      </c>
      <c r="E204" s="32">
        <v>0</v>
      </c>
      <c r="F204" s="62">
        <v>0</v>
      </c>
      <c r="G204" s="61">
        <v>0</v>
      </c>
    </row>
    <row r="205" spans="1:7" ht="15" customHeight="1">
      <c r="A205" s="12"/>
      <c r="B205" s="21" t="s">
        <v>125</v>
      </c>
      <c r="C205" s="38">
        <v>62</v>
      </c>
      <c r="D205" s="31">
        <v>77</v>
      </c>
      <c r="E205" s="32">
        <v>15</v>
      </c>
      <c r="F205" s="62">
        <v>0.24193548387096775</v>
      </c>
      <c r="G205" s="61">
        <v>2.0923344474334937E-4</v>
      </c>
    </row>
    <row r="206" spans="1:7" ht="15" customHeight="1">
      <c r="A206" s="12"/>
      <c r="B206" s="21" t="s">
        <v>126</v>
      </c>
      <c r="C206" s="38">
        <v>2</v>
      </c>
      <c r="D206" s="31">
        <v>1</v>
      </c>
      <c r="E206" s="32">
        <v>-1</v>
      </c>
      <c r="F206" s="62">
        <v>-0.5</v>
      </c>
      <c r="G206" s="61">
        <v>2.7173174641993425E-6</v>
      </c>
    </row>
    <row r="207" spans="1:7" ht="15" customHeight="1">
      <c r="A207" s="12"/>
      <c r="B207" s="21" t="s">
        <v>188</v>
      </c>
      <c r="C207" s="38">
        <v>0</v>
      </c>
      <c r="D207" s="31">
        <v>0</v>
      </c>
      <c r="E207" s="32">
        <v>0</v>
      </c>
      <c r="F207" s="62">
        <v>0</v>
      </c>
      <c r="G207" s="61">
        <v>0</v>
      </c>
    </row>
    <row r="208" spans="1:7" ht="15" customHeight="1">
      <c r="A208" s="12"/>
      <c r="B208" s="21" t="s">
        <v>127</v>
      </c>
      <c r="C208" s="38">
        <v>0</v>
      </c>
      <c r="D208" s="31">
        <v>0</v>
      </c>
      <c r="E208" s="32">
        <v>0</v>
      </c>
      <c r="F208" s="62">
        <v>0</v>
      </c>
      <c r="G208" s="61">
        <v>0</v>
      </c>
    </row>
    <row r="209" spans="1:7" ht="15" customHeight="1">
      <c r="B209" s="75" t="s">
        <v>129</v>
      </c>
      <c r="C209" s="76">
        <v>83</v>
      </c>
      <c r="D209" s="76">
        <v>97</v>
      </c>
      <c r="E209" s="76">
        <v>14</v>
      </c>
      <c r="F209" s="77">
        <v>0.16867469879518071</v>
      </c>
      <c r="G209" s="78">
        <v>2.6357979402733624E-4</v>
      </c>
    </row>
    <row r="210" spans="1:7" ht="13.5" customHeight="1">
      <c r="B210" s="21" t="s">
        <v>189</v>
      </c>
      <c r="C210" s="38">
        <v>0</v>
      </c>
      <c r="D210" s="31">
        <v>0</v>
      </c>
      <c r="E210" s="32">
        <v>0</v>
      </c>
      <c r="F210" s="62">
        <v>0</v>
      </c>
      <c r="G210" s="61">
        <v>0</v>
      </c>
    </row>
    <row r="211" spans="1:7" ht="15" customHeight="1">
      <c r="A211" s="12"/>
      <c r="B211" s="20" t="s">
        <v>190</v>
      </c>
      <c r="C211" s="38">
        <v>0</v>
      </c>
      <c r="D211" s="31">
        <v>0</v>
      </c>
      <c r="E211" s="32">
        <v>0</v>
      </c>
      <c r="F211" s="62">
        <v>0</v>
      </c>
      <c r="G211" s="61">
        <v>0</v>
      </c>
    </row>
    <row r="212" spans="1:7" ht="15" customHeight="1">
      <c r="A212" s="12"/>
      <c r="B212" s="21" t="s">
        <v>191</v>
      </c>
      <c r="C212" s="38">
        <v>1</v>
      </c>
      <c r="D212" s="31">
        <v>0</v>
      </c>
      <c r="E212" s="32">
        <v>-1</v>
      </c>
      <c r="F212" s="62">
        <v>-1</v>
      </c>
      <c r="G212" s="61">
        <v>0</v>
      </c>
    </row>
    <row r="213" spans="1:7" ht="15" customHeight="1">
      <c r="A213" s="12"/>
      <c r="B213" s="21" t="s">
        <v>129</v>
      </c>
      <c r="C213" s="38">
        <v>81</v>
      </c>
      <c r="D213" s="31">
        <v>97</v>
      </c>
      <c r="E213" s="32">
        <v>16</v>
      </c>
      <c r="F213" s="62">
        <v>0.19753086419753085</v>
      </c>
      <c r="G213" s="61">
        <v>2.6357979402733624E-4</v>
      </c>
    </row>
    <row r="214" spans="1:7" s="79" customFormat="1" ht="15" customHeight="1">
      <c r="A214" s="12"/>
      <c r="B214" s="21" t="s">
        <v>274</v>
      </c>
      <c r="C214" s="38">
        <v>1</v>
      </c>
      <c r="D214" s="31">
        <v>0</v>
      </c>
      <c r="E214" s="32">
        <v>-1</v>
      </c>
      <c r="F214" s="62">
        <v>-1</v>
      </c>
      <c r="G214" s="61">
        <v>0</v>
      </c>
    </row>
    <row r="215" spans="1:7">
      <c r="B215" s="75" t="s">
        <v>130</v>
      </c>
      <c r="C215" s="76">
        <v>111</v>
      </c>
      <c r="D215" s="76">
        <v>160</v>
      </c>
      <c r="E215" s="76">
        <v>49</v>
      </c>
      <c r="F215" s="77">
        <v>0.44144144144144143</v>
      </c>
      <c r="G215" s="78">
        <v>4.347707942718948E-4</v>
      </c>
    </row>
    <row r="216" spans="1:7" ht="15" customHeight="1">
      <c r="B216" s="17" t="s">
        <v>131</v>
      </c>
      <c r="C216" s="38">
        <v>9</v>
      </c>
      <c r="D216" s="31">
        <v>15</v>
      </c>
      <c r="E216" s="32">
        <v>6</v>
      </c>
      <c r="F216" s="62">
        <v>0.66666666666666663</v>
      </c>
      <c r="G216" s="61">
        <v>4.0759761962990134E-5</v>
      </c>
    </row>
    <row r="217" spans="1:7" ht="15" customHeight="1">
      <c r="B217" s="17" t="s">
        <v>132</v>
      </c>
      <c r="C217" s="38">
        <v>37</v>
      </c>
      <c r="D217" s="31">
        <v>44</v>
      </c>
      <c r="E217" s="32">
        <v>7</v>
      </c>
      <c r="F217" s="62">
        <v>0.1891891891891892</v>
      </c>
      <c r="G217" s="61">
        <v>1.1956196842477107E-4</v>
      </c>
    </row>
    <row r="218" spans="1:7" ht="15" customHeight="1">
      <c r="B218" s="17" t="s">
        <v>133</v>
      </c>
      <c r="C218" s="38">
        <v>18</v>
      </c>
      <c r="D218" s="31">
        <v>44</v>
      </c>
      <c r="E218" s="32">
        <v>26</v>
      </c>
      <c r="F218" s="62">
        <v>1.4444444444444444</v>
      </c>
      <c r="G218" s="61">
        <v>1.1956196842477107E-4</v>
      </c>
    </row>
    <row r="219" spans="1:7" ht="15" customHeight="1">
      <c r="B219" s="17" t="s">
        <v>134</v>
      </c>
      <c r="C219" s="38">
        <v>47</v>
      </c>
      <c r="D219" s="31">
        <v>57</v>
      </c>
      <c r="E219" s="32">
        <v>10</v>
      </c>
      <c r="F219" s="62">
        <v>0.21276595744680851</v>
      </c>
      <c r="G219" s="61">
        <v>1.5488709545936251E-4</v>
      </c>
    </row>
    <row r="220" spans="1:7">
      <c r="B220" s="75" t="s">
        <v>135</v>
      </c>
      <c r="C220" s="76">
        <v>9</v>
      </c>
      <c r="D220" s="76">
        <v>10</v>
      </c>
      <c r="E220" s="76">
        <v>1</v>
      </c>
      <c r="F220" s="77">
        <v>0.1111111111111111</v>
      </c>
      <c r="G220" s="78">
        <v>2.7173174641993425E-5</v>
      </c>
    </row>
    <row r="221" spans="1:7" ht="12">
      <c r="B221" s="21" t="s">
        <v>192</v>
      </c>
      <c r="C221" s="38">
        <v>0</v>
      </c>
      <c r="D221" s="31">
        <v>0</v>
      </c>
      <c r="E221" s="32">
        <v>0</v>
      </c>
      <c r="F221" s="62">
        <v>0</v>
      </c>
      <c r="G221" s="61">
        <v>0</v>
      </c>
    </row>
    <row r="222" spans="1:7" ht="12">
      <c r="B222" s="21" t="s">
        <v>137</v>
      </c>
      <c r="C222" s="38">
        <v>6</v>
      </c>
      <c r="D222" s="31">
        <v>5</v>
      </c>
      <c r="E222" s="32">
        <v>-1</v>
      </c>
      <c r="F222" s="62">
        <v>-0.16666666666666666</v>
      </c>
      <c r="G222" s="61">
        <v>1.3586587320996712E-5</v>
      </c>
    </row>
    <row r="223" spans="1:7" ht="12">
      <c r="B223" s="21" t="s">
        <v>193</v>
      </c>
      <c r="C223" s="38">
        <v>0</v>
      </c>
      <c r="D223" s="31">
        <v>0</v>
      </c>
      <c r="E223" s="32">
        <v>0</v>
      </c>
      <c r="F223" s="62">
        <v>0</v>
      </c>
      <c r="G223" s="61">
        <v>0</v>
      </c>
    </row>
    <row r="224" spans="1:7" ht="12">
      <c r="B224" s="21" t="s">
        <v>206</v>
      </c>
      <c r="C224" s="38">
        <v>0</v>
      </c>
      <c r="D224" s="31">
        <v>0</v>
      </c>
      <c r="E224" s="32">
        <v>0</v>
      </c>
      <c r="F224" s="62">
        <v>0</v>
      </c>
      <c r="G224" s="61">
        <v>0</v>
      </c>
    </row>
    <row r="225" spans="2:7" ht="12">
      <c r="B225" s="21" t="s">
        <v>194</v>
      </c>
      <c r="C225" s="38">
        <v>3</v>
      </c>
      <c r="D225" s="31">
        <v>5</v>
      </c>
      <c r="E225" s="32">
        <v>2</v>
      </c>
      <c r="F225" s="62">
        <v>0.66666666666666663</v>
      </c>
      <c r="G225" s="61">
        <v>1.3586587320996712E-5</v>
      </c>
    </row>
    <row r="226" spans="2:7" ht="12">
      <c r="B226" s="21" t="s">
        <v>136</v>
      </c>
      <c r="C226" s="38">
        <v>0</v>
      </c>
      <c r="D226" s="31">
        <v>0</v>
      </c>
      <c r="E226" s="32">
        <v>0</v>
      </c>
      <c r="F226" s="62">
        <v>0</v>
      </c>
      <c r="G226" s="61">
        <v>0</v>
      </c>
    </row>
    <row r="227" spans="2:7" s="10" customFormat="1" ht="12">
      <c r="B227" s="21" t="s">
        <v>233</v>
      </c>
      <c r="C227" s="38">
        <v>0</v>
      </c>
      <c r="D227" s="31">
        <v>0</v>
      </c>
      <c r="E227" s="32">
        <v>0</v>
      </c>
      <c r="F227" s="62">
        <v>0</v>
      </c>
      <c r="G227" s="61">
        <v>0</v>
      </c>
    </row>
    <row r="228" spans="2:7">
      <c r="B228" s="71" t="s">
        <v>198</v>
      </c>
      <c r="C228" s="72">
        <v>220</v>
      </c>
      <c r="D228" s="72">
        <v>346</v>
      </c>
      <c r="E228" s="72">
        <v>126</v>
      </c>
      <c r="F228" s="73">
        <v>0.57272727272727275</v>
      </c>
      <c r="G228" s="74">
        <v>9.401918426129725E-4</v>
      </c>
    </row>
    <row r="229" spans="2:7" ht="12">
      <c r="B229" s="17" t="s">
        <v>140</v>
      </c>
      <c r="C229" s="106">
        <v>208</v>
      </c>
      <c r="D229" s="107">
        <v>316</v>
      </c>
      <c r="E229" s="32">
        <v>108</v>
      </c>
      <c r="F229" s="62">
        <v>0.51923076923076927</v>
      </c>
      <c r="G229" s="61">
        <v>8.5867231868699215E-4</v>
      </c>
    </row>
    <row r="230" spans="2:7" ht="12.75" thickBot="1">
      <c r="B230" s="25" t="s">
        <v>138</v>
      </c>
      <c r="C230" s="108">
        <v>12</v>
      </c>
      <c r="D230" s="109">
        <v>30</v>
      </c>
      <c r="E230" s="33">
        <v>18</v>
      </c>
      <c r="F230" s="63">
        <v>1.5</v>
      </c>
      <c r="G230" s="64">
        <v>8.1519523925980267E-5</v>
      </c>
    </row>
    <row r="231" spans="2:7" s="49" customFormat="1" ht="12">
      <c r="B231" s="79"/>
      <c r="C231" s="79"/>
      <c r="D231" s="79"/>
      <c r="E231" s="79"/>
      <c r="F231" s="79"/>
      <c r="G231" s="79"/>
    </row>
    <row r="232" spans="2:7" s="49" customFormat="1" ht="12">
      <c r="B232" s="79"/>
      <c r="C232" s="79"/>
      <c r="D232" s="79"/>
      <c r="E232" s="79"/>
      <c r="F232" s="79"/>
      <c r="G232" s="79"/>
    </row>
    <row r="233" spans="2:7" s="49" customFormat="1" ht="12">
      <c r="B233" s="79"/>
      <c r="C233" s="79"/>
      <c r="D233" s="79"/>
      <c r="E233" s="79"/>
      <c r="F233" s="79"/>
      <c r="G233" s="79"/>
    </row>
    <row r="234" spans="2:7" s="49" customFormat="1" ht="12">
      <c r="B234" s="79"/>
      <c r="C234" s="79"/>
      <c r="D234" s="79"/>
      <c r="E234" s="79"/>
      <c r="F234" s="79"/>
      <c r="G234" s="79"/>
    </row>
    <row r="235" spans="2:7" ht="15" customHeight="1">
      <c r="B235" s="100" t="s">
        <v>152</v>
      </c>
      <c r="C235" s="100"/>
      <c r="D235" s="100"/>
      <c r="E235" s="100"/>
      <c r="F235" s="100"/>
      <c r="G235" s="79"/>
    </row>
    <row r="246" spans="6:6" ht="15" customHeight="1">
      <c r="F246" s="12"/>
    </row>
    <row r="247" spans="6:6" ht="15" customHeight="1">
      <c r="F247" s="12"/>
    </row>
    <row r="248" spans="6:6" ht="15" customHeight="1">
      <c r="F248" s="12"/>
    </row>
    <row r="249" spans="6:6" ht="15" customHeight="1">
      <c r="F249" s="12"/>
    </row>
    <row r="250" spans="6:6" ht="15" customHeight="1">
      <c r="F250" s="12"/>
    </row>
    <row r="251" spans="6:6" ht="15" customHeight="1">
      <c r="F251" s="12"/>
    </row>
    <row r="252" spans="6:6" ht="15" customHeight="1">
      <c r="F252" s="12"/>
    </row>
  </sheetData>
  <mergeCells count="1">
    <mergeCell ref="B235:F235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workbookViewId="0">
      <selection activeCell="B2" sqref="B2:H2"/>
    </sheetView>
  </sheetViews>
  <sheetFormatPr defaultRowHeight="15" customHeight="1"/>
  <cols>
    <col min="1" max="1" width="9.140625" style="7" customWidth="1"/>
    <col min="2" max="2" width="6.7109375" style="7" customWidth="1"/>
    <col min="3" max="3" width="25.7109375" style="7" customWidth="1"/>
    <col min="4" max="4" width="17.28515625" style="7" customWidth="1"/>
    <col min="5" max="5" width="18.28515625" style="7" customWidth="1"/>
    <col min="6" max="7" width="13.5703125" style="7" customWidth="1"/>
    <col min="8" max="8" width="17" style="7" customWidth="1"/>
    <col min="9" max="16384" width="9.140625" style="7"/>
  </cols>
  <sheetData>
    <row r="2" spans="1:9" ht="24" customHeight="1">
      <c r="B2" s="101" t="s">
        <v>151</v>
      </c>
      <c r="C2" s="101"/>
      <c r="D2" s="101"/>
      <c r="E2" s="101"/>
      <c r="F2" s="101"/>
      <c r="G2" s="101"/>
      <c r="H2" s="101"/>
    </row>
    <row r="3" spans="1:9" ht="15" customHeight="1" thickBot="1">
      <c r="B3" s="8"/>
      <c r="C3" s="8"/>
      <c r="D3" s="8"/>
      <c r="E3" s="8"/>
      <c r="F3" s="8"/>
      <c r="G3" s="8"/>
    </row>
    <row r="4" spans="1:9" ht="38.25" customHeight="1">
      <c r="A4" s="8"/>
      <c r="B4" s="66"/>
      <c r="C4" s="81" t="s">
        <v>0</v>
      </c>
      <c r="D4" s="81" t="s">
        <v>275</v>
      </c>
      <c r="E4" s="81" t="s">
        <v>276</v>
      </c>
      <c r="F4" s="82" t="s">
        <v>207</v>
      </c>
      <c r="G4" s="83" t="s">
        <v>1</v>
      </c>
      <c r="H4" s="80" t="s">
        <v>258</v>
      </c>
      <c r="I4" s="9"/>
    </row>
    <row r="5" spans="1:9" ht="15" customHeight="1">
      <c r="A5"/>
      <c r="B5" s="29">
        <v>1</v>
      </c>
      <c r="C5" s="26" t="s">
        <v>141</v>
      </c>
      <c r="D5" s="31">
        <v>113832</v>
      </c>
      <c r="E5" s="34">
        <v>106364</v>
      </c>
      <c r="F5" s="35">
        <f>E5-D5</f>
        <v>-7468</v>
      </c>
      <c r="G5" s="51">
        <f>F5/D5</f>
        <v>-6.5605453650994447E-2</v>
      </c>
      <c r="H5" s="50">
        <f>E5/'2017 February'!D2</f>
        <v>0.28902475476209888</v>
      </c>
      <c r="I5" s="9"/>
    </row>
    <row r="6" spans="1:9" ht="15" customHeight="1">
      <c r="A6"/>
      <c r="B6" s="29">
        <v>2</v>
      </c>
      <c r="C6" s="26" t="s">
        <v>146</v>
      </c>
      <c r="D6" s="31">
        <v>75028</v>
      </c>
      <c r="E6" s="34">
        <v>80823</v>
      </c>
      <c r="F6" s="35">
        <f t="shared" ref="F6:F19" si="0">E6-D6</f>
        <v>5795</v>
      </c>
      <c r="G6" s="51">
        <f>F6/D6</f>
        <v>7.7237831209681723E-2</v>
      </c>
      <c r="H6" s="50">
        <f>E6/'2017 February'!D2</f>
        <v>0.21962174940898346</v>
      </c>
      <c r="I6" s="9"/>
    </row>
    <row r="7" spans="1:9" ht="15" customHeight="1">
      <c r="A7"/>
      <c r="B7" s="29">
        <v>3</v>
      </c>
      <c r="C7" s="39" t="s">
        <v>44</v>
      </c>
      <c r="D7" s="31">
        <v>91167</v>
      </c>
      <c r="E7" s="34">
        <v>71977</v>
      </c>
      <c r="F7" s="35">
        <f t="shared" si="0"/>
        <v>-19190</v>
      </c>
      <c r="G7" s="51">
        <f>F7/D7</f>
        <v>-0.21049283183608103</v>
      </c>
      <c r="H7" s="50">
        <f>E7/'2017 February'!D2</f>
        <v>0.19558435912067607</v>
      </c>
      <c r="I7" s="9"/>
    </row>
    <row r="8" spans="1:9" ht="12.75">
      <c r="A8"/>
      <c r="B8" s="29">
        <v>4</v>
      </c>
      <c r="C8" s="26" t="s">
        <v>145</v>
      </c>
      <c r="D8" s="31">
        <v>43149</v>
      </c>
      <c r="E8" s="34">
        <v>56717</v>
      </c>
      <c r="F8" s="35">
        <f t="shared" si="0"/>
        <v>13568</v>
      </c>
      <c r="G8" s="52">
        <f>F8/D8</f>
        <v>0.3144452942130756</v>
      </c>
      <c r="H8" s="50">
        <f>E8/'2017 February'!D2</f>
        <v>0.15411809461699411</v>
      </c>
      <c r="I8" s="9"/>
    </row>
    <row r="9" spans="1:9" ht="15" customHeight="1">
      <c r="A9"/>
      <c r="B9" s="29">
        <v>5</v>
      </c>
      <c r="C9" s="27" t="s">
        <v>149</v>
      </c>
      <c r="D9" s="31">
        <v>9036</v>
      </c>
      <c r="E9" s="34">
        <v>9996</v>
      </c>
      <c r="F9" s="35">
        <f t="shared" si="0"/>
        <v>960</v>
      </c>
      <c r="G9" s="52">
        <f t="shared" ref="G9:G19" si="1">F9/D9</f>
        <v>0.10624169986719788</v>
      </c>
      <c r="H9" s="50">
        <f>E9/'2017 February'!D2</f>
        <v>2.7162305372136628E-2</v>
      </c>
      <c r="I9" s="9"/>
    </row>
    <row r="10" spans="1:9" ht="15" customHeight="1">
      <c r="A10"/>
      <c r="B10" s="29">
        <v>6</v>
      </c>
      <c r="C10" s="28" t="s">
        <v>106</v>
      </c>
      <c r="D10" s="31">
        <v>1718</v>
      </c>
      <c r="E10" s="34">
        <v>7240</v>
      </c>
      <c r="F10" s="35">
        <f t="shared" si="0"/>
        <v>5522</v>
      </c>
      <c r="G10" s="52">
        <f t="shared" si="1"/>
        <v>3.2142025611175784</v>
      </c>
      <c r="H10" s="50">
        <f>E10/'2017 February'!D2</f>
        <v>1.9673378440803239E-2</v>
      </c>
      <c r="I10" s="9"/>
    </row>
    <row r="11" spans="1:9" ht="12.75">
      <c r="A11"/>
      <c r="B11" s="29">
        <v>7</v>
      </c>
      <c r="C11" s="39" t="s">
        <v>105</v>
      </c>
      <c r="D11" s="31">
        <v>1384</v>
      </c>
      <c r="E11" s="34">
        <v>2874</v>
      </c>
      <c r="F11" s="35">
        <f t="shared" si="0"/>
        <v>1490</v>
      </c>
      <c r="G11" s="52">
        <f t="shared" si="1"/>
        <v>1.0765895953757225</v>
      </c>
      <c r="H11" s="50">
        <f>E11/'2017 February'!D2</f>
        <v>7.8095703921089105E-3</v>
      </c>
      <c r="I11" s="9"/>
    </row>
    <row r="12" spans="1:9" ht="15" customHeight="1">
      <c r="A12"/>
      <c r="B12" s="29">
        <v>8</v>
      </c>
      <c r="C12" s="26" t="s">
        <v>195</v>
      </c>
      <c r="D12" s="31">
        <v>1598</v>
      </c>
      <c r="E12" s="34">
        <v>2262</v>
      </c>
      <c r="F12" s="35">
        <f t="shared" si="0"/>
        <v>664</v>
      </c>
      <c r="G12" s="52">
        <f t="shared" si="1"/>
        <v>0.41551939924906134</v>
      </c>
      <c r="H12" s="50">
        <f>E12/'2017 February'!D2</f>
        <v>6.1465721040189127E-3</v>
      </c>
      <c r="I12" s="9"/>
    </row>
    <row r="13" spans="1:9" ht="12.75">
      <c r="A13"/>
      <c r="B13" s="29">
        <v>9</v>
      </c>
      <c r="C13" s="26" t="s">
        <v>150</v>
      </c>
      <c r="D13" s="31">
        <v>1662</v>
      </c>
      <c r="E13" s="34">
        <v>1831</v>
      </c>
      <c r="F13" s="35">
        <f t="shared" si="0"/>
        <v>169</v>
      </c>
      <c r="G13" s="52">
        <f t="shared" si="1"/>
        <v>0.10168471720818291</v>
      </c>
      <c r="H13" s="50">
        <f>E13/'2017 February'!D2</f>
        <v>4.9754082769489956E-3</v>
      </c>
      <c r="I13" s="9"/>
    </row>
    <row r="14" spans="1:9" ht="15" customHeight="1">
      <c r="A14"/>
      <c r="B14" s="29">
        <v>10</v>
      </c>
      <c r="C14" s="26" t="s">
        <v>38</v>
      </c>
      <c r="D14" s="31">
        <v>1220</v>
      </c>
      <c r="E14" s="34">
        <v>1692</v>
      </c>
      <c r="F14" s="35">
        <f t="shared" si="0"/>
        <v>472</v>
      </c>
      <c r="G14" s="51">
        <f t="shared" si="1"/>
        <v>0.38688524590163936</v>
      </c>
      <c r="H14" s="50">
        <f>E14/'2017 February'!D2</f>
        <v>4.5977011494252873E-3</v>
      </c>
      <c r="I14" s="9"/>
    </row>
    <row r="15" spans="1:9" ht="12.75">
      <c r="A15"/>
      <c r="B15" s="29">
        <v>11</v>
      </c>
      <c r="C15" s="26" t="s">
        <v>45</v>
      </c>
      <c r="D15" s="31">
        <v>1074</v>
      </c>
      <c r="E15" s="34">
        <v>1601</v>
      </c>
      <c r="F15" s="35">
        <f t="shared" si="0"/>
        <v>527</v>
      </c>
      <c r="G15" s="51">
        <f t="shared" si="1"/>
        <v>0.49068901303538176</v>
      </c>
      <c r="H15" s="50">
        <f>E15/'2017 February'!D2</f>
        <v>4.3504252601831474E-3</v>
      </c>
      <c r="I15" s="9"/>
    </row>
    <row r="16" spans="1:9" ht="12.75">
      <c r="A16"/>
      <c r="B16" s="29">
        <v>12</v>
      </c>
      <c r="C16" s="26" t="s">
        <v>148</v>
      </c>
      <c r="D16" s="31">
        <v>526</v>
      </c>
      <c r="E16" s="34">
        <v>1557</v>
      </c>
      <c r="F16" s="35">
        <f t="shared" si="0"/>
        <v>1031</v>
      </c>
      <c r="G16" s="51">
        <f t="shared" si="1"/>
        <v>1.9600760456273765</v>
      </c>
      <c r="H16" s="50">
        <f>E16/'2017 February'!D2</f>
        <v>4.2308632917583758E-3</v>
      </c>
      <c r="I16" s="9"/>
    </row>
    <row r="17" spans="1:9" ht="15" customHeight="1">
      <c r="A17"/>
      <c r="B17" s="29">
        <v>13</v>
      </c>
      <c r="C17" s="26" t="s">
        <v>261</v>
      </c>
      <c r="D17" s="31">
        <v>1534</v>
      </c>
      <c r="E17" s="34">
        <v>1547</v>
      </c>
      <c r="F17" s="35">
        <f t="shared" si="0"/>
        <v>13</v>
      </c>
      <c r="G17" s="51">
        <f t="shared" si="1"/>
        <v>8.4745762711864406E-3</v>
      </c>
      <c r="H17" s="50">
        <f>E17/'2017 February'!D2</f>
        <v>4.2036901171163829E-3</v>
      </c>
      <c r="I17" s="9"/>
    </row>
    <row r="18" spans="1:9" ht="15" customHeight="1">
      <c r="A18"/>
      <c r="B18" s="29">
        <v>14</v>
      </c>
      <c r="C18" s="26" t="s">
        <v>8</v>
      </c>
      <c r="D18" s="31">
        <v>1011</v>
      </c>
      <c r="E18" s="34">
        <v>1359</v>
      </c>
      <c r="F18" s="35">
        <f t="shared" si="0"/>
        <v>348</v>
      </c>
      <c r="G18" s="51">
        <f t="shared" si="1"/>
        <v>0.34421364985163205</v>
      </c>
      <c r="H18" s="50">
        <f>E18/'2017 February'!D2</f>
        <v>3.6928344338469062E-3</v>
      </c>
    </row>
    <row r="19" spans="1:9" ht="15" customHeight="1" thickBot="1">
      <c r="A19"/>
      <c r="B19" s="30">
        <v>15</v>
      </c>
      <c r="C19" s="43" t="s">
        <v>202</v>
      </c>
      <c r="D19" s="40">
        <v>979</v>
      </c>
      <c r="E19" s="36">
        <v>1263</v>
      </c>
      <c r="F19" s="37">
        <f t="shared" si="0"/>
        <v>284</v>
      </c>
      <c r="G19" s="53">
        <f t="shared" si="1"/>
        <v>0.29009193054136873</v>
      </c>
      <c r="H19" s="54">
        <f>E19/'2017 February'!D2</f>
        <v>3.4319719572837694E-3</v>
      </c>
    </row>
    <row r="20" spans="1:9" ht="15" customHeight="1">
      <c r="A20"/>
      <c r="B20" s="84"/>
      <c r="C20" s="85"/>
      <c r="D20" s="86"/>
      <c r="E20" s="87"/>
      <c r="F20" s="88"/>
      <c r="G20" s="89"/>
      <c r="H20" s="90"/>
    </row>
    <row r="22" spans="1:9" ht="19.5" customHeight="1">
      <c r="B22" s="102" t="s">
        <v>152</v>
      </c>
      <c r="C22" s="102"/>
      <c r="D22" s="102"/>
      <c r="E22" s="102"/>
      <c r="F22" s="102"/>
    </row>
  </sheetData>
  <sortState ref="C26:D42">
    <sortCondition descending="1" ref="D26"/>
  </sortState>
  <mergeCells count="2">
    <mergeCell ref="B2:H2"/>
    <mergeCell ref="B22:F2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1"/>
  <sheetViews>
    <sheetView workbookViewId="0">
      <selection activeCell="B2" sqref="B2:G2"/>
    </sheetView>
  </sheetViews>
  <sheetFormatPr defaultRowHeight="12.75"/>
  <cols>
    <col min="2" max="2" width="28" customWidth="1"/>
    <col min="3" max="3" width="20.85546875" customWidth="1"/>
    <col min="4" max="4" width="19.5703125" customWidth="1"/>
    <col min="5" max="5" width="15.7109375" customWidth="1"/>
    <col min="6" max="6" width="15.42578125" customWidth="1"/>
    <col min="7" max="7" width="14.5703125" customWidth="1"/>
  </cols>
  <sheetData>
    <row r="1" spans="2:7" ht="23.25" customHeight="1"/>
    <row r="2" spans="2:7" ht="27.75" customHeight="1">
      <c r="B2" s="101" t="s">
        <v>267</v>
      </c>
      <c r="C2" s="101"/>
      <c r="D2" s="101"/>
      <c r="E2" s="101"/>
      <c r="F2" s="101"/>
      <c r="G2" s="101"/>
    </row>
    <row r="3" spans="2:7" ht="13.5" thickBot="1"/>
    <row r="4" spans="2:7" ht="27.75" customHeight="1">
      <c r="B4" s="80" t="s">
        <v>268</v>
      </c>
      <c r="C4" s="81" t="s">
        <v>275</v>
      </c>
      <c r="D4" s="81" t="s">
        <v>276</v>
      </c>
      <c r="E4" s="91" t="s">
        <v>207</v>
      </c>
      <c r="F4" s="92" t="s">
        <v>1</v>
      </c>
      <c r="G4" s="93" t="s">
        <v>258</v>
      </c>
    </row>
    <row r="5" spans="2:7" ht="16.5" customHeight="1">
      <c r="B5" s="94" t="s">
        <v>269</v>
      </c>
      <c r="C5" s="34">
        <v>120215</v>
      </c>
      <c r="D5" s="34">
        <v>139918</v>
      </c>
      <c r="E5" s="34">
        <f>D5-C5</f>
        <v>19703</v>
      </c>
      <c r="F5" s="95">
        <f>D5/C5-1</f>
        <v>0.16389801605456888</v>
      </c>
      <c r="G5" s="50">
        <f>D5/'[1]2016 July'!D2</f>
        <v>0.18313346997861318</v>
      </c>
    </row>
    <row r="6" spans="2:7" ht="14.25" customHeight="1">
      <c r="B6" s="94" t="s">
        <v>270</v>
      </c>
      <c r="C6" s="34">
        <v>58456</v>
      </c>
      <c r="D6" s="34">
        <v>62910</v>
      </c>
      <c r="E6" s="34">
        <f t="shared" ref="E6:E7" si="0">D6-C6</f>
        <v>4454</v>
      </c>
      <c r="F6" s="95">
        <f t="shared" ref="F6" si="1">D6/C6-1</f>
        <v>7.6194060489941151E-2</v>
      </c>
      <c r="G6" s="50">
        <f>D6/'[1]2016 July'!D2</f>
        <v>8.2340560873901542E-2</v>
      </c>
    </row>
    <row r="7" spans="2:7" ht="15" customHeight="1">
      <c r="B7" s="94" t="s">
        <v>271</v>
      </c>
      <c r="C7" s="34">
        <v>181731</v>
      </c>
      <c r="D7" s="34">
        <v>165182</v>
      </c>
      <c r="E7" s="34">
        <f t="shared" si="0"/>
        <v>-16549</v>
      </c>
      <c r="F7" s="95">
        <f>D7/C7-1</f>
        <v>-9.1063164787515638E-2</v>
      </c>
      <c r="G7" s="50">
        <f>D7/'[1]2016 July'!D2</f>
        <v>0.21620058061155306</v>
      </c>
    </row>
    <row r="8" spans="2:7" ht="16.5" customHeight="1" thickBot="1">
      <c r="B8" s="96" t="s">
        <v>2</v>
      </c>
      <c r="C8" s="36">
        <v>360402</v>
      </c>
      <c r="D8" s="36">
        <v>368010</v>
      </c>
      <c r="E8" s="36">
        <f>SUM(E5:E7)</f>
        <v>7608</v>
      </c>
      <c r="F8" s="97">
        <f>D8/C8-1</f>
        <v>2.1109760767143326E-2</v>
      </c>
      <c r="G8" s="54">
        <f>D8/'[1]2016 July'!D2</f>
        <v>0.48167461146406781</v>
      </c>
    </row>
    <row r="11" spans="2:7" ht="18.75" customHeight="1">
      <c r="B11" s="98" t="s">
        <v>152</v>
      </c>
    </row>
  </sheetData>
  <mergeCells count="1">
    <mergeCell ref="B2:G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B2" sqref="B2:G2"/>
    </sheetView>
  </sheetViews>
  <sheetFormatPr defaultRowHeight="15" customHeight="1"/>
  <cols>
    <col min="1" max="1" width="9.140625" customWidth="1"/>
    <col min="2" max="2" width="25.42578125" customWidth="1"/>
    <col min="3" max="3" width="17.28515625" customWidth="1"/>
    <col min="4" max="4" width="19.85546875" customWidth="1"/>
    <col min="5" max="5" width="16.28515625" customWidth="1"/>
    <col min="6" max="6" width="16.140625" customWidth="1"/>
    <col min="7" max="7" width="13.28515625" customWidth="1"/>
  </cols>
  <sheetData>
    <row r="1" spans="1:7" ht="22.5" customHeight="1"/>
    <row r="2" spans="1:7" ht="20.25" customHeight="1">
      <c r="B2" s="103" t="s">
        <v>156</v>
      </c>
      <c r="C2" s="103"/>
      <c r="D2" s="103"/>
      <c r="E2" s="103"/>
      <c r="F2" s="103"/>
      <c r="G2" s="103"/>
    </row>
    <row r="3" spans="1:7" ht="15" customHeight="1" thickBot="1">
      <c r="B3" s="1"/>
      <c r="C3" s="1"/>
      <c r="D3" s="1"/>
      <c r="E3" s="1"/>
      <c r="F3" s="1"/>
    </row>
    <row r="4" spans="1:7" ht="34.5" customHeight="1">
      <c r="A4" s="1"/>
      <c r="B4" s="80" t="s">
        <v>154</v>
      </c>
      <c r="C4" s="81" t="s">
        <v>275</v>
      </c>
      <c r="D4" s="81" t="s">
        <v>276</v>
      </c>
      <c r="E4" s="81" t="s">
        <v>226</v>
      </c>
      <c r="F4" s="82" t="s">
        <v>227</v>
      </c>
      <c r="G4" s="83" t="s">
        <v>258</v>
      </c>
    </row>
    <row r="5" spans="1:7" ht="15" customHeight="1">
      <c r="A5" s="1"/>
      <c r="B5" s="67" t="s">
        <v>2</v>
      </c>
      <c r="C5" s="68">
        <f>'2017 February'!C2</f>
        <v>360402</v>
      </c>
      <c r="D5" s="68">
        <f>'2017 February'!D2</f>
        <v>368010</v>
      </c>
      <c r="E5" s="68">
        <f>D5-C5</f>
        <v>7608</v>
      </c>
      <c r="F5" s="69">
        <f>E5/C5</f>
        <v>2.1109760767143358E-2</v>
      </c>
      <c r="G5" s="70">
        <f>D5/'2017 February'!D2</f>
        <v>1</v>
      </c>
    </row>
    <row r="6" spans="1:7" ht="12.75">
      <c r="A6" s="1"/>
      <c r="B6" s="4" t="s">
        <v>224</v>
      </c>
      <c r="C6" s="15">
        <f>'2017 February'!C3</f>
        <v>348864</v>
      </c>
      <c r="D6" s="15">
        <f>'2017 February'!D3</f>
        <v>346859</v>
      </c>
      <c r="E6" s="15">
        <f t="shared" ref="E6:E10" si="0">D6-C6</f>
        <v>-2005</v>
      </c>
      <c r="F6" s="59">
        <f t="shared" ref="F6:F9" si="1">E6/C6</f>
        <v>-5.7472252797651805E-3</v>
      </c>
      <c r="G6" s="50">
        <f>D6/'2017 February'!D2</f>
        <v>0.94252601831471972</v>
      </c>
    </row>
    <row r="7" spans="1:7" ht="15" customHeight="1">
      <c r="A7" s="1"/>
      <c r="B7" s="4" t="s">
        <v>155</v>
      </c>
      <c r="C7" s="15">
        <f>'2017 February'!C63</f>
        <v>2029</v>
      </c>
      <c r="D7" s="15">
        <f>'2017 February'!D63</f>
        <v>2025</v>
      </c>
      <c r="E7" s="15">
        <f t="shared" si="0"/>
        <v>-4</v>
      </c>
      <c r="F7" s="59">
        <f t="shared" si="1"/>
        <v>-1.9714144898965009E-3</v>
      </c>
      <c r="G7" s="50">
        <f>D7/'2017 February'!D2</f>
        <v>5.5025678650036684E-3</v>
      </c>
    </row>
    <row r="8" spans="1:7" ht="12.75">
      <c r="A8" s="1"/>
      <c r="B8" s="4" t="s">
        <v>73</v>
      </c>
      <c r="C8" s="15">
        <f>'2017 February'!C110</f>
        <v>6504</v>
      </c>
      <c r="D8" s="15">
        <f>'2017 February'!D110</f>
        <v>15004</v>
      </c>
      <c r="E8" s="15">
        <f t="shared" si="0"/>
        <v>8500</v>
      </c>
      <c r="F8" s="59">
        <f t="shared" si="1"/>
        <v>1.3068880688806888</v>
      </c>
      <c r="G8" s="50">
        <f>D8/'2017 February'!D2</f>
        <v>4.0770631232846931E-2</v>
      </c>
    </row>
    <row r="9" spans="1:7" ht="15" customHeight="1">
      <c r="A9" s="1"/>
      <c r="B9" s="4" t="s">
        <v>110</v>
      </c>
      <c r="C9" s="15">
        <f>'2017 February'!C171</f>
        <v>382</v>
      </c>
      <c r="D9" s="15">
        <f>'2017 February'!D171</f>
        <v>491</v>
      </c>
      <c r="E9" s="15">
        <f t="shared" si="0"/>
        <v>109</v>
      </c>
      <c r="F9" s="59">
        <f t="shared" si="1"/>
        <v>0.28534031413612565</v>
      </c>
      <c r="G9" s="50">
        <f>D9/'2017 February'!D2</f>
        <v>1.3342028749218772E-3</v>
      </c>
    </row>
    <row r="10" spans="1:7" ht="15" customHeight="1" thickBot="1">
      <c r="A10" s="1"/>
      <c r="B10" s="5" t="s">
        <v>88</v>
      </c>
      <c r="C10" s="16">
        <f>'2017 February'!C156</f>
        <v>2403</v>
      </c>
      <c r="D10" s="16">
        <f>'2017 February'!D156</f>
        <v>3285</v>
      </c>
      <c r="E10" s="16">
        <f t="shared" si="0"/>
        <v>882</v>
      </c>
      <c r="F10" s="60">
        <f>E10/C10</f>
        <v>0.36704119850187267</v>
      </c>
      <c r="G10" s="54">
        <f>D10/'2017 February'!D2</f>
        <v>8.9263878698948394E-3</v>
      </c>
    </row>
    <row r="11" spans="1:7" ht="15" customHeight="1">
      <c r="B11" s="1"/>
      <c r="C11" s="1"/>
      <c r="D11" s="1"/>
      <c r="E11" s="1"/>
      <c r="F11" s="1"/>
    </row>
    <row r="13" spans="1:7" ht="22.5" customHeight="1">
      <c r="B13" s="104" t="s">
        <v>152</v>
      </c>
      <c r="C13" s="104"/>
      <c r="D13" s="104"/>
      <c r="E13" s="104"/>
    </row>
    <row r="20" spans="4:6" ht="15" customHeight="1">
      <c r="D20" s="2"/>
      <c r="E20" s="3"/>
      <c r="F20" s="3"/>
    </row>
  </sheetData>
  <mergeCells count="2">
    <mergeCell ref="B2:G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1"/>
  <sheetViews>
    <sheetView workbookViewId="0">
      <selection activeCell="B2" sqref="B2:G2"/>
    </sheetView>
  </sheetViews>
  <sheetFormatPr defaultRowHeight="12.75"/>
  <cols>
    <col min="2" max="2" width="24.85546875" customWidth="1"/>
    <col min="3" max="3" width="20.85546875" customWidth="1"/>
    <col min="4" max="4" width="19.7109375" customWidth="1"/>
    <col min="5" max="5" width="15.28515625" customWidth="1"/>
    <col min="6" max="6" width="16.85546875" customWidth="1"/>
    <col min="7" max="7" width="12.42578125" customWidth="1"/>
  </cols>
  <sheetData>
    <row r="1" spans="2:7" ht="21" customHeight="1"/>
    <row r="2" spans="2:7" ht="25.5" customHeight="1">
      <c r="B2" s="103" t="s">
        <v>234</v>
      </c>
      <c r="C2" s="103"/>
      <c r="D2" s="103"/>
      <c r="E2" s="103"/>
      <c r="F2" s="103"/>
      <c r="G2" s="103"/>
    </row>
    <row r="3" spans="2:7" ht="13.5" thickBot="1"/>
    <row r="4" spans="2:7" ht="32.25" customHeight="1">
      <c r="B4" s="80" t="s">
        <v>228</v>
      </c>
      <c r="C4" s="81" t="s">
        <v>275</v>
      </c>
      <c r="D4" s="81" t="s">
        <v>276</v>
      </c>
      <c r="E4" s="81" t="s">
        <v>226</v>
      </c>
      <c r="F4" s="82" t="s">
        <v>227</v>
      </c>
      <c r="G4" s="83" t="s">
        <v>258</v>
      </c>
    </row>
    <row r="5" spans="2:7" ht="16.5" customHeight="1">
      <c r="B5" s="41" t="s">
        <v>230</v>
      </c>
      <c r="C5" s="31">
        <v>313030</v>
      </c>
      <c r="D5" s="31">
        <v>299521</v>
      </c>
      <c r="E5" s="31">
        <f>D5-C5</f>
        <v>-13509</v>
      </c>
      <c r="F5" s="55">
        <f>E5/C5</f>
        <v>-4.3155608088681595E-2</v>
      </c>
      <c r="G5" s="50">
        <f>D5/'2017 February'!D2</f>
        <v>0.8138936441944512</v>
      </c>
    </row>
    <row r="6" spans="2:7" ht="17.25" customHeight="1">
      <c r="B6" s="41" t="s">
        <v>229</v>
      </c>
      <c r="C6" s="31">
        <v>42307</v>
      </c>
      <c r="D6" s="31">
        <v>63723</v>
      </c>
      <c r="E6" s="31">
        <f t="shared" ref="E6:E8" si="0">D6-C6</f>
        <v>21416</v>
      </c>
      <c r="F6" s="55">
        <f t="shared" ref="F6:F8" si="1">E6/C6</f>
        <v>0.50620464698513246</v>
      </c>
      <c r="G6" s="50">
        <f>D6/'2017 February'!D2</f>
        <v>0.17315562077117469</v>
      </c>
    </row>
    <row r="7" spans="2:7" ht="16.5" customHeight="1">
      <c r="B7" s="41" t="s">
        <v>231</v>
      </c>
      <c r="C7" s="31">
        <v>2133</v>
      </c>
      <c r="D7" s="31">
        <v>2432</v>
      </c>
      <c r="E7" s="31">
        <f t="shared" si="0"/>
        <v>299</v>
      </c>
      <c r="F7" s="55">
        <f t="shared" si="1"/>
        <v>0.14017815283638069</v>
      </c>
      <c r="G7" s="50">
        <f>D7/'2017 February'!D2</f>
        <v>6.6085160729328005E-3</v>
      </c>
    </row>
    <row r="8" spans="2:7" ht="13.5" thickBot="1">
      <c r="B8" s="42" t="s">
        <v>232</v>
      </c>
      <c r="C8" s="40">
        <v>2932</v>
      </c>
      <c r="D8" s="40">
        <v>2334</v>
      </c>
      <c r="E8" s="40">
        <f t="shared" si="0"/>
        <v>-598</v>
      </c>
      <c r="F8" s="56">
        <f t="shared" si="1"/>
        <v>-0.20395634379263303</v>
      </c>
      <c r="G8" s="54">
        <f>D8/'2017 February'!D2</f>
        <v>6.3422189614412653E-3</v>
      </c>
    </row>
    <row r="11" spans="2:7" ht="21.75" customHeight="1">
      <c r="B11" s="104" t="s">
        <v>152</v>
      </c>
      <c r="C11" s="104"/>
      <c r="D11" s="104"/>
      <c r="E11" s="104"/>
      <c r="F11" s="104"/>
    </row>
  </sheetData>
  <mergeCells count="2">
    <mergeCell ref="B2:G2"/>
    <mergeCell ref="B11:F11"/>
  </mergeCells>
  <pageMargins left="0.7" right="0.7" top="0.75" bottom="0.75" header="0.3" footer="0.3"/>
  <ignoredErrors>
    <ignoredError sqref="E5:E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I27"/>
  <sheetViews>
    <sheetView workbookViewId="0">
      <selection activeCell="B2" sqref="B2:G2"/>
    </sheetView>
  </sheetViews>
  <sheetFormatPr defaultRowHeight="12.75"/>
  <cols>
    <col min="1" max="1" width="13.140625" customWidth="1"/>
    <col min="2" max="2" width="28.28515625" customWidth="1"/>
    <col min="3" max="3" width="19.7109375" customWidth="1"/>
    <col min="4" max="4" width="17.28515625" customWidth="1"/>
    <col min="5" max="5" width="16.28515625" customWidth="1"/>
    <col min="6" max="6" width="18.28515625" customWidth="1"/>
    <col min="7" max="7" width="15" customWidth="1"/>
  </cols>
  <sheetData>
    <row r="1" spans="2:7" ht="21" customHeight="1"/>
    <row r="2" spans="2:7" ht="21.75" customHeight="1">
      <c r="B2" s="105" t="s">
        <v>255</v>
      </c>
      <c r="C2" s="105"/>
      <c r="D2" s="105"/>
      <c r="E2" s="105"/>
      <c r="F2" s="105"/>
      <c r="G2" s="105"/>
    </row>
    <row r="3" spans="2:7" ht="15.75" thickBot="1">
      <c r="B3" s="47"/>
      <c r="C3" s="47"/>
      <c r="D3" s="47"/>
      <c r="E3" s="47"/>
      <c r="F3" s="47"/>
    </row>
    <row r="4" spans="2:7" ht="36" customHeight="1">
      <c r="B4" s="80" t="s">
        <v>253</v>
      </c>
      <c r="C4" s="81" t="s">
        <v>275</v>
      </c>
      <c r="D4" s="81" t="s">
        <v>276</v>
      </c>
      <c r="E4" s="81" t="s">
        <v>225</v>
      </c>
      <c r="F4" s="82" t="s">
        <v>1</v>
      </c>
      <c r="G4" s="83" t="s">
        <v>258</v>
      </c>
    </row>
    <row r="5" spans="2:7">
      <c r="B5" s="44" t="s">
        <v>244</v>
      </c>
      <c r="C5" s="31">
        <v>96030</v>
      </c>
      <c r="D5" s="31">
        <v>87098</v>
      </c>
      <c r="E5" s="31">
        <f>D5-C5</f>
        <v>-8932</v>
      </c>
      <c r="F5" s="57">
        <f>E5/C5</f>
        <v>-9.3012600229095077E-2</v>
      </c>
      <c r="G5" s="50">
        <f>D5/'2017 February'!D2</f>
        <v>0.23667291649683433</v>
      </c>
    </row>
    <row r="6" spans="2:7">
      <c r="B6" s="45" t="s">
        <v>243</v>
      </c>
      <c r="C6" s="31">
        <v>85553</v>
      </c>
      <c r="D6" s="31">
        <v>64840</v>
      </c>
      <c r="E6" s="31">
        <f t="shared" ref="E6:E24" si="0">D6-C6</f>
        <v>-20713</v>
      </c>
      <c r="F6" s="57">
        <f t="shared" ref="F6:F24" si="1">E6/C6</f>
        <v>-0.24210723177445559</v>
      </c>
      <c r="G6" s="50">
        <f>D6/'2017 February'!D2</f>
        <v>0.17619086437868536</v>
      </c>
    </row>
    <row r="7" spans="2:7">
      <c r="B7" s="45" t="s">
        <v>241</v>
      </c>
      <c r="C7" s="31">
        <v>58192</v>
      </c>
      <c r="D7" s="31">
        <v>61810</v>
      </c>
      <c r="E7" s="31">
        <f t="shared" si="0"/>
        <v>3618</v>
      </c>
      <c r="F7" s="57">
        <f t="shared" si="1"/>
        <v>6.217349463843827E-2</v>
      </c>
      <c r="G7" s="50">
        <f>D7/'2017 February'!D2</f>
        <v>0.16795739246216135</v>
      </c>
    </row>
    <row r="8" spans="2:7">
      <c r="B8" s="45" t="s">
        <v>236</v>
      </c>
      <c r="C8" s="31">
        <v>37467</v>
      </c>
      <c r="D8" s="31">
        <v>56911</v>
      </c>
      <c r="E8" s="31">
        <f t="shared" si="0"/>
        <v>19444</v>
      </c>
      <c r="F8" s="57">
        <f t="shared" si="1"/>
        <v>0.51896335441855501</v>
      </c>
      <c r="G8" s="50">
        <f>D8/'2017 February'!D2</f>
        <v>0.15464525420504877</v>
      </c>
    </row>
    <row r="9" spans="2:7">
      <c r="B9" s="45" t="s">
        <v>239</v>
      </c>
      <c r="C9" s="31">
        <v>37571</v>
      </c>
      <c r="D9" s="31">
        <v>44621</v>
      </c>
      <c r="E9" s="31">
        <f t="shared" si="0"/>
        <v>7050</v>
      </c>
      <c r="F9" s="57">
        <f t="shared" si="1"/>
        <v>0.18764472598546753</v>
      </c>
      <c r="G9" s="50">
        <f>D9/'2017 February'!D2</f>
        <v>0.12124942257003886</v>
      </c>
    </row>
    <row r="10" spans="2:7">
      <c r="B10" s="45" t="s">
        <v>245</v>
      </c>
      <c r="C10" s="31">
        <v>11874</v>
      </c>
      <c r="D10" s="31">
        <v>11494</v>
      </c>
      <c r="E10" s="31">
        <f t="shared" si="0"/>
        <v>-380</v>
      </c>
      <c r="F10" s="57">
        <f t="shared" si="1"/>
        <v>-3.2002694963786424E-2</v>
      </c>
      <c r="G10" s="50">
        <f>D10/'2017 February'!D2</f>
        <v>3.1232846933507242E-2</v>
      </c>
    </row>
    <row r="11" spans="2:7">
      <c r="B11" s="45" t="s">
        <v>240</v>
      </c>
      <c r="C11" s="31">
        <v>11607</v>
      </c>
      <c r="D11" s="31">
        <v>11167</v>
      </c>
      <c r="E11" s="31">
        <f t="shared" si="0"/>
        <v>-440</v>
      </c>
      <c r="F11" s="57">
        <f t="shared" si="1"/>
        <v>-3.7908158869647629E-2</v>
      </c>
      <c r="G11" s="50">
        <f>D11/'2017 February'!D2</f>
        <v>3.0344284122714057E-2</v>
      </c>
    </row>
    <row r="12" spans="2:7">
      <c r="B12" s="45" t="s">
        <v>247</v>
      </c>
      <c r="C12" s="31">
        <v>4617</v>
      </c>
      <c r="D12" s="31">
        <v>5666</v>
      </c>
      <c r="E12" s="31">
        <f t="shared" si="0"/>
        <v>1049</v>
      </c>
      <c r="F12" s="57">
        <f t="shared" si="1"/>
        <v>0.22720381199913364</v>
      </c>
      <c r="G12" s="50">
        <f>D12/'2017 February'!D2</f>
        <v>1.5396320752153475E-2</v>
      </c>
    </row>
    <row r="13" spans="2:7">
      <c r="B13" s="45" t="s">
        <v>235</v>
      </c>
      <c r="C13" s="31">
        <v>3397</v>
      </c>
      <c r="D13" s="31">
        <v>5165</v>
      </c>
      <c r="E13" s="31">
        <f t="shared" si="0"/>
        <v>1768</v>
      </c>
      <c r="F13" s="57">
        <f t="shared" si="1"/>
        <v>0.5204592287312334</v>
      </c>
      <c r="G13" s="50">
        <f>D13/'2017 February'!D2</f>
        <v>1.4034944702589603E-2</v>
      </c>
    </row>
    <row r="14" spans="2:7">
      <c r="B14" s="45" t="s">
        <v>246</v>
      </c>
      <c r="C14" s="31">
        <v>3954</v>
      </c>
      <c r="D14" s="31">
        <v>4695</v>
      </c>
      <c r="E14" s="31">
        <f t="shared" si="0"/>
        <v>741</v>
      </c>
      <c r="F14" s="57">
        <f t="shared" si="1"/>
        <v>0.18740515933232169</v>
      </c>
      <c r="G14" s="50">
        <f>D14/'2017 February'!D2</f>
        <v>1.2757805494415913E-2</v>
      </c>
    </row>
    <row r="15" spans="2:7">
      <c r="B15" s="45" t="s">
        <v>238</v>
      </c>
      <c r="C15" s="31">
        <v>1937</v>
      </c>
      <c r="D15" s="31">
        <v>4290</v>
      </c>
      <c r="E15" s="31">
        <f t="shared" si="0"/>
        <v>2353</v>
      </c>
      <c r="F15" s="57">
        <f t="shared" si="1"/>
        <v>1.2147651006711409</v>
      </c>
      <c r="G15" s="50">
        <f>D15/'2017 February'!D2</f>
        <v>1.1657291921415179E-2</v>
      </c>
    </row>
    <row r="16" spans="2:7">
      <c r="B16" s="45" t="s">
        <v>256</v>
      </c>
      <c r="C16" s="31">
        <v>1648</v>
      </c>
      <c r="D16" s="31">
        <v>3815</v>
      </c>
      <c r="E16" s="31">
        <f t="shared" si="0"/>
        <v>2167</v>
      </c>
      <c r="F16" s="57">
        <f t="shared" si="1"/>
        <v>1.3149271844660195</v>
      </c>
      <c r="G16" s="50">
        <f>D16/'2017 February'!D2</f>
        <v>1.0366566125920492E-2</v>
      </c>
    </row>
    <row r="17" spans="2:9">
      <c r="B17" s="45" t="s">
        <v>248</v>
      </c>
      <c r="C17" s="31">
        <v>1428</v>
      </c>
      <c r="D17" s="31">
        <v>1717</v>
      </c>
      <c r="E17" s="31">
        <f t="shared" si="0"/>
        <v>289</v>
      </c>
      <c r="F17" s="57">
        <f t="shared" si="1"/>
        <v>0.20238095238095238</v>
      </c>
      <c r="G17" s="50">
        <f>D17/'2017 February'!D2</f>
        <v>4.6656340860302707E-3</v>
      </c>
    </row>
    <row r="18" spans="2:9">
      <c r="B18" s="45" t="s">
        <v>257</v>
      </c>
      <c r="C18" s="31">
        <v>1443</v>
      </c>
      <c r="D18" s="31">
        <v>1647</v>
      </c>
      <c r="E18" s="31">
        <f t="shared" si="0"/>
        <v>204</v>
      </c>
      <c r="F18" s="57">
        <f t="shared" si="1"/>
        <v>0.14137214137214138</v>
      </c>
      <c r="G18" s="50">
        <f>D18/'2017 February'!D2</f>
        <v>4.4754218635363174E-3</v>
      </c>
    </row>
    <row r="19" spans="2:9">
      <c r="B19" s="45" t="s">
        <v>252</v>
      </c>
      <c r="C19" s="31">
        <v>1118</v>
      </c>
      <c r="D19" s="31">
        <v>1272</v>
      </c>
      <c r="E19" s="31">
        <f t="shared" si="0"/>
        <v>154</v>
      </c>
      <c r="F19" s="57">
        <f t="shared" si="1"/>
        <v>0.13774597495527727</v>
      </c>
      <c r="G19" s="50">
        <f>D19/'2017 February'!D2</f>
        <v>3.4564278144615635E-3</v>
      </c>
    </row>
    <row r="20" spans="2:9">
      <c r="B20" s="45" t="s">
        <v>250</v>
      </c>
      <c r="C20" s="31">
        <v>1593</v>
      </c>
      <c r="D20" s="31">
        <v>1052</v>
      </c>
      <c r="E20" s="31">
        <f t="shared" si="0"/>
        <v>-541</v>
      </c>
      <c r="F20" s="57">
        <f t="shared" si="1"/>
        <v>-0.33961079723791587</v>
      </c>
      <c r="G20" s="50">
        <f>D20/'2017 February'!D2</f>
        <v>2.8586179723377081E-3</v>
      </c>
      <c r="I20" s="65"/>
    </row>
    <row r="21" spans="2:9">
      <c r="B21" s="45" t="s">
        <v>249</v>
      </c>
      <c r="C21" s="31">
        <v>705</v>
      </c>
      <c r="D21" s="31">
        <v>715</v>
      </c>
      <c r="E21" s="31">
        <f t="shared" si="0"/>
        <v>10</v>
      </c>
      <c r="F21" s="57">
        <f t="shared" si="1"/>
        <v>1.4184397163120567E-2</v>
      </c>
      <c r="G21" s="50">
        <f>D21/'2017 February'!D2</f>
        <v>1.9428819869025298E-3</v>
      </c>
    </row>
    <row r="22" spans="2:9">
      <c r="B22" s="45" t="s">
        <v>237</v>
      </c>
      <c r="C22" s="31">
        <v>18</v>
      </c>
      <c r="D22" s="31">
        <v>13</v>
      </c>
      <c r="E22" s="31">
        <f t="shared" si="0"/>
        <v>-5</v>
      </c>
      <c r="F22" s="57">
        <f t="shared" si="1"/>
        <v>-0.27777777777777779</v>
      </c>
      <c r="G22" s="50">
        <f>D22/'2017 February'!D2</f>
        <v>3.5325127034591449E-5</v>
      </c>
    </row>
    <row r="23" spans="2:9">
      <c r="B23" s="45" t="s">
        <v>242</v>
      </c>
      <c r="C23" s="31">
        <v>29</v>
      </c>
      <c r="D23" s="31">
        <v>12</v>
      </c>
      <c r="E23" s="31">
        <f t="shared" si="0"/>
        <v>-17</v>
      </c>
      <c r="F23" s="57">
        <f t="shared" si="1"/>
        <v>-0.58620689655172409</v>
      </c>
      <c r="G23" s="50">
        <f>D23/'2017 February'!D2</f>
        <v>3.260780957039211E-5</v>
      </c>
    </row>
    <row r="24" spans="2:9" ht="13.5" thickBot="1">
      <c r="B24" s="46" t="s">
        <v>251</v>
      </c>
      <c r="C24" s="40">
        <v>221</v>
      </c>
      <c r="D24" s="40">
        <v>10</v>
      </c>
      <c r="E24" s="40">
        <f t="shared" si="0"/>
        <v>-211</v>
      </c>
      <c r="F24" s="58">
        <f t="shared" si="1"/>
        <v>-0.95475113122171951</v>
      </c>
      <c r="G24" s="54">
        <f>D24/'2017 February'!D2</f>
        <v>2.7173174641993425E-5</v>
      </c>
    </row>
    <row r="25" spans="2:9">
      <c r="G25" s="90"/>
    </row>
    <row r="26" spans="2:9">
      <c r="G26" s="90"/>
    </row>
    <row r="27" spans="2:9" ht="15.75" customHeight="1">
      <c r="B27" s="104" t="s">
        <v>152</v>
      </c>
      <c r="C27" s="104"/>
      <c r="D27" s="104"/>
      <c r="E27" s="104"/>
    </row>
  </sheetData>
  <mergeCells count="2">
    <mergeCell ref="B2:G2"/>
    <mergeCell ref="B27:E27"/>
  </mergeCells>
  <pageMargins left="0.7" right="0.7" top="0.75" bottom="0.75" header="0.3" footer="0.3"/>
  <ignoredErrors>
    <ignoredError sqref="E5:E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2017 February</vt:lpstr>
      <vt:lpstr>Top15</vt:lpstr>
      <vt:lpstr>Types of visit</vt:lpstr>
      <vt:lpstr>Regions</vt:lpstr>
      <vt:lpstr>Border Type</vt:lpstr>
      <vt:lpstr>Border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Arabuli</cp:lastModifiedBy>
  <dcterms:created xsi:type="dcterms:W3CDTF">2012-06-01T06:45:51Z</dcterms:created>
  <dcterms:modified xsi:type="dcterms:W3CDTF">2017-03-01T11:54:17Z</dcterms:modified>
</cp:coreProperties>
</file>