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0" windowWidth="10590" windowHeight="8085"/>
  </bookViews>
  <sheets>
    <sheet name="2017 3 Months" sheetId="1" r:id="rId1"/>
    <sheet name="Top15" sheetId="2" r:id="rId2"/>
    <sheet name="Types of visit" sheetId="12" r:id="rId3"/>
    <sheet name="Regions" sheetId="3" r:id="rId4"/>
    <sheet name="Border Type" sheetId="8" r:id="rId5"/>
    <sheet name="Border" sheetId="11" r:id="rId6"/>
  </sheets>
  <externalReferences>
    <externalReference r:id="rId7"/>
  </externalReferences>
  <calcPr calcId="125725"/>
</workbook>
</file>

<file path=xl/calcChain.xml><?xml version="1.0" encoding="utf-8"?>
<calcChain xmlns="http://schemas.openxmlformats.org/spreadsheetml/2006/main">
  <c r="G8" i="12"/>
  <c r="F8"/>
  <c r="G7"/>
  <c r="F7"/>
  <c r="E7"/>
  <c r="G6"/>
  <c r="F6"/>
  <c r="E6"/>
  <c r="G5"/>
  <c r="F5"/>
  <c r="E5"/>
  <c r="E8" l="1"/>
  <c r="E5" i="11" l="1"/>
  <c r="E17"/>
  <c r="F17" s="1"/>
  <c r="E7" l="1"/>
  <c r="F7" s="1"/>
  <c r="E11"/>
  <c r="F11" s="1"/>
  <c r="E12"/>
  <c r="F12" s="1"/>
  <c r="E16"/>
  <c r="F16" s="1"/>
  <c r="E20"/>
  <c r="F20" s="1"/>
  <c r="E24"/>
  <c r="F24" s="1"/>
  <c r="F5"/>
  <c r="E15"/>
  <c r="F15" s="1"/>
  <c r="E22"/>
  <c r="F22" s="1"/>
  <c r="E23"/>
  <c r="F23" s="1"/>
  <c r="E21"/>
  <c r="F21" s="1"/>
  <c r="E19"/>
  <c r="F19" s="1"/>
  <c r="E18"/>
  <c r="F18" s="1"/>
  <c r="E14"/>
  <c r="F14" s="1"/>
  <c r="E13"/>
  <c r="F13" s="1"/>
  <c r="E10"/>
  <c r="F10" s="1"/>
  <c r="E9"/>
  <c r="F9" s="1"/>
  <c r="E8"/>
  <c r="F8" s="1"/>
  <c r="E6"/>
  <c r="F6" s="1"/>
  <c r="E5" i="8" l="1"/>
  <c r="F5" s="1"/>
  <c r="E6"/>
  <c r="F6" s="1"/>
  <c r="E7"/>
  <c r="F7" s="1"/>
  <c r="E8"/>
  <c r="F8" s="1"/>
  <c r="G22" i="11" l="1"/>
  <c r="G18"/>
  <c r="G14"/>
  <c r="G10"/>
  <c r="G6"/>
  <c r="G6" i="8"/>
  <c r="G19" i="11"/>
  <c r="G11"/>
  <c r="G7" i="8"/>
  <c r="G8" i="11"/>
  <c r="G23"/>
  <c r="G7"/>
  <c r="G24"/>
  <c r="G20"/>
  <c r="G16"/>
  <c r="G12"/>
  <c r="G21"/>
  <c r="G17"/>
  <c r="G13"/>
  <c r="G9"/>
  <c r="G5"/>
  <c r="G5" i="8"/>
  <c r="G15" i="11"/>
  <c r="G8" i="8"/>
  <c r="H5" i="2"/>
  <c r="H6"/>
  <c r="H13"/>
  <c r="H16"/>
  <c r="H12"/>
  <c r="H8"/>
  <c r="H17"/>
  <c r="H9"/>
  <c r="H18"/>
  <c r="H10"/>
  <c r="H19"/>
  <c r="H15"/>
  <c r="H11"/>
  <c r="H7"/>
  <c r="H14"/>
  <c r="F6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5"/>
  <c r="G5" s="1"/>
  <c r="D10" i="3" l="1"/>
  <c r="G10" s="1"/>
  <c r="C10" l="1"/>
  <c r="E10" s="1"/>
  <c r="F10" s="1"/>
  <c r="D7"/>
  <c r="G7" s="1"/>
  <c r="D6"/>
  <c r="G6" s="1"/>
  <c r="D8"/>
  <c r="G8" s="1"/>
  <c r="C7" l="1"/>
  <c r="E7" s="1"/>
  <c r="F7" s="1"/>
  <c r="C8"/>
  <c r="E8" s="1"/>
  <c r="F8" s="1"/>
  <c r="C6"/>
  <c r="E6" s="1"/>
  <c r="F6" s="1"/>
  <c r="D5"/>
  <c r="G5" s="1"/>
  <c r="D9"/>
  <c r="G9" s="1"/>
  <c r="C9"/>
  <c r="E9" l="1"/>
  <c r="F9" s="1"/>
  <c r="C5" l="1"/>
  <c r="E5" l="1"/>
  <c r="F5" s="1"/>
</calcChain>
</file>

<file path=xl/sharedStrings.xml><?xml version="1.0" encoding="utf-8"?>
<sst xmlns="http://schemas.openxmlformats.org/spreadsheetml/2006/main" count="325" uniqueCount="277">
  <si>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</si>
  <si>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</si>
  <si>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</si>
  <si>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</si>
  <si>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</si>
  <si>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</si>
  <si>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</si>
  <si>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</si>
  <si>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</si>
  <si>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</si>
  <si>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</si>
  <si>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</si>
  <si>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</si>
  <si>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</si>
  <si>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</si>
  <si>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</si>
  <si>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</si>
  <si>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</si>
  <si>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</si>
  <si>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</si>
  <si>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</si>
  <si>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</si>
  <si>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</si>
  <si>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</si>
  <si>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</si>
  <si>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</si>
  <si>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</si>
  <si>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</si>
  <si>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</si>
  <si>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</si>
  <si>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</si>
  <si>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</si>
  <si>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</si>
  <si>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</si>
  <si>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</si>
  <si>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</si>
  <si>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</si>
  <si>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</si>
  <si>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</si>
  <si>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</si>
  <si>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</si>
  <si>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</si>
  <si>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</si>
  <si>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</si>
  <si>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</si>
  <si>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</si>
  <si>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</si>
  <si>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</si>
  <si>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</si>
  <si>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</si>
  <si>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</si>
  <si>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</si>
  <si>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</si>
  <si>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</si>
  <si>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</si>
  <si>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</si>
  <si>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</si>
  <si>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</si>
  <si>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</si>
  <si>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</si>
  <si>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</si>
  <si>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</si>
  <si>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</si>
  <si>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</si>
  <si>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</si>
  <si>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</si>
  <si>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</si>
  <si>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</si>
  <si>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</si>
  <si>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</si>
  <si>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</si>
  <si>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</si>
  <si>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</si>
  <si>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</si>
  <si>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</si>
  <si>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</si>
  <si>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</si>
  <si>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</si>
  <si>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</si>
  <si>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</si>
  <si>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</si>
  <si>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</si>
  <si>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</si>
  <si>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</si>
  <si>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</si>
  <si>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</si>
  <si>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</si>
  <si>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</si>
  <si>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</si>
  <si>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</si>
  <si>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</si>
  <si>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</si>
  <si>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</si>
  <si>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</si>
  <si>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</si>
  <si>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</si>
  <si>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</si>
  <si>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</si>
  <si>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</si>
  <si>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</si>
  <si>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</si>
  <si>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</si>
  <si>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</si>
  <si>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</si>
  <si>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</si>
  <si>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</si>
  <si>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</si>
  <si>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</si>
  <si>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</si>
  <si>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</si>
  <si>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</si>
  <si>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</si>
  <si>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</si>
  <si>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</si>
  <si>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</si>
  <si>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</si>
  <si>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</si>
  <si>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</si>
  <si>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</si>
  <si>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</si>
  <si>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</si>
  <si>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</si>
  <si>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</si>
  <si>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</si>
  <si>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</si>
  <si>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</si>
  <si>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</si>
  <si>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</si>
  <si>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</si>
  <si>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</si>
  <si>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</si>
  <si>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</si>
  <si>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</si>
  <si>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</si>
  <si>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</si>
  <si>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</si>
  <si>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</si>
  <si>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</si>
  <si>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</si>
  <si>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</si>
  <si>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Others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</si>
  <si>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</si>
  <si>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</si>
  <si>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</si>
  <si>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</si>
  <si>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</si>
  <si>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</si>
  <si>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</si>
  <si>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</si>
  <si>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</si>
  <si>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</si>
  <si>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Top 15 Countries by arrivals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</si>
  <si>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</si>
  <si>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</si>
  <si>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</si>
  <si>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</si>
  <si>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Arrivals by Regions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</si>
  <si>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</si>
  <si>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</si>
  <si>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</si>
  <si>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</si>
  <si>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</si>
  <si>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</si>
  <si>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</si>
  <si>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</si>
  <si>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</si>
  <si>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</si>
  <si>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</si>
  <si>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</si>
  <si>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</si>
  <si>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</si>
  <si>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</si>
  <si>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</si>
  <si>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</si>
  <si>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</si>
  <si>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</si>
  <si>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</si>
  <si>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</si>
  <si>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</si>
  <si>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</si>
  <si>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</si>
  <si>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</si>
  <si>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</si>
  <si>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</si>
  <si>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</si>
  <si>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</si>
  <si>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</si>
  <si>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</si>
  <si>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</si>
  <si>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</si>
  <si>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</si>
  <si>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</si>
  <si>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</si>
  <si>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</si>
  <si>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</si>
  <si>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</si>
  <si>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</si>
  <si>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</si>
  <si>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</si>
  <si>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</si>
  <si>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</si>
  <si>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</si>
  <si>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</si>
  <si>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</si>
  <si>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</si>
  <si>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</si>
  <si>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</si>
  <si>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</si>
  <si>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</si>
  <si>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</si>
  <si>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</si>
  <si>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</si>
  <si>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</si>
  <si>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</si>
  <si>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</si>
  <si>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</si>
  <si>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</si>
  <si>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</si>
  <si>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</si>
  <si>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</si>
  <si>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</si>
  <si>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</si>
  <si>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 xml:space="preserve">Total 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</si>
  <si>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</si>
  <si>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</si>
  <si>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</si>
  <si>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</si>
  <si>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</si>
  <si>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</si>
  <si>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</si>
  <si>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</si>
  <si>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</si>
  <si>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</si>
  <si>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</si>
  <si>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Arrivals by  Border Type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</si>
  <si>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</si>
  <si>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</si>
  <si>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</si>
  <si>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</si>
  <si>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</si>
  <si>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</si>
  <si>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</si>
  <si>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</si>
  <si>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</si>
  <si>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</si>
  <si>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Tsodna</t>
  </si>
  <si>
    <t>Vakhtangisi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</si>
  <si>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</si>
  <si>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</si>
  <si>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</si>
  <si>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</si>
  <si>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</si>
  <si>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</si>
  <si>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</si>
  <si>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</si>
  <si>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 xml:space="preserve"> Arrivals by Borders</t>
  </si>
  <si>
    <t>Kartsakhi</t>
  </si>
  <si>
    <t>Airport Batumi</t>
  </si>
  <si>
    <t>Share %</t>
  </si>
  <si>
    <t>North Korea</t>
  </si>
  <si>
    <t>Brunei Darussalam</t>
  </si>
  <si>
    <t>U S A</t>
  </si>
  <si>
    <t>Liechtenstein</t>
  </si>
  <si>
    <t>Bahamas</t>
  </si>
  <si>
    <t>Hong Kong (China)</t>
  </si>
  <si>
    <t>Cambodia</t>
  </si>
  <si>
    <t>Bhutan</t>
  </si>
  <si>
    <t xml:space="preserve"> Arrivals by Types</t>
  </si>
  <si>
    <t xml:space="preserve">  Types of Visit</t>
  </si>
  <si>
    <t xml:space="preserve"> 24 hour and more </t>
  </si>
  <si>
    <t>Transit</t>
  </si>
  <si>
    <t>Same-day visit</t>
  </si>
  <si>
    <t>Monaco</t>
  </si>
  <si>
    <t>Laos</t>
  </si>
  <si>
    <t>Swaziland</t>
  </si>
  <si>
    <t>2016: 3 M0nths</t>
  </si>
  <si>
    <t>2017: 3 Months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</si>
</sst>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2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8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</borders>
  <cellStyleXfs count="10">
    <xf numFmtId="0" fontId="0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4" borderId="17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3" fillId="7" borderId="0" applyNumberFormat="0" applyBorder="0" applyAlignment="0" applyProtection="0"/>
  </cellStyleXfs>
  <cellXfs count="107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NumberFormat="1" applyFont="1" applyFill="1" applyBorder="1" applyAlignment="1">
      <alignment wrapText="1"/>
    </xf>
    <xf numFmtId="0" fontId="11" fillId="0" borderId="0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3" fontId="12" fillId="0" borderId="8" xfId="2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1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1" fontId="9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2" applyFont="1" applyBorder="1" applyAlignment="1">
      <alignment horizontal="center" vertical="center"/>
    </xf>
    <xf numFmtId="0" fontId="13" fillId="0" borderId="13" xfId="2" applyFont="1" applyBorder="1" applyAlignment="1">
      <alignment horizontal="center" vertical="center"/>
    </xf>
    <xf numFmtId="3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13" fillId="0" borderId="1" xfId="2" applyNumberFormat="1" applyFont="1" applyBorder="1" applyAlignment="1">
      <alignment horizontal="center" vertical="center"/>
    </xf>
    <xf numFmtId="3" fontId="13" fillId="0" borderId="1" xfId="4" applyNumberFormat="1" applyFont="1" applyBorder="1" applyAlignment="1">
      <alignment horizontal="center" vertical="center"/>
    </xf>
    <xf numFmtId="3" fontId="13" fillId="0" borderId="4" xfId="2" applyNumberFormat="1" applyFont="1" applyBorder="1" applyAlignment="1">
      <alignment horizontal="center" vertical="center"/>
    </xf>
    <xf numFmtId="3" fontId="13" fillId="0" borderId="4" xfId="4" applyNumberFormat="1" applyFont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15" fillId="2" borderId="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1" fontId="10" fillId="2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13" fillId="0" borderId="20" xfId="3" applyNumberFormat="1" applyFont="1" applyBorder="1" applyAlignment="1">
      <alignment horizontal="center" vertical="center"/>
    </xf>
    <xf numFmtId="164" fontId="13" fillId="0" borderId="1" xfId="4" applyNumberFormat="1" applyFont="1" applyBorder="1" applyAlignment="1">
      <alignment horizontal="center" vertical="center"/>
    </xf>
    <xf numFmtId="164" fontId="13" fillId="2" borderId="1" xfId="4" applyNumberFormat="1" applyFont="1" applyFill="1" applyBorder="1" applyAlignment="1">
      <alignment horizontal="center" vertical="center"/>
    </xf>
    <xf numFmtId="164" fontId="13" fillId="0" borderId="4" xfId="4" applyNumberFormat="1" applyFont="1" applyBorder="1" applyAlignment="1">
      <alignment horizontal="center" vertical="center"/>
    </xf>
    <xf numFmtId="164" fontId="13" fillId="0" borderId="21" xfId="3" applyNumberFormat="1" applyFont="1" applyBorder="1" applyAlignment="1">
      <alignment horizontal="center" vertical="center"/>
    </xf>
    <xf numFmtId="164" fontId="10" fillId="0" borderId="1" xfId="3" applyNumberFormat="1" applyFont="1" applyFill="1" applyBorder="1" applyAlignment="1">
      <alignment horizontal="center" vertical="center"/>
    </xf>
    <xf numFmtId="164" fontId="10" fillId="0" borderId="4" xfId="3" applyNumberFormat="1" applyFont="1" applyFill="1" applyBorder="1" applyAlignment="1">
      <alignment horizontal="center" vertical="center"/>
    </xf>
    <xf numFmtId="164" fontId="10" fillId="2" borderId="9" xfId="3" applyNumberFormat="1" applyFont="1" applyFill="1" applyBorder="1" applyAlignment="1">
      <alignment horizontal="center" vertical="center"/>
    </xf>
    <xf numFmtId="164" fontId="10" fillId="2" borderId="22" xfId="3" applyNumberFormat="1" applyFont="1" applyFill="1" applyBorder="1" applyAlignment="1">
      <alignment horizontal="center" vertical="center"/>
    </xf>
    <xf numFmtId="164" fontId="9" fillId="0" borderId="25" xfId="3" applyNumberFormat="1" applyFont="1" applyFill="1" applyBorder="1" applyAlignment="1">
      <alignment horizontal="center" vertical="center"/>
    </xf>
    <xf numFmtId="164" fontId="9" fillId="0" borderId="26" xfId="3" applyNumberFormat="1" applyFont="1" applyFill="1" applyBorder="1" applyAlignment="1">
      <alignment horizontal="center" vertical="center"/>
    </xf>
    <xf numFmtId="164" fontId="9" fillId="3" borderId="20" xfId="3" applyNumberFormat="1" applyFont="1" applyFill="1" applyBorder="1" applyAlignment="1" applyProtection="1">
      <alignment horizontal="center" vertical="center" wrapText="1"/>
      <protection locked="0"/>
    </xf>
    <xf numFmtId="9" fontId="9" fillId="0" borderId="25" xfId="3" applyFont="1" applyBorder="1" applyAlignment="1">
      <alignment horizontal="center" vertical="center"/>
    </xf>
    <xf numFmtId="9" fontId="9" fillId="0" borderId="26" xfId="3" applyFont="1" applyBorder="1" applyAlignment="1">
      <alignment horizontal="center" vertical="center"/>
    </xf>
    <xf numFmtId="164" fontId="9" fillId="3" borderId="21" xfId="3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3" applyNumberFormat="1" applyFont="1">
      <alignment vertical="center"/>
    </xf>
    <xf numFmtId="0" fontId="18" fillId="8" borderId="5" xfId="7" applyNumberFormat="1" applyFill="1" applyBorder="1" applyAlignment="1">
      <alignment horizontal="center" vertical="center" wrapText="1"/>
    </xf>
    <xf numFmtId="0" fontId="21" fillId="9" borderId="18" xfId="6" applyNumberFormat="1" applyFont="1" applyFill="1" applyBorder="1" applyAlignment="1">
      <alignment horizontal="center" vertical="center"/>
    </xf>
    <xf numFmtId="3" fontId="21" fillId="9" borderId="17" xfId="6" applyNumberFormat="1" applyFont="1" applyFill="1" applyBorder="1" applyAlignment="1">
      <alignment horizontal="center" vertical="center"/>
    </xf>
    <xf numFmtId="164" fontId="21" fillId="9" borderId="24" xfId="6" applyNumberFormat="1" applyFont="1" applyFill="1" applyBorder="1" applyAlignment="1">
      <alignment horizontal="center" vertical="center"/>
    </xf>
    <xf numFmtId="9" fontId="21" fillId="9" borderId="27" xfId="6" applyNumberFormat="1" applyFont="1" applyFill="1" applyBorder="1" applyAlignment="1">
      <alignment horizontal="center" vertical="center"/>
    </xf>
    <xf numFmtId="0" fontId="18" fillId="10" borderId="18" xfId="8" applyNumberFormat="1" applyFill="1" applyBorder="1" applyAlignment="1">
      <alignment horizontal="center" vertical="center"/>
    </xf>
    <xf numFmtId="3" fontId="18" fillId="10" borderId="17" xfId="8" applyNumberFormat="1" applyFill="1" applyBorder="1" applyAlignment="1">
      <alignment horizontal="center" vertical="center" wrapText="1"/>
    </xf>
    <xf numFmtId="164" fontId="18" fillId="10" borderId="24" xfId="8" applyNumberFormat="1" applyFill="1" applyBorder="1" applyAlignment="1">
      <alignment horizontal="center" vertical="center"/>
    </xf>
    <xf numFmtId="164" fontId="18" fillId="10" borderId="27" xfId="8" applyNumberFormat="1" applyFill="1" applyBorder="1" applyAlignment="1">
      <alignment horizontal="center" vertical="center"/>
    </xf>
    <xf numFmtId="0" fontId="2" fillId="11" borderId="2" xfId="9" applyNumberFormat="1" applyFont="1" applyFill="1" applyBorder="1" applyAlignment="1">
      <alignment horizontal="center" vertical="center"/>
    </xf>
    <xf numFmtId="3" fontId="2" fillId="11" borderId="1" xfId="9" applyNumberFormat="1" applyFont="1" applyFill="1" applyBorder="1" applyAlignment="1">
      <alignment horizontal="center" vertical="center"/>
    </xf>
    <xf numFmtId="164" fontId="2" fillId="11" borderId="25" xfId="9" applyNumberFormat="1" applyFont="1" applyFill="1" applyBorder="1" applyAlignment="1">
      <alignment horizontal="center" vertical="center"/>
    </xf>
    <xf numFmtId="164" fontId="2" fillId="11" borderId="20" xfId="9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2" fillId="8" borderId="5" xfId="7" applyNumberFormat="1" applyFont="1" applyFill="1" applyBorder="1" applyAlignment="1">
      <alignment horizontal="center" vertical="center" wrapText="1"/>
    </xf>
    <xf numFmtId="0" fontId="22" fillId="8" borderId="6" xfId="7" applyNumberFormat="1" applyFont="1" applyFill="1" applyBorder="1" applyAlignment="1">
      <alignment horizontal="center" vertical="center" wrapText="1"/>
    </xf>
    <xf numFmtId="3" fontId="22" fillId="8" borderId="23" xfId="7" applyNumberFormat="1" applyFont="1" applyFill="1" applyBorder="1" applyAlignment="1">
      <alignment horizontal="center" vertical="center" wrapText="1"/>
    </xf>
    <xf numFmtId="0" fontId="22" fillId="8" borderId="7" xfId="7" applyNumberFormat="1" applyFont="1" applyFill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0" xfId="2" applyNumberFormat="1" applyFont="1" applyBorder="1" applyAlignment="1">
      <alignment horizontal="center" vertical="center"/>
    </xf>
    <xf numFmtId="3" fontId="13" fillId="0" borderId="0" xfId="4" applyNumberFormat="1" applyFont="1" applyBorder="1" applyAlignment="1">
      <alignment horizontal="center" vertical="center"/>
    </xf>
    <xf numFmtId="164" fontId="13" fillId="0" borderId="0" xfId="4" applyNumberFormat="1" applyFont="1" applyBorder="1" applyAlignment="1">
      <alignment horizontal="center" vertical="center"/>
    </xf>
    <xf numFmtId="164" fontId="13" fillId="0" borderId="0" xfId="3" applyNumberFormat="1" applyFont="1" applyBorder="1" applyAlignment="1">
      <alignment horizontal="center" vertical="center"/>
    </xf>
    <xf numFmtId="0" fontId="18" fillId="8" borderId="6" xfId="7" applyNumberFormat="1" applyFill="1" applyBorder="1" applyAlignment="1">
      <alignment horizontal="center" vertical="center" wrapText="1"/>
    </xf>
    <xf numFmtId="3" fontId="18" fillId="8" borderId="23" xfId="7" applyNumberFormat="1" applyFill="1" applyBorder="1" applyAlignment="1">
      <alignment horizontal="center" vertical="center" wrapText="1"/>
    </xf>
    <xf numFmtId="0" fontId="18" fillId="8" borderId="7" xfId="7" applyNumberFormat="1" applyFill="1" applyBorder="1" applyAlignment="1">
      <alignment horizontal="center" vertical="center" wrapText="1"/>
    </xf>
    <xf numFmtId="3" fontId="13" fillId="0" borderId="2" xfId="2" applyNumberFormat="1" applyFont="1" applyBorder="1" applyAlignment="1">
      <alignment horizontal="center" vertical="center"/>
    </xf>
    <xf numFmtId="164" fontId="13" fillId="0" borderId="1" xfId="3" applyNumberFormat="1" applyFont="1" applyBorder="1" applyAlignment="1">
      <alignment horizontal="center" vertical="center"/>
    </xf>
    <xf numFmtId="3" fontId="13" fillId="0" borderId="3" xfId="2" applyNumberFormat="1" applyFont="1" applyBorder="1" applyAlignment="1">
      <alignment horizontal="center" vertical="center"/>
    </xf>
    <xf numFmtId="164" fontId="13" fillId="0" borderId="4" xfId="3" applyNumberFormat="1" applyFont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1" fillId="11" borderId="2" xfId="9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left" vertical="center"/>
    </xf>
    <xf numFmtId="0" fontId="19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left" vertical="center"/>
    </xf>
    <xf numFmtId="0" fontId="16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-jul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 July"/>
      <sheetName val="Top15"/>
      <sheetName val="Types of visit"/>
      <sheetName val="Regions"/>
      <sheetName val="Border Type"/>
      <sheetName val="Border"/>
    </sheetNames>
    <sheetDataSet>
      <sheetData sheetId="0">
        <row r="2">
          <cell r="D2">
            <v>764022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2"/>
  <sheetViews>
    <sheetView tabSelected="1" zoomScaleNormal="100" workbookViewId="0">
      <selection activeCell="B1" sqref="B1"/>
    </sheetView>
  </sheetViews>
  <sheetFormatPr defaultRowHeight="15" customHeight="1"/>
  <cols>
    <col min="1" max="1" width="15.5703125" style="6" customWidth="1"/>
    <col min="2" max="2" width="35.140625" style="6" customWidth="1"/>
    <col min="3" max="3" width="19.7109375" style="6" customWidth="1"/>
    <col min="4" max="4" width="19.42578125" style="6" customWidth="1"/>
    <col min="5" max="5" width="16.28515625" style="6" customWidth="1"/>
    <col min="6" max="6" width="14.28515625" style="6" customWidth="1"/>
    <col min="7" max="7" width="16.5703125" style="6" customWidth="1"/>
    <col min="8" max="16384" width="9.140625" style="6"/>
  </cols>
  <sheetData>
    <row r="1" spans="2:7" ht="35.25" customHeight="1">
      <c r="B1" s="81" t="s">
        <v>0</v>
      </c>
      <c r="C1" s="82" t="s">
        <v>275</v>
      </c>
      <c r="D1" s="82" t="s">
        <v>276</v>
      </c>
      <c r="E1" s="82" t="s">
        <v>225</v>
      </c>
      <c r="F1" s="83" t="s">
        <v>1</v>
      </c>
      <c r="G1" s="84" t="s">
        <v>258</v>
      </c>
    </row>
    <row r="2" spans="2:7" ht="15" customHeight="1">
      <c r="B2" s="68" t="s">
        <v>222</v>
      </c>
      <c r="C2" s="69">
        <v>1136706</v>
      </c>
      <c r="D2" s="69">
        <v>1266125</v>
      </c>
      <c r="E2" s="69">
        <v>129419</v>
      </c>
      <c r="F2" s="70">
        <v>0.11385441794096275</v>
      </c>
      <c r="G2" s="71">
        <v>1</v>
      </c>
    </row>
    <row r="3" spans="2:7" ht="15" customHeight="1">
      <c r="B3" s="72" t="s">
        <v>4</v>
      </c>
      <c r="C3" s="73">
        <v>1086518</v>
      </c>
      <c r="D3" s="73">
        <v>1160043</v>
      </c>
      <c r="E3" s="73">
        <v>73525</v>
      </c>
      <c r="F3" s="74">
        <v>6.7670300906197592E-2</v>
      </c>
      <c r="G3" s="75">
        <v>0.91621522361536178</v>
      </c>
    </row>
    <row r="4" spans="2:7">
      <c r="B4" s="76" t="s">
        <v>223</v>
      </c>
      <c r="C4" s="77">
        <v>785090</v>
      </c>
      <c r="D4" s="77">
        <v>889766</v>
      </c>
      <c r="E4" s="77">
        <v>104676</v>
      </c>
      <c r="F4" s="78">
        <v>0.13332993669515597</v>
      </c>
      <c r="G4" s="79">
        <v>0.70274735906802255</v>
      </c>
    </row>
    <row r="5" spans="2:7" s="14" customFormat="1" ht="12">
      <c r="B5" s="17" t="s">
        <v>146</v>
      </c>
      <c r="C5" s="38">
        <v>229133</v>
      </c>
      <c r="D5" s="31">
        <v>264067</v>
      </c>
      <c r="E5" s="32">
        <v>34934</v>
      </c>
      <c r="F5" s="63">
        <v>0.15246167073271855</v>
      </c>
      <c r="G5" s="62">
        <v>0.20856313555138711</v>
      </c>
    </row>
    <row r="6" spans="2:7" s="14" customFormat="1" ht="12">
      <c r="B6" s="17" t="s">
        <v>141</v>
      </c>
      <c r="C6" s="38">
        <v>353279</v>
      </c>
      <c r="D6" s="31">
        <v>368068</v>
      </c>
      <c r="E6" s="32">
        <v>14789</v>
      </c>
      <c r="F6" s="63">
        <v>4.1862097662187674E-2</v>
      </c>
      <c r="G6" s="62">
        <v>0.29070431434495014</v>
      </c>
    </row>
    <row r="7" spans="2:7" s="14" customFormat="1" ht="12">
      <c r="B7" s="17" t="s">
        <v>142</v>
      </c>
      <c r="C7" s="38">
        <v>3648</v>
      </c>
      <c r="D7" s="31">
        <v>4314</v>
      </c>
      <c r="E7" s="32">
        <v>666</v>
      </c>
      <c r="F7" s="63">
        <v>0.18256578947368421</v>
      </c>
      <c r="G7" s="62">
        <v>3.4072465198933754E-3</v>
      </c>
    </row>
    <row r="8" spans="2:7" ht="15" customHeight="1">
      <c r="B8" s="18" t="s">
        <v>3</v>
      </c>
      <c r="C8" s="38">
        <v>2028</v>
      </c>
      <c r="D8" s="31">
        <v>2284</v>
      </c>
      <c r="E8" s="32">
        <v>256</v>
      </c>
      <c r="F8" s="63">
        <v>0.12623274161735701</v>
      </c>
      <c r="G8" s="62">
        <v>1.8039293118767895E-3</v>
      </c>
    </row>
    <row r="9" spans="2:7" ht="15" customHeight="1">
      <c r="B9" s="18" t="s">
        <v>12</v>
      </c>
      <c r="C9" s="38">
        <v>982</v>
      </c>
      <c r="D9" s="31">
        <v>1103</v>
      </c>
      <c r="E9" s="32">
        <v>121</v>
      </c>
      <c r="F9" s="63">
        <v>0.12321792260692464</v>
      </c>
      <c r="G9" s="62">
        <v>8.7116201007009578E-4</v>
      </c>
    </row>
    <row r="10" spans="2:7" ht="15" customHeight="1">
      <c r="B10" s="18" t="s">
        <v>5</v>
      </c>
      <c r="C10" s="38">
        <v>690</v>
      </c>
      <c r="D10" s="31">
        <v>740</v>
      </c>
      <c r="E10" s="32">
        <v>50</v>
      </c>
      <c r="F10" s="63">
        <v>7.2463768115942032E-2</v>
      </c>
      <c r="G10" s="62">
        <v>5.8446046006515944E-4</v>
      </c>
    </row>
    <row r="11" spans="2:7" ht="15" customHeight="1">
      <c r="B11" s="18" t="s">
        <v>11</v>
      </c>
      <c r="C11" s="38">
        <v>788</v>
      </c>
      <c r="D11" s="31">
        <v>840</v>
      </c>
      <c r="E11" s="32">
        <v>52</v>
      </c>
      <c r="F11" s="63">
        <v>6.5989847715736044E-2</v>
      </c>
      <c r="G11" s="62">
        <v>6.6344160331720801E-4</v>
      </c>
    </row>
    <row r="12" spans="2:7" s="14" customFormat="1" ht="15" customHeight="1">
      <c r="B12" s="17" t="s">
        <v>150</v>
      </c>
      <c r="C12" s="38">
        <v>6291</v>
      </c>
      <c r="D12" s="31">
        <v>7532</v>
      </c>
      <c r="E12" s="32">
        <v>1241</v>
      </c>
      <c r="F12" s="63">
        <v>0.19726593546336035</v>
      </c>
      <c r="G12" s="62">
        <v>5.9488597097442988E-3</v>
      </c>
    </row>
    <row r="13" spans="2:7" s="14" customFormat="1" ht="15" customHeight="1">
      <c r="B13" s="17" t="s">
        <v>254</v>
      </c>
      <c r="C13" s="38">
        <v>841</v>
      </c>
      <c r="D13" s="31">
        <v>1037</v>
      </c>
      <c r="E13" s="32">
        <v>196</v>
      </c>
      <c r="F13" s="63">
        <v>0.23305588585017836</v>
      </c>
      <c r="G13" s="62">
        <v>8.1903445552374368E-4</v>
      </c>
    </row>
    <row r="14" spans="2:7" ht="15" customHeight="1">
      <c r="B14" s="18" t="s">
        <v>6</v>
      </c>
      <c r="C14" s="38">
        <v>1497</v>
      </c>
      <c r="D14" s="31">
        <v>1568</v>
      </c>
      <c r="E14" s="32">
        <v>71</v>
      </c>
      <c r="F14" s="63">
        <v>4.7428189712758854E-2</v>
      </c>
      <c r="G14" s="62">
        <v>1.2384243261921216E-3</v>
      </c>
    </row>
    <row r="15" spans="2:7" ht="15" customHeight="1">
      <c r="B15" s="18" t="s">
        <v>7</v>
      </c>
      <c r="C15" s="38">
        <v>1965</v>
      </c>
      <c r="D15" s="31">
        <v>2288</v>
      </c>
      <c r="E15" s="32">
        <v>323</v>
      </c>
      <c r="F15" s="63">
        <v>0.1643765903307888</v>
      </c>
      <c r="G15" s="62">
        <v>1.8070885576068714E-3</v>
      </c>
    </row>
    <row r="16" spans="2:7" s="14" customFormat="1" ht="15" customHeight="1">
      <c r="B16" s="17" t="s">
        <v>144</v>
      </c>
      <c r="C16" s="38">
        <v>1909</v>
      </c>
      <c r="D16" s="31">
        <v>2104</v>
      </c>
      <c r="E16" s="32">
        <v>195</v>
      </c>
      <c r="F16" s="63">
        <v>0.10214772132006286</v>
      </c>
      <c r="G16" s="62">
        <v>1.6617632540231019E-3</v>
      </c>
    </row>
    <row r="17" spans="2:7" ht="15" customHeight="1">
      <c r="B17" s="18" t="s">
        <v>8</v>
      </c>
      <c r="C17" s="38">
        <v>3381</v>
      </c>
      <c r="D17" s="31">
        <v>4523</v>
      </c>
      <c r="E17" s="32">
        <v>1142</v>
      </c>
      <c r="F17" s="63">
        <v>0.33776989056492163</v>
      </c>
      <c r="G17" s="62">
        <v>3.572317109290157E-3</v>
      </c>
    </row>
    <row r="18" spans="2:7" ht="15" customHeight="1">
      <c r="B18" s="18" t="s">
        <v>9</v>
      </c>
      <c r="C18" s="38">
        <v>744</v>
      </c>
      <c r="D18" s="31">
        <v>710</v>
      </c>
      <c r="E18" s="32">
        <v>-34</v>
      </c>
      <c r="F18" s="63">
        <v>-4.5698924731182797E-2</v>
      </c>
      <c r="G18" s="62">
        <v>5.6076611708954485E-4</v>
      </c>
    </row>
    <row r="19" spans="2:7" s="14" customFormat="1" ht="15" customHeight="1">
      <c r="B19" s="17" t="s">
        <v>145</v>
      </c>
      <c r="C19" s="38">
        <v>144935</v>
      </c>
      <c r="D19" s="31">
        <v>185624</v>
      </c>
      <c r="E19" s="32">
        <v>40689</v>
      </c>
      <c r="F19" s="63">
        <v>0.28073964190844169</v>
      </c>
      <c r="G19" s="62">
        <v>0.14660795735018264</v>
      </c>
    </row>
    <row r="20" spans="2:7" ht="15" customHeight="1">
      <c r="B20" s="18" t="s">
        <v>10</v>
      </c>
      <c r="C20" s="38">
        <v>604</v>
      </c>
      <c r="D20" s="31">
        <v>837</v>
      </c>
      <c r="E20" s="32">
        <v>233</v>
      </c>
      <c r="F20" s="63">
        <v>0.38576158940397354</v>
      </c>
      <c r="G20" s="62">
        <v>6.6107216901964655E-4</v>
      </c>
    </row>
    <row r="21" spans="2:7" s="14" customFormat="1" ht="15" customHeight="1">
      <c r="B21" s="17" t="s">
        <v>147</v>
      </c>
      <c r="C21" s="38">
        <v>432</v>
      </c>
      <c r="D21" s="31">
        <v>844</v>
      </c>
      <c r="E21" s="32">
        <v>412</v>
      </c>
      <c r="F21" s="63">
        <v>0.95370370370370372</v>
      </c>
      <c r="G21" s="62">
        <v>6.6660084904728999E-4</v>
      </c>
    </row>
    <row r="22" spans="2:7" s="14" customFormat="1" ht="15" customHeight="1">
      <c r="B22" s="19" t="s">
        <v>143</v>
      </c>
      <c r="C22" s="38">
        <v>1110</v>
      </c>
      <c r="D22" s="31">
        <v>2333</v>
      </c>
      <c r="E22" s="32">
        <v>1223</v>
      </c>
      <c r="F22" s="63">
        <v>1.1018018018018019</v>
      </c>
      <c r="G22" s="62">
        <v>1.8426300720702931E-3</v>
      </c>
    </row>
    <row r="23" spans="2:7" s="14" customFormat="1" ht="15" customHeight="1">
      <c r="B23" s="19" t="s">
        <v>149</v>
      </c>
      <c r="C23" s="38">
        <v>28675</v>
      </c>
      <c r="D23" s="31">
        <v>33628</v>
      </c>
      <c r="E23" s="32">
        <v>4953</v>
      </c>
      <c r="F23" s="63">
        <v>0.17272885789014822</v>
      </c>
      <c r="G23" s="62">
        <v>2.6559778852798893E-2</v>
      </c>
    </row>
    <row r="24" spans="2:7" s="14" customFormat="1" ht="15" customHeight="1">
      <c r="B24" s="19" t="s">
        <v>148</v>
      </c>
      <c r="C24" s="38">
        <v>2158</v>
      </c>
      <c r="D24" s="31">
        <v>5322</v>
      </c>
      <c r="E24" s="32">
        <v>3164</v>
      </c>
      <c r="F24" s="63">
        <v>1.4661723818350325</v>
      </c>
      <c r="G24" s="62">
        <v>4.2033764438740252E-3</v>
      </c>
    </row>
    <row r="25" spans="2:7" ht="15" customHeight="1">
      <c r="B25" s="76" t="s">
        <v>13</v>
      </c>
      <c r="C25" s="77">
        <v>5441</v>
      </c>
      <c r="D25" s="77">
        <v>6135</v>
      </c>
      <c r="E25" s="77">
        <v>694</v>
      </c>
      <c r="F25" s="78">
        <v>0.12755008270538504</v>
      </c>
      <c r="G25" s="79">
        <v>4.8454931385131803E-3</v>
      </c>
    </row>
    <row r="26" spans="2:7" ht="15" customHeight="1">
      <c r="B26" s="17" t="s">
        <v>14</v>
      </c>
      <c r="C26" s="38">
        <v>419</v>
      </c>
      <c r="D26" s="31">
        <v>377</v>
      </c>
      <c r="E26" s="32">
        <v>-42</v>
      </c>
      <c r="F26" s="63">
        <v>-0.10023866348448687</v>
      </c>
      <c r="G26" s="62">
        <v>2.9775891006022311E-4</v>
      </c>
    </row>
    <row r="27" spans="2:7" ht="15" customHeight="1">
      <c r="B27" s="18" t="s">
        <v>18</v>
      </c>
      <c r="C27" s="38">
        <v>492</v>
      </c>
      <c r="D27" s="31">
        <v>500</v>
      </c>
      <c r="E27" s="32">
        <v>8</v>
      </c>
      <c r="F27" s="63">
        <v>1.6260162601626018E-2</v>
      </c>
      <c r="G27" s="62">
        <v>3.9490571626024288E-4</v>
      </c>
    </row>
    <row r="28" spans="2:7" ht="15" customHeight="1">
      <c r="B28" s="18" t="s">
        <v>16</v>
      </c>
      <c r="C28" s="38">
        <v>22</v>
      </c>
      <c r="D28" s="31">
        <v>67</v>
      </c>
      <c r="E28" s="32">
        <v>45</v>
      </c>
      <c r="F28" s="63">
        <v>2.0454545454545454</v>
      </c>
      <c r="G28" s="62">
        <v>5.2917365978872541E-5</v>
      </c>
    </row>
    <row r="29" spans="2:7" ht="15" customHeight="1">
      <c r="B29" s="18" t="s">
        <v>15</v>
      </c>
      <c r="C29" s="38">
        <v>272</v>
      </c>
      <c r="D29" s="31">
        <v>351</v>
      </c>
      <c r="E29" s="32">
        <v>79</v>
      </c>
      <c r="F29" s="63">
        <v>0.29044117647058826</v>
      </c>
      <c r="G29" s="62">
        <v>2.772238128146905E-4</v>
      </c>
    </row>
    <row r="30" spans="2:7" ht="15" customHeight="1">
      <c r="B30" s="18" t="s">
        <v>17</v>
      </c>
      <c r="C30" s="38">
        <v>373</v>
      </c>
      <c r="D30" s="31">
        <v>363</v>
      </c>
      <c r="E30" s="32">
        <v>-10</v>
      </c>
      <c r="F30" s="63">
        <v>-2.6809651474530832E-2</v>
      </c>
      <c r="G30" s="62">
        <v>2.8670155000493633E-4</v>
      </c>
    </row>
    <row r="31" spans="2:7" ht="15" customHeight="1">
      <c r="B31" s="18" t="s">
        <v>19</v>
      </c>
      <c r="C31" s="38">
        <v>716</v>
      </c>
      <c r="D31" s="31">
        <v>817</v>
      </c>
      <c r="E31" s="32">
        <v>101</v>
      </c>
      <c r="F31" s="63">
        <v>0.14106145251396648</v>
      </c>
      <c r="G31" s="62">
        <v>6.4527594036923686E-4</v>
      </c>
    </row>
    <row r="32" spans="2:7" ht="15" customHeight="1">
      <c r="B32" s="17" t="s">
        <v>202</v>
      </c>
      <c r="C32" s="38">
        <v>3147</v>
      </c>
      <c r="D32" s="31">
        <v>3660</v>
      </c>
      <c r="E32" s="32">
        <v>513</v>
      </c>
      <c r="F32" s="63">
        <v>0.16301239275500476</v>
      </c>
      <c r="G32" s="62">
        <v>2.8907098430249779E-3</v>
      </c>
    </row>
    <row r="33" spans="2:7" ht="15" customHeight="1">
      <c r="B33" s="76" t="s">
        <v>20</v>
      </c>
      <c r="C33" s="77">
        <v>7146</v>
      </c>
      <c r="D33" s="77">
        <v>7381</v>
      </c>
      <c r="E33" s="77">
        <v>235</v>
      </c>
      <c r="F33" s="78">
        <v>3.2885530366638681E-2</v>
      </c>
      <c r="G33" s="79">
        <v>5.8295981834337049E-3</v>
      </c>
    </row>
    <row r="34" spans="2:7" ht="15" customHeight="1">
      <c r="B34" s="18" t="s">
        <v>21</v>
      </c>
      <c r="C34" s="38">
        <v>129</v>
      </c>
      <c r="D34" s="31">
        <v>75</v>
      </c>
      <c r="E34" s="32">
        <v>-54</v>
      </c>
      <c r="F34" s="63">
        <v>-0.41860465116279072</v>
      </c>
      <c r="G34" s="62">
        <v>5.923585743903643E-5</v>
      </c>
    </row>
    <row r="35" spans="2:7" ht="15" customHeight="1">
      <c r="B35" s="18" t="s">
        <v>22</v>
      </c>
      <c r="C35" s="38">
        <v>0</v>
      </c>
      <c r="D35" s="31">
        <v>0</v>
      </c>
      <c r="E35" s="32">
        <v>0</v>
      </c>
      <c r="F35" s="63" t="e">
        <v>#DIV/0!</v>
      </c>
      <c r="G35" s="62">
        <v>0</v>
      </c>
    </row>
    <row r="36" spans="2:7" ht="12">
      <c r="B36" s="18" t="s">
        <v>217</v>
      </c>
      <c r="C36" s="38">
        <v>168</v>
      </c>
      <c r="D36" s="31">
        <v>149</v>
      </c>
      <c r="E36" s="32">
        <v>-19</v>
      </c>
      <c r="F36" s="63">
        <v>-0.1130952380952381</v>
      </c>
      <c r="G36" s="62">
        <v>1.1768190344555238E-4</v>
      </c>
    </row>
    <row r="37" spans="2:7" ht="15" customHeight="1">
      <c r="B37" s="17" t="s">
        <v>34</v>
      </c>
      <c r="C37" s="38">
        <v>172</v>
      </c>
      <c r="D37" s="31">
        <v>280</v>
      </c>
      <c r="E37" s="32">
        <v>108</v>
      </c>
      <c r="F37" s="63">
        <v>0.62790697674418605</v>
      </c>
      <c r="G37" s="62">
        <v>2.21147201105736E-4</v>
      </c>
    </row>
    <row r="38" spans="2:7" ht="15" customHeight="1">
      <c r="B38" s="17" t="s">
        <v>30</v>
      </c>
      <c r="C38" s="38">
        <v>2679</v>
      </c>
      <c r="D38" s="31">
        <v>2958</v>
      </c>
      <c r="E38" s="32">
        <v>279</v>
      </c>
      <c r="F38" s="63">
        <v>0.10414333706606943</v>
      </c>
      <c r="G38" s="62">
        <v>2.3362622173955967E-3</v>
      </c>
    </row>
    <row r="39" spans="2:7" ht="15" customHeight="1">
      <c r="B39" s="17" t="s">
        <v>24</v>
      </c>
      <c r="C39" s="38">
        <v>7</v>
      </c>
      <c r="D39" s="31">
        <v>2</v>
      </c>
      <c r="E39" s="32">
        <v>-5</v>
      </c>
      <c r="F39" s="63">
        <v>-0.7142857142857143</v>
      </c>
      <c r="G39" s="62">
        <v>1.5796228650409715E-6</v>
      </c>
    </row>
    <row r="40" spans="2:7" ht="15" customHeight="1">
      <c r="B40" s="17" t="s">
        <v>25</v>
      </c>
      <c r="C40" s="38">
        <v>2022</v>
      </c>
      <c r="D40" s="31">
        <v>1901</v>
      </c>
      <c r="E40" s="32">
        <v>-121</v>
      </c>
      <c r="F40" s="63">
        <v>-5.9841740850642929E-2</v>
      </c>
      <c r="G40" s="62">
        <v>1.5014315332214435E-3</v>
      </c>
    </row>
    <row r="41" spans="2:7" ht="15" customHeight="1">
      <c r="B41" s="17" t="s">
        <v>26</v>
      </c>
      <c r="C41" s="38">
        <v>62</v>
      </c>
      <c r="D41" s="31">
        <v>49</v>
      </c>
      <c r="E41" s="32">
        <v>-13</v>
      </c>
      <c r="F41" s="63">
        <v>-0.20967741935483872</v>
      </c>
      <c r="G41" s="62">
        <v>3.87007601935038E-5</v>
      </c>
    </row>
    <row r="42" spans="2:7" ht="12">
      <c r="B42" s="17" t="s">
        <v>27</v>
      </c>
      <c r="C42" s="38">
        <v>22</v>
      </c>
      <c r="D42" s="31">
        <v>40</v>
      </c>
      <c r="E42" s="32">
        <v>18</v>
      </c>
      <c r="F42" s="63">
        <v>0.81818181818181823</v>
      </c>
      <c r="G42" s="62">
        <v>3.159245730081943E-5</v>
      </c>
    </row>
    <row r="43" spans="2:7" ht="12">
      <c r="B43" s="17" t="s">
        <v>28</v>
      </c>
      <c r="C43" s="38">
        <v>42</v>
      </c>
      <c r="D43" s="31">
        <v>23</v>
      </c>
      <c r="E43" s="32">
        <v>-19</v>
      </c>
      <c r="F43" s="63">
        <v>-0.45238095238095238</v>
      </c>
      <c r="G43" s="62">
        <v>1.8165662947971171E-5</v>
      </c>
    </row>
    <row r="44" spans="2:7" ht="12">
      <c r="B44" s="17" t="s">
        <v>29</v>
      </c>
      <c r="C44" s="38">
        <v>229</v>
      </c>
      <c r="D44" s="31">
        <v>290</v>
      </c>
      <c r="E44" s="32">
        <v>61</v>
      </c>
      <c r="F44" s="63">
        <v>0.26637554585152839</v>
      </c>
      <c r="G44" s="62">
        <v>2.2904531543094087E-4</v>
      </c>
    </row>
    <row r="45" spans="2:7" ht="12">
      <c r="B45" s="17" t="s">
        <v>31</v>
      </c>
      <c r="C45" s="38">
        <v>37</v>
      </c>
      <c r="D45" s="31">
        <v>8</v>
      </c>
      <c r="E45" s="32">
        <v>-29</v>
      </c>
      <c r="F45" s="63">
        <v>-0.78378378378378377</v>
      </c>
      <c r="G45" s="62">
        <v>6.3184914601638861E-6</v>
      </c>
    </row>
    <row r="46" spans="2:7" ht="15" customHeight="1">
      <c r="B46" s="17" t="s">
        <v>32</v>
      </c>
      <c r="C46" s="38">
        <v>324</v>
      </c>
      <c r="D46" s="31">
        <v>612</v>
      </c>
      <c r="E46" s="32">
        <v>288</v>
      </c>
      <c r="F46" s="63">
        <v>0.88888888888888884</v>
      </c>
      <c r="G46" s="62">
        <v>4.8336459670253728E-4</v>
      </c>
    </row>
    <row r="47" spans="2:7" ht="15" customHeight="1">
      <c r="B47" s="17" t="s">
        <v>33</v>
      </c>
      <c r="C47" s="38">
        <v>148</v>
      </c>
      <c r="D47" s="31">
        <v>140</v>
      </c>
      <c r="E47" s="32">
        <v>-8</v>
      </c>
      <c r="F47" s="63">
        <v>-5.4054054054054057E-2</v>
      </c>
      <c r="G47" s="62">
        <v>1.10573600552868E-4</v>
      </c>
    </row>
    <row r="48" spans="2:7" ht="15" customHeight="1">
      <c r="B48" s="17" t="s">
        <v>23</v>
      </c>
      <c r="C48" s="38">
        <v>1105</v>
      </c>
      <c r="D48" s="31">
        <v>854</v>
      </c>
      <c r="E48" s="32">
        <v>-251</v>
      </c>
      <c r="F48" s="63">
        <v>-0.22714932126696832</v>
      </c>
      <c r="G48" s="62">
        <v>6.7449896337249478E-4</v>
      </c>
    </row>
    <row r="49" spans="1:7" ht="15" customHeight="1">
      <c r="B49" s="76" t="s">
        <v>35</v>
      </c>
      <c r="C49" s="77">
        <v>9736</v>
      </c>
      <c r="D49" s="77">
        <v>12183</v>
      </c>
      <c r="E49" s="77">
        <v>2447</v>
      </c>
      <c r="F49" s="78">
        <v>0.25133525061626949</v>
      </c>
      <c r="G49" s="79">
        <v>9.6222726823970775E-3</v>
      </c>
    </row>
    <row r="50" spans="1:7" ht="15" customHeight="1">
      <c r="A50" s="12"/>
      <c r="B50" s="18" t="s">
        <v>36</v>
      </c>
      <c r="C50" s="38">
        <v>869</v>
      </c>
      <c r="D50" s="31">
        <v>1009</v>
      </c>
      <c r="E50" s="32">
        <v>140</v>
      </c>
      <c r="F50" s="63">
        <v>0.1611047180667434</v>
      </c>
      <c r="G50" s="62">
        <v>7.9691973541317013E-4</v>
      </c>
    </row>
    <row r="51" spans="1:7" ht="15" customHeight="1">
      <c r="A51" s="12"/>
      <c r="B51" s="18" t="s">
        <v>37</v>
      </c>
      <c r="C51" s="38">
        <v>533</v>
      </c>
      <c r="D51" s="31">
        <v>582</v>
      </c>
      <c r="E51" s="32">
        <v>49</v>
      </c>
      <c r="F51" s="63">
        <v>9.193245778611632E-2</v>
      </c>
      <c r="G51" s="62">
        <v>4.5967025372692269E-4</v>
      </c>
    </row>
    <row r="52" spans="1:7" ht="15" customHeight="1">
      <c r="A52" s="12"/>
      <c r="B52" s="17" t="s">
        <v>42</v>
      </c>
      <c r="C52" s="38">
        <v>2046</v>
      </c>
      <c r="D52" s="31">
        <v>2592</v>
      </c>
      <c r="E52" s="32">
        <v>546</v>
      </c>
      <c r="F52" s="63">
        <v>0.26686217008797652</v>
      </c>
      <c r="G52" s="62">
        <v>2.0471912330930989E-3</v>
      </c>
    </row>
    <row r="53" spans="1:7" ht="12.75">
      <c r="A53" s="12"/>
      <c r="B53" s="17" t="s">
        <v>38</v>
      </c>
      <c r="C53" s="38">
        <v>4593</v>
      </c>
      <c r="D53" s="31">
        <v>5854</v>
      </c>
      <c r="E53" s="32">
        <v>1261</v>
      </c>
      <c r="F53" s="63">
        <v>0.27454822556063574</v>
      </c>
      <c r="G53" s="62">
        <v>4.6235561259749232E-3</v>
      </c>
    </row>
    <row r="54" spans="1:7" s="80" customFormat="1" ht="12.75">
      <c r="A54" s="12"/>
      <c r="B54" s="17" t="s">
        <v>262</v>
      </c>
      <c r="C54" s="38">
        <v>3</v>
      </c>
      <c r="D54" s="31">
        <v>3</v>
      </c>
      <c r="E54" s="32">
        <v>0</v>
      </c>
      <c r="F54" s="63">
        <v>0</v>
      </c>
      <c r="G54" s="62">
        <v>2.3694342975614574E-6</v>
      </c>
    </row>
    <row r="55" spans="1:7" ht="12.75">
      <c r="A55" s="12"/>
      <c r="B55" s="17" t="s">
        <v>39</v>
      </c>
      <c r="C55" s="38">
        <v>29</v>
      </c>
      <c r="D55" s="31">
        <v>47</v>
      </c>
      <c r="E55" s="32">
        <v>18</v>
      </c>
      <c r="F55" s="63">
        <v>0.62068965517241381</v>
      </c>
      <c r="G55" s="62">
        <v>3.712113732846283E-5</v>
      </c>
    </row>
    <row r="56" spans="1:7" s="49" customFormat="1" ht="12.75">
      <c r="A56" s="12"/>
      <c r="B56" s="17" t="s">
        <v>272</v>
      </c>
      <c r="C56" s="38">
        <v>1</v>
      </c>
      <c r="D56" s="31">
        <v>4</v>
      </c>
      <c r="E56" s="32">
        <v>3</v>
      </c>
      <c r="F56" s="63">
        <v>3</v>
      </c>
      <c r="G56" s="62">
        <v>3.1592457300819431E-6</v>
      </c>
    </row>
    <row r="57" spans="1:7" s="80" customFormat="1" ht="12.75">
      <c r="A57" s="12"/>
      <c r="B57" s="17" t="s">
        <v>40</v>
      </c>
      <c r="C57" s="38">
        <v>1099</v>
      </c>
      <c r="D57" s="31">
        <v>1434</v>
      </c>
      <c r="E57" s="32">
        <v>335</v>
      </c>
      <c r="F57" s="63">
        <v>0.30482256596906276</v>
      </c>
      <c r="G57" s="62">
        <v>1.1325895942343766E-3</v>
      </c>
    </row>
    <row r="58" spans="1:7" ht="12.75">
      <c r="A58" s="12"/>
      <c r="B58" s="17" t="s">
        <v>41</v>
      </c>
      <c r="C58" s="38">
        <v>563</v>
      </c>
      <c r="D58" s="31">
        <v>658</v>
      </c>
      <c r="E58" s="32">
        <v>95</v>
      </c>
      <c r="F58" s="63">
        <v>0.16873889875666073</v>
      </c>
      <c r="G58" s="62">
        <v>5.1969592259847963E-4</v>
      </c>
    </row>
    <row r="59" spans="1:7" ht="15" customHeight="1">
      <c r="B59" s="100" t="s">
        <v>43</v>
      </c>
      <c r="C59" s="77">
        <v>279105</v>
      </c>
      <c r="D59" s="77">
        <v>244578</v>
      </c>
      <c r="E59" s="77">
        <v>-34527</v>
      </c>
      <c r="F59" s="78">
        <v>-0.12370613210082228</v>
      </c>
      <c r="G59" s="79">
        <v>0.19317050054299537</v>
      </c>
    </row>
    <row r="60" spans="1:7" ht="15" customHeight="1">
      <c r="B60" s="17" t="s">
        <v>46</v>
      </c>
      <c r="C60" s="38">
        <v>92</v>
      </c>
      <c r="D60" s="31">
        <v>189</v>
      </c>
      <c r="E60" s="32">
        <v>97</v>
      </c>
      <c r="F60" s="63">
        <v>1.0543478260869565</v>
      </c>
      <c r="G60" s="62">
        <v>1.4927436074637182E-4</v>
      </c>
    </row>
    <row r="61" spans="1:7" ht="15" customHeight="1">
      <c r="B61" s="17" t="s">
        <v>45</v>
      </c>
      <c r="C61" s="38">
        <v>4563</v>
      </c>
      <c r="D61" s="31">
        <v>8233</v>
      </c>
      <c r="E61" s="32">
        <v>3670</v>
      </c>
      <c r="F61" s="63">
        <v>0.80429541968003504</v>
      </c>
      <c r="G61" s="62">
        <v>6.5025175239411589E-3</v>
      </c>
    </row>
    <row r="62" spans="1:7" ht="15" customHeight="1">
      <c r="B62" s="17" t="s">
        <v>44</v>
      </c>
      <c r="C62" s="38">
        <v>274450</v>
      </c>
      <c r="D62" s="31">
        <v>236156</v>
      </c>
      <c r="E62" s="32">
        <v>-38294</v>
      </c>
      <c r="F62" s="63">
        <v>-0.13952996902896703</v>
      </c>
      <c r="G62" s="62">
        <v>0.18651870865830783</v>
      </c>
    </row>
    <row r="63" spans="1:7" ht="15" customHeight="1">
      <c r="B63" s="72" t="s">
        <v>155</v>
      </c>
      <c r="C63" s="73">
        <v>6682</v>
      </c>
      <c r="D63" s="73">
        <v>7368</v>
      </c>
      <c r="E63" s="73">
        <v>686</v>
      </c>
      <c r="F63" s="74">
        <v>0.10266387309188865</v>
      </c>
      <c r="G63" s="75">
        <v>5.8193306348109392E-3</v>
      </c>
    </row>
    <row r="64" spans="1:7">
      <c r="B64" s="76" t="s">
        <v>47</v>
      </c>
      <c r="C64" s="77">
        <v>379</v>
      </c>
      <c r="D64" s="77">
        <v>171</v>
      </c>
      <c r="E64" s="77">
        <v>-208</v>
      </c>
      <c r="F64" s="78">
        <v>-0.54881266490765168</v>
      </c>
      <c r="G64" s="79">
        <v>1.3505775496100306E-4</v>
      </c>
    </row>
    <row r="65" spans="1:7" ht="12.75">
      <c r="A65" s="12"/>
      <c r="B65" s="20" t="s">
        <v>199</v>
      </c>
      <c r="C65" s="38">
        <v>0</v>
      </c>
      <c r="D65" s="31">
        <v>0</v>
      </c>
      <c r="E65" s="32">
        <v>0</v>
      </c>
      <c r="F65" s="63"/>
      <c r="G65" s="62">
        <v>0</v>
      </c>
    </row>
    <row r="66" spans="1:7" ht="15" customHeight="1">
      <c r="A66" s="12"/>
      <c r="B66" s="21" t="s">
        <v>48</v>
      </c>
      <c r="C66" s="38">
        <v>1</v>
      </c>
      <c r="D66" s="31">
        <v>0</v>
      </c>
      <c r="E66" s="32">
        <v>-1</v>
      </c>
      <c r="F66" s="63">
        <v>-1</v>
      </c>
      <c r="G66" s="62">
        <v>0</v>
      </c>
    </row>
    <row r="67" spans="1:7" s="80" customFormat="1" ht="15" customHeight="1">
      <c r="A67" s="12"/>
      <c r="B67" s="21" t="s">
        <v>263</v>
      </c>
      <c r="C67" s="38">
        <v>0</v>
      </c>
      <c r="D67" s="31">
        <v>0</v>
      </c>
      <c r="E67" s="32">
        <v>0</v>
      </c>
      <c r="F67" s="63"/>
      <c r="G67" s="62">
        <v>0</v>
      </c>
    </row>
    <row r="68" spans="1:7" ht="12.75">
      <c r="A68" s="12"/>
      <c r="B68" s="21" t="s">
        <v>158</v>
      </c>
      <c r="C68" s="38">
        <v>1</v>
      </c>
      <c r="D68" s="31">
        <v>0</v>
      </c>
      <c r="E68" s="32">
        <v>-1</v>
      </c>
      <c r="F68" s="63">
        <v>-1</v>
      </c>
      <c r="G68" s="62">
        <v>0</v>
      </c>
    </row>
    <row r="69" spans="1:7" ht="12.75">
      <c r="A69" s="12"/>
      <c r="B69" s="21" t="s">
        <v>52</v>
      </c>
      <c r="C69" s="38">
        <v>1</v>
      </c>
      <c r="D69" s="31">
        <v>0</v>
      </c>
      <c r="E69" s="32">
        <v>-1</v>
      </c>
      <c r="F69" s="63">
        <v>-1</v>
      </c>
      <c r="G69" s="62">
        <v>0</v>
      </c>
    </row>
    <row r="70" spans="1:7" ht="12.75">
      <c r="A70" s="12"/>
      <c r="B70" s="21" t="s">
        <v>49</v>
      </c>
      <c r="C70" s="38">
        <v>4</v>
      </c>
      <c r="D70" s="31">
        <v>7</v>
      </c>
      <c r="E70" s="32">
        <v>3</v>
      </c>
      <c r="F70" s="63">
        <v>0.75</v>
      </c>
      <c r="G70" s="62">
        <v>5.5286800276434001E-6</v>
      </c>
    </row>
    <row r="71" spans="1:7" ht="15" customHeight="1">
      <c r="A71" s="12"/>
      <c r="B71" s="21" t="s">
        <v>200</v>
      </c>
      <c r="C71" s="38">
        <v>4</v>
      </c>
      <c r="D71" s="31">
        <v>13</v>
      </c>
      <c r="E71" s="32">
        <v>9</v>
      </c>
      <c r="F71" s="63">
        <v>2.25</v>
      </c>
      <c r="G71" s="62">
        <v>1.0267548622766315E-5</v>
      </c>
    </row>
    <row r="72" spans="1:7" ht="15" customHeight="1">
      <c r="A72" s="12"/>
      <c r="B72" s="20" t="s">
        <v>53</v>
      </c>
      <c r="C72" s="38">
        <v>21</v>
      </c>
      <c r="D72" s="31">
        <v>5</v>
      </c>
      <c r="E72" s="32">
        <v>-16</v>
      </c>
      <c r="F72" s="63">
        <v>-0.76190476190476186</v>
      </c>
      <c r="G72" s="62">
        <v>3.9490571626024287E-6</v>
      </c>
    </row>
    <row r="73" spans="1:7" ht="12.75">
      <c r="A73" s="12"/>
      <c r="B73" s="21" t="s">
        <v>218</v>
      </c>
      <c r="C73" s="38">
        <v>24</v>
      </c>
      <c r="D73" s="31">
        <v>20</v>
      </c>
      <c r="E73" s="32">
        <v>-4</v>
      </c>
      <c r="F73" s="63">
        <v>-0.16666666666666666</v>
      </c>
      <c r="G73" s="62">
        <v>1.5796228650409715E-5</v>
      </c>
    </row>
    <row r="74" spans="1:7" ht="15" customHeight="1">
      <c r="A74" s="12"/>
      <c r="B74" s="21" t="s">
        <v>211</v>
      </c>
      <c r="C74" s="38">
        <v>1</v>
      </c>
      <c r="D74" s="31">
        <v>2</v>
      </c>
      <c r="E74" s="32">
        <v>1</v>
      </c>
      <c r="F74" s="63">
        <v>1</v>
      </c>
      <c r="G74" s="62">
        <v>1.5796228650409715E-6</v>
      </c>
    </row>
    <row r="75" spans="1:7" s="11" customFormat="1" ht="16.5" customHeight="1">
      <c r="A75" s="12"/>
      <c r="B75" s="21" t="s">
        <v>51</v>
      </c>
      <c r="C75" s="38">
        <v>0</v>
      </c>
      <c r="D75" s="31">
        <v>2</v>
      </c>
      <c r="E75" s="32">
        <v>2</v>
      </c>
      <c r="F75" s="63"/>
      <c r="G75" s="62">
        <v>1.5796228650409715E-6</v>
      </c>
    </row>
    <row r="76" spans="1:7" ht="15" customHeight="1">
      <c r="A76" s="12"/>
      <c r="B76" s="21" t="s">
        <v>159</v>
      </c>
      <c r="C76" s="38">
        <v>35</v>
      </c>
      <c r="D76" s="31">
        <v>1</v>
      </c>
      <c r="E76" s="32">
        <v>-34</v>
      </c>
      <c r="F76" s="63">
        <v>-0.97142857142857142</v>
      </c>
      <c r="G76" s="62">
        <v>7.8981143252048577E-7</v>
      </c>
    </row>
    <row r="77" spans="1:7" ht="14.25" customHeight="1">
      <c r="A77" s="12"/>
      <c r="B77" s="21" t="s">
        <v>160</v>
      </c>
      <c r="C77" s="38">
        <v>0</v>
      </c>
      <c r="D77" s="31">
        <v>0</v>
      </c>
      <c r="E77" s="32">
        <v>0</v>
      </c>
      <c r="F77" s="63"/>
      <c r="G77" s="62">
        <v>0</v>
      </c>
    </row>
    <row r="78" spans="1:7" ht="12.75">
      <c r="A78" s="12"/>
      <c r="B78" s="21" t="s">
        <v>161</v>
      </c>
      <c r="C78" s="38">
        <v>0</v>
      </c>
      <c r="D78" s="31">
        <v>0</v>
      </c>
      <c r="E78" s="32">
        <v>0</v>
      </c>
      <c r="F78" s="63"/>
      <c r="G78" s="62">
        <v>0</v>
      </c>
    </row>
    <row r="79" spans="1:7" ht="12.75">
      <c r="A79" s="12"/>
      <c r="B79" s="21" t="s">
        <v>212</v>
      </c>
      <c r="C79" s="38">
        <v>0</v>
      </c>
      <c r="D79" s="31">
        <v>0</v>
      </c>
      <c r="E79" s="32">
        <v>0</v>
      </c>
      <c r="F79" s="63"/>
      <c r="G79" s="62">
        <v>0</v>
      </c>
    </row>
    <row r="80" spans="1:7" s="11" customFormat="1" ht="12.75">
      <c r="A80" s="12"/>
      <c r="B80" s="21" t="s">
        <v>220</v>
      </c>
      <c r="C80" s="38">
        <v>1</v>
      </c>
      <c r="D80" s="31">
        <v>0</v>
      </c>
      <c r="E80" s="32">
        <v>-1</v>
      </c>
      <c r="F80" s="63">
        <v>-1</v>
      </c>
      <c r="G80" s="62">
        <v>0</v>
      </c>
    </row>
    <row r="81" spans="1:7" ht="15" customHeight="1">
      <c r="A81" s="12"/>
      <c r="B81" s="21" t="s">
        <v>50</v>
      </c>
      <c r="C81" s="38">
        <v>10</v>
      </c>
      <c r="D81" s="31">
        <v>8</v>
      </c>
      <c r="E81" s="32">
        <v>-2</v>
      </c>
      <c r="F81" s="63">
        <v>-0.2</v>
      </c>
      <c r="G81" s="62">
        <v>6.3184914601638861E-6</v>
      </c>
    </row>
    <row r="82" spans="1:7" ht="15" customHeight="1">
      <c r="A82" s="12"/>
      <c r="B82" s="21" t="s">
        <v>221</v>
      </c>
      <c r="C82" s="38">
        <v>276</v>
      </c>
      <c r="D82" s="31">
        <v>113</v>
      </c>
      <c r="E82" s="32">
        <v>-163</v>
      </c>
      <c r="F82" s="63">
        <v>-0.59057971014492749</v>
      </c>
      <c r="G82" s="62">
        <v>8.9248691874814883E-5</v>
      </c>
    </row>
    <row r="83" spans="1:7" ht="15" customHeight="1">
      <c r="A83" s="12"/>
      <c r="B83" s="21" t="s">
        <v>162</v>
      </c>
      <c r="C83" s="38">
        <v>0</v>
      </c>
      <c r="D83" s="31">
        <v>0</v>
      </c>
      <c r="E83" s="32">
        <v>0</v>
      </c>
      <c r="F83" s="63"/>
      <c r="G83" s="62">
        <v>0</v>
      </c>
    </row>
    <row r="84" spans="1:7" ht="15" customHeight="1">
      <c r="B84" s="76" t="s">
        <v>54</v>
      </c>
      <c r="C84" s="77">
        <v>54</v>
      </c>
      <c r="D84" s="77">
        <v>38</v>
      </c>
      <c r="E84" s="77">
        <v>-16</v>
      </c>
      <c r="F84" s="78">
        <v>-0.29629629629629628</v>
      </c>
      <c r="G84" s="79">
        <v>3.0012834435778459E-5</v>
      </c>
    </row>
    <row r="85" spans="1:7" ht="15" customHeight="1">
      <c r="B85" s="21" t="s">
        <v>163</v>
      </c>
      <c r="C85" s="38">
        <v>0</v>
      </c>
      <c r="D85" s="31">
        <v>6</v>
      </c>
      <c r="E85" s="32">
        <v>6</v>
      </c>
      <c r="F85" s="63"/>
      <c r="G85" s="62">
        <v>4.7388685951229148E-6</v>
      </c>
    </row>
    <row r="86" spans="1:7" ht="15" customHeight="1">
      <c r="B86" s="21" t="s">
        <v>213</v>
      </c>
      <c r="C86" s="38">
        <v>15</v>
      </c>
      <c r="D86" s="31">
        <v>10</v>
      </c>
      <c r="E86" s="32">
        <v>-5</v>
      </c>
      <c r="F86" s="63">
        <v>-0.33333333333333331</v>
      </c>
      <c r="G86" s="62">
        <v>7.8981143252048575E-6</v>
      </c>
    </row>
    <row r="87" spans="1:7" ht="12">
      <c r="B87" s="21" t="s">
        <v>214</v>
      </c>
      <c r="C87" s="38">
        <v>16</v>
      </c>
      <c r="D87" s="31">
        <v>8</v>
      </c>
      <c r="E87" s="32">
        <v>-8</v>
      </c>
      <c r="F87" s="63">
        <v>-0.5</v>
      </c>
      <c r="G87" s="62">
        <v>6.3184914601638861E-6</v>
      </c>
    </row>
    <row r="88" spans="1:7" ht="15" customHeight="1">
      <c r="B88" s="21" t="s">
        <v>55</v>
      </c>
      <c r="C88" s="38">
        <v>1</v>
      </c>
      <c r="D88" s="31">
        <v>1</v>
      </c>
      <c r="E88" s="32">
        <v>0</v>
      </c>
      <c r="F88" s="63">
        <v>0</v>
      </c>
      <c r="G88" s="62">
        <v>7.8981143252048577E-7</v>
      </c>
    </row>
    <row r="89" spans="1:7" ht="12">
      <c r="B89" s="21" t="s">
        <v>57</v>
      </c>
      <c r="C89" s="38">
        <v>2</v>
      </c>
      <c r="D89" s="31">
        <v>6</v>
      </c>
      <c r="E89" s="32">
        <v>4</v>
      </c>
      <c r="F89" s="63">
        <v>2</v>
      </c>
      <c r="G89" s="62">
        <v>4.7388685951229148E-6</v>
      </c>
    </row>
    <row r="90" spans="1:7" ht="15" customHeight="1">
      <c r="B90" s="21" t="s">
        <v>164</v>
      </c>
      <c r="C90" s="38">
        <v>1</v>
      </c>
      <c r="D90" s="31">
        <v>1</v>
      </c>
      <c r="E90" s="32">
        <v>0</v>
      </c>
      <c r="F90" s="63">
        <v>0</v>
      </c>
      <c r="G90" s="62">
        <v>7.8981143252048577E-7</v>
      </c>
    </row>
    <row r="91" spans="1:7" ht="15" customHeight="1">
      <c r="B91" s="21" t="s">
        <v>56</v>
      </c>
      <c r="C91" s="38">
        <v>19</v>
      </c>
      <c r="D91" s="31">
        <v>6</v>
      </c>
      <c r="E91" s="32">
        <v>-13</v>
      </c>
      <c r="F91" s="63">
        <v>-0.68421052631578949</v>
      </c>
      <c r="G91" s="62">
        <v>4.7388685951229148E-6</v>
      </c>
    </row>
    <row r="92" spans="1:7" ht="15" customHeight="1">
      <c r="A92" s="13"/>
      <c r="B92" s="76" t="s">
        <v>58</v>
      </c>
      <c r="C92" s="77">
        <v>5872</v>
      </c>
      <c r="D92" s="77">
        <v>6597</v>
      </c>
      <c r="E92" s="77">
        <v>725</v>
      </c>
      <c r="F92" s="78">
        <v>0.12346730245231607</v>
      </c>
      <c r="G92" s="79">
        <v>5.2103860203376448E-3</v>
      </c>
    </row>
    <row r="93" spans="1:7" ht="15" customHeight="1">
      <c r="B93" s="17" t="s">
        <v>59</v>
      </c>
      <c r="C93" s="38">
        <v>569</v>
      </c>
      <c r="D93" s="31">
        <v>774</v>
      </c>
      <c r="E93" s="32">
        <v>205</v>
      </c>
      <c r="F93" s="63">
        <v>0.36028119507908613</v>
      </c>
      <c r="G93" s="62">
        <v>6.1131404877085591E-4</v>
      </c>
    </row>
    <row r="94" spans="1:7" ht="15" customHeight="1">
      <c r="B94" s="17" t="s">
        <v>60</v>
      </c>
      <c r="C94" s="38">
        <v>75</v>
      </c>
      <c r="D94" s="31">
        <v>97</v>
      </c>
      <c r="E94" s="32">
        <v>22</v>
      </c>
      <c r="F94" s="63">
        <v>0.29333333333333333</v>
      </c>
      <c r="G94" s="62">
        <v>7.6611708954487119E-5</v>
      </c>
    </row>
    <row r="95" spans="1:7" ht="15" customHeight="1">
      <c r="B95" s="17" t="s">
        <v>153</v>
      </c>
      <c r="C95" s="38">
        <v>5228</v>
      </c>
      <c r="D95" s="31">
        <v>5726</v>
      </c>
      <c r="E95" s="32">
        <v>498</v>
      </c>
      <c r="F95" s="63">
        <v>9.5256312165263965E-2</v>
      </c>
      <c r="G95" s="62">
        <v>4.5224602626123015E-3</v>
      </c>
    </row>
    <row r="96" spans="1:7" ht="15" customHeight="1">
      <c r="B96" s="76" t="s">
        <v>61</v>
      </c>
      <c r="C96" s="77">
        <v>377</v>
      </c>
      <c r="D96" s="77">
        <v>562</v>
      </c>
      <c r="E96" s="77">
        <v>185</v>
      </c>
      <c r="F96" s="78">
        <v>0.49071618037135278</v>
      </c>
      <c r="G96" s="79">
        <v>4.43874025076513E-4</v>
      </c>
    </row>
    <row r="97" spans="2:7" ht="15" customHeight="1">
      <c r="B97" s="18" t="s">
        <v>62</v>
      </c>
      <c r="C97" s="38">
        <v>67</v>
      </c>
      <c r="D97" s="31">
        <v>73</v>
      </c>
      <c r="E97" s="32">
        <v>6</v>
      </c>
      <c r="F97" s="63">
        <v>8.9552238805970144E-2</v>
      </c>
      <c r="G97" s="62">
        <v>5.765623457399546E-5</v>
      </c>
    </row>
    <row r="98" spans="2:7" ht="15" customHeight="1">
      <c r="B98" s="18" t="s">
        <v>63</v>
      </c>
      <c r="C98" s="38">
        <v>8</v>
      </c>
      <c r="D98" s="31">
        <v>15</v>
      </c>
      <c r="E98" s="32">
        <v>7</v>
      </c>
      <c r="F98" s="63">
        <v>0.875</v>
      </c>
      <c r="G98" s="62">
        <v>1.1847171487807285E-5</v>
      </c>
    </row>
    <row r="99" spans="2:7" ht="15" customHeight="1">
      <c r="B99" s="18" t="s">
        <v>64</v>
      </c>
      <c r="C99" s="38">
        <v>159</v>
      </c>
      <c r="D99" s="31">
        <v>254</v>
      </c>
      <c r="E99" s="32">
        <v>95</v>
      </c>
      <c r="F99" s="63">
        <v>0.59748427672955973</v>
      </c>
      <c r="G99" s="62">
        <v>2.0061210386020337E-4</v>
      </c>
    </row>
    <row r="100" spans="2:7" ht="15" customHeight="1">
      <c r="B100" s="18" t="s">
        <v>72</v>
      </c>
      <c r="C100" s="38">
        <v>11</v>
      </c>
      <c r="D100" s="31">
        <v>30</v>
      </c>
      <c r="E100" s="32">
        <v>19</v>
      </c>
      <c r="F100" s="63">
        <v>1.7272727272727273</v>
      </c>
      <c r="G100" s="62">
        <v>2.3694342975614571E-5</v>
      </c>
    </row>
    <row r="101" spans="2:7" ht="12">
      <c r="B101" s="18" t="s">
        <v>67</v>
      </c>
      <c r="C101" s="38">
        <v>76</v>
      </c>
      <c r="D101" s="31">
        <v>90</v>
      </c>
      <c r="E101" s="32">
        <v>14</v>
      </c>
      <c r="F101" s="63">
        <v>0.18421052631578946</v>
      </c>
      <c r="G101" s="62">
        <v>7.1083028926843719E-5</v>
      </c>
    </row>
    <row r="102" spans="2:7" ht="15" customHeight="1">
      <c r="B102" s="18" t="s">
        <v>65</v>
      </c>
      <c r="C102" s="38">
        <v>15</v>
      </c>
      <c r="D102" s="31">
        <v>22</v>
      </c>
      <c r="E102" s="32">
        <v>7</v>
      </c>
      <c r="F102" s="63">
        <v>0.46666666666666667</v>
      </c>
      <c r="G102" s="62">
        <v>1.7375851515450685E-5</v>
      </c>
    </row>
    <row r="103" spans="2:7" ht="15" customHeight="1">
      <c r="B103" s="21" t="s">
        <v>165</v>
      </c>
      <c r="C103" s="38">
        <v>0</v>
      </c>
      <c r="D103" s="31">
        <v>0</v>
      </c>
      <c r="E103" s="32">
        <v>0</v>
      </c>
      <c r="F103" s="63"/>
      <c r="G103" s="62">
        <v>0</v>
      </c>
    </row>
    <row r="104" spans="2:7" ht="15" customHeight="1">
      <c r="B104" s="18" t="s">
        <v>70</v>
      </c>
      <c r="C104" s="38">
        <v>0</v>
      </c>
      <c r="D104" s="31">
        <v>0</v>
      </c>
      <c r="E104" s="32">
        <v>0</v>
      </c>
      <c r="F104" s="63"/>
      <c r="G104" s="62">
        <v>0</v>
      </c>
    </row>
    <row r="105" spans="2:7" ht="15" customHeight="1">
      <c r="B105" s="18" t="s">
        <v>68</v>
      </c>
      <c r="C105" s="38">
        <v>2</v>
      </c>
      <c r="D105" s="31">
        <v>1</v>
      </c>
      <c r="E105" s="32">
        <v>-1</v>
      </c>
      <c r="F105" s="63">
        <v>-0.5</v>
      </c>
      <c r="G105" s="62">
        <v>7.8981143252048577E-7</v>
      </c>
    </row>
    <row r="106" spans="2:7" ht="15" customHeight="1">
      <c r="B106" s="18" t="s">
        <v>69</v>
      </c>
      <c r="C106" s="38">
        <v>22</v>
      </c>
      <c r="D106" s="31">
        <v>34</v>
      </c>
      <c r="E106" s="32">
        <v>12</v>
      </c>
      <c r="F106" s="63">
        <v>0.54545454545454541</v>
      </c>
      <c r="G106" s="62">
        <v>2.6853588705696515E-5</v>
      </c>
    </row>
    <row r="107" spans="2:7" ht="16.5" customHeight="1">
      <c r="B107" s="20" t="s">
        <v>203</v>
      </c>
      <c r="C107" s="38">
        <v>2</v>
      </c>
      <c r="D107" s="31">
        <v>4</v>
      </c>
      <c r="E107" s="32">
        <v>2</v>
      </c>
      <c r="F107" s="63">
        <v>1</v>
      </c>
      <c r="G107" s="62">
        <v>3.1592457300819431E-6</v>
      </c>
    </row>
    <row r="108" spans="2:7" ht="18" customHeight="1">
      <c r="B108" s="18" t="s">
        <v>71</v>
      </c>
      <c r="C108" s="38">
        <v>4</v>
      </c>
      <c r="D108" s="31">
        <v>4</v>
      </c>
      <c r="E108" s="32">
        <v>0</v>
      </c>
      <c r="F108" s="63">
        <v>0</v>
      </c>
      <c r="G108" s="62">
        <v>3.1592457300819431E-6</v>
      </c>
    </row>
    <row r="109" spans="2:7" ht="15" customHeight="1">
      <c r="B109" s="18" t="s">
        <v>66</v>
      </c>
      <c r="C109" s="38">
        <v>11</v>
      </c>
      <c r="D109" s="31">
        <v>35</v>
      </c>
      <c r="E109" s="32">
        <v>24</v>
      </c>
      <c r="F109" s="63">
        <v>2.1818181818181817</v>
      </c>
      <c r="G109" s="62">
        <v>2.7643400138217E-5</v>
      </c>
    </row>
    <row r="110" spans="2:7" ht="26.25" customHeight="1">
      <c r="B110" s="72" t="s">
        <v>73</v>
      </c>
      <c r="C110" s="73">
        <v>31499</v>
      </c>
      <c r="D110" s="73">
        <v>82147</v>
      </c>
      <c r="E110" s="73">
        <v>50648</v>
      </c>
      <c r="F110" s="74">
        <v>1.6079240610813041</v>
      </c>
      <c r="G110" s="75">
        <v>6.4880639747260341E-2</v>
      </c>
    </row>
    <row r="111" spans="2:7" ht="21.75" customHeight="1">
      <c r="B111" s="76" t="s">
        <v>196</v>
      </c>
      <c r="C111" s="77">
        <v>3903</v>
      </c>
      <c r="D111" s="77">
        <v>4372</v>
      </c>
      <c r="E111" s="77">
        <v>469</v>
      </c>
      <c r="F111" s="78">
        <v>0.12016397642838841</v>
      </c>
      <c r="G111" s="79">
        <v>3.4530555829795635E-3</v>
      </c>
    </row>
    <row r="112" spans="2:7" ht="12">
      <c r="B112" s="18" t="s">
        <v>87</v>
      </c>
      <c r="C112" s="38">
        <v>2539</v>
      </c>
      <c r="D112" s="31">
        <v>3053</v>
      </c>
      <c r="E112" s="32">
        <v>514</v>
      </c>
      <c r="F112" s="63">
        <v>0.20244190626230799</v>
      </c>
      <c r="G112" s="62">
        <v>2.4112943034850431E-3</v>
      </c>
    </row>
    <row r="113" spans="2:7" ht="15" customHeight="1">
      <c r="B113" s="22" t="s">
        <v>264</v>
      </c>
      <c r="C113" s="38">
        <v>17</v>
      </c>
      <c r="D113" s="31">
        <v>17</v>
      </c>
      <c r="E113" s="32">
        <v>0</v>
      </c>
      <c r="F113" s="63">
        <v>0</v>
      </c>
      <c r="G113" s="62">
        <v>1.3426794352848258E-5</v>
      </c>
    </row>
    <row r="114" spans="2:7" ht="12">
      <c r="B114" s="22" t="s">
        <v>78</v>
      </c>
      <c r="C114" s="38">
        <v>648</v>
      </c>
      <c r="D114" s="31">
        <v>431</v>
      </c>
      <c r="E114" s="32">
        <v>-217</v>
      </c>
      <c r="F114" s="63">
        <v>-0.33487654320987653</v>
      </c>
      <c r="G114" s="62">
        <v>3.4040872741632937E-4</v>
      </c>
    </row>
    <row r="115" spans="2:7" s="80" customFormat="1" ht="12">
      <c r="B115" s="22" t="s">
        <v>82</v>
      </c>
      <c r="C115" s="38">
        <v>17</v>
      </c>
      <c r="D115" s="31">
        <v>27</v>
      </c>
      <c r="E115" s="32">
        <v>10</v>
      </c>
      <c r="F115" s="63">
        <v>0.58823529411764708</v>
      </c>
      <c r="G115" s="62">
        <v>2.1324908678053115E-5</v>
      </c>
    </row>
    <row r="116" spans="2:7" ht="15" customHeight="1">
      <c r="B116" s="19" t="s">
        <v>259</v>
      </c>
      <c r="C116" s="38">
        <v>8</v>
      </c>
      <c r="D116" s="31">
        <v>1</v>
      </c>
      <c r="E116" s="32">
        <v>-7</v>
      </c>
      <c r="F116" s="63">
        <v>-0.875</v>
      </c>
      <c r="G116" s="62">
        <v>7.8981143252048577E-7</v>
      </c>
    </row>
    <row r="117" spans="2:7" ht="12">
      <c r="B117" s="19" t="s">
        <v>166</v>
      </c>
      <c r="C117" s="38">
        <v>579</v>
      </c>
      <c r="D117" s="31">
        <v>806</v>
      </c>
      <c r="E117" s="32">
        <v>227</v>
      </c>
      <c r="F117" s="63">
        <v>0.39205526770293608</v>
      </c>
      <c r="G117" s="62">
        <v>6.3658801461151154E-4</v>
      </c>
    </row>
    <row r="118" spans="2:7" ht="15" customHeight="1">
      <c r="B118" s="19" t="s">
        <v>167</v>
      </c>
      <c r="C118" s="38">
        <v>95</v>
      </c>
      <c r="D118" s="31">
        <v>37</v>
      </c>
      <c r="E118" s="32">
        <v>-58</v>
      </c>
      <c r="F118" s="63">
        <v>-0.61052631578947369</v>
      </c>
      <c r="G118" s="62">
        <v>2.9223023003257971E-5</v>
      </c>
    </row>
    <row r="119" spans="2:7" ht="15" customHeight="1">
      <c r="B119" s="76" t="s">
        <v>197</v>
      </c>
      <c r="C119" s="77">
        <v>410</v>
      </c>
      <c r="D119" s="77">
        <v>652</v>
      </c>
      <c r="E119" s="77">
        <v>242</v>
      </c>
      <c r="F119" s="78">
        <v>0.59024390243902436</v>
      </c>
      <c r="G119" s="79">
        <v>5.1495705400335671E-4</v>
      </c>
    </row>
    <row r="120" spans="2:7" ht="12">
      <c r="B120" s="19" t="s">
        <v>157</v>
      </c>
      <c r="C120" s="38">
        <v>5</v>
      </c>
      <c r="D120" s="31">
        <v>0</v>
      </c>
      <c r="E120" s="32">
        <v>-5</v>
      </c>
      <c r="F120" s="63">
        <v>-1</v>
      </c>
      <c r="G120" s="62">
        <v>0</v>
      </c>
    </row>
    <row r="121" spans="2:7" ht="15" customHeight="1">
      <c r="B121" s="19" t="s">
        <v>74</v>
      </c>
      <c r="C121" s="38">
        <v>300</v>
      </c>
      <c r="D121" s="31">
        <v>509</v>
      </c>
      <c r="E121" s="32">
        <v>209</v>
      </c>
      <c r="F121" s="63">
        <v>0.69666666666666666</v>
      </c>
      <c r="G121" s="62">
        <v>4.0201401915292725E-4</v>
      </c>
    </row>
    <row r="122" spans="2:7" ht="15" customHeight="1">
      <c r="B122" s="19" t="s">
        <v>86</v>
      </c>
      <c r="C122" s="38">
        <v>1</v>
      </c>
      <c r="D122" s="31">
        <v>4</v>
      </c>
      <c r="E122" s="32">
        <v>3</v>
      </c>
      <c r="F122" s="63">
        <v>3</v>
      </c>
      <c r="G122" s="62">
        <v>3.1592457300819431E-6</v>
      </c>
    </row>
    <row r="123" spans="2:7" ht="15" customHeight="1">
      <c r="B123" s="19" t="s">
        <v>168</v>
      </c>
      <c r="C123" s="38">
        <v>0</v>
      </c>
      <c r="D123" s="31">
        <v>0</v>
      </c>
      <c r="E123" s="32">
        <v>0</v>
      </c>
      <c r="F123" s="63"/>
      <c r="G123" s="62">
        <v>0</v>
      </c>
    </row>
    <row r="124" spans="2:7" ht="15" customHeight="1">
      <c r="B124" s="19" t="s">
        <v>169</v>
      </c>
      <c r="C124" s="38">
        <v>0</v>
      </c>
      <c r="D124" s="31">
        <v>0</v>
      </c>
      <c r="E124" s="32">
        <v>0</v>
      </c>
      <c r="F124" s="63"/>
      <c r="G124" s="62">
        <v>0</v>
      </c>
    </row>
    <row r="125" spans="2:7" ht="15" customHeight="1">
      <c r="B125" s="19" t="s">
        <v>215</v>
      </c>
      <c r="C125" s="38">
        <v>0</v>
      </c>
      <c r="D125" s="31">
        <v>0</v>
      </c>
      <c r="E125" s="32">
        <v>0</v>
      </c>
      <c r="F125" s="63"/>
      <c r="G125" s="62">
        <v>0</v>
      </c>
    </row>
    <row r="126" spans="2:7" ht="15" customHeight="1">
      <c r="B126" s="19" t="s">
        <v>76</v>
      </c>
      <c r="C126" s="38">
        <v>99</v>
      </c>
      <c r="D126" s="31">
        <v>130</v>
      </c>
      <c r="E126" s="32">
        <v>31</v>
      </c>
      <c r="F126" s="63">
        <v>0.31313131313131315</v>
      </c>
      <c r="G126" s="62">
        <v>1.0267548622766314E-4</v>
      </c>
    </row>
    <row r="127" spans="2:7" ht="15" customHeight="1">
      <c r="B127" s="19" t="s">
        <v>216</v>
      </c>
      <c r="C127" s="38">
        <v>0</v>
      </c>
      <c r="D127" s="31">
        <v>0</v>
      </c>
      <c r="E127" s="32">
        <v>0</v>
      </c>
      <c r="F127" s="63"/>
      <c r="G127" s="62">
        <v>0</v>
      </c>
    </row>
    <row r="128" spans="2:7" ht="15" customHeight="1">
      <c r="B128" s="19" t="s">
        <v>170</v>
      </c>
      <c r="C128" s="38">
        <v>1</v>
      </c>
      <c r="D128" s="31">
        <v>0</v>
      </c>
      <c r="E128" s="32">
        <v>-1</v>
      </c>
      <c r="F128" s="63">
        <v>-1</v>
      </c>
      <c r="G128" s="62">
        <v>0</v>
      </c>
    </row>
    <row r="129" spans="1:7" s="11" customFormat="1" ht="15" customHeight="1">
      <c r="B129" s="19" t="s">
        <v>75</v>
      </c>
      <c r="C129" s="38">
        <v>0</v>
      </c>
      <c r="D129" s="31">
        <v>0</v>
      </c>
      <c r="E129" s="32">
        <v>0</v>
      </c>
      <c r="F129" s="63"/>
      <c r="G129" s="62">
        <v>0</v>
      </c>
    </row>
    <row r="130" spans="1:7" s="11" customFormat="1" ht="15" customHeight="1">
      <c r="B130" s="19" t="s">
        <v>171</v>
      </c>
      <c r="C130" s="38">
        <v>4</v>
      </c>
      <c r="D130" s="31">
        <v>2</v>
      </c>
      <c r="E130" s="32">
        <v>-2</v>
      </c>
      <c r="F130" s="63">
        <v>-0.5</v>
      </c>
      <c r="G130" s="62">
        <v>1.5796228650409715E-6</v>
      </c>
    </row>
    <row r="131" spans="1:7" s="11" customFormat="1" ht="15" customHeight="1">
      <c r="B131" s="19" t="s">
        <v>85</v>
      </c>
      <c r="C131" s="38">
        <v>0</v>
      </c>
      <c r="D131" s="31">
        <v>6</v>
      </c>
      <c r="E131" s="32">
        <v>6</v>
      </c>
      <c r="F131" s="63"/>
      <c r="G131" s="62">
        <v>4.7388685951229148E-6</v>
      </c>
    </row>
    <row r="132" spans="1:7" s="11" customFormat="1" ht="15" customHeight="1">
      <c r="B132" s="19" t="s">
        <v>172</v>
      </c>
      <c r="C132" s="38">
        <v>0</v>
      </c>
      <c r="D132" s="31">
        <v>1</v>
      </c>
      <c r="E132" s="32">
        <v>1</v>
      </c>
      <c r="F132" s="63"/>
      <c r="G132" s="62">
        <v>7.8981143252048577E-7</v>
      </c>
    </row>
    <row r="133" spans="1:7" s="11" customFormat="1" ht="15" customHeight="1">
      <c r="B133" s="19" t="s">
        <v>173</v>
      </c>
      <c r="C133" s="38">
        <v>0</v>
      </c>
      <c r="D133" s="31">
        <v>0</v>
      </c>
      <c r="E133" s="32">
        <v>0</v>
      </c>
      <c r="F133" s="63"/>
      <c r="G133" s="62">
        <v>0</v>
      </c>
    </row>
    <row r="134" spans="1:7" s="11" customFormat="1" ht="15" customHeight="1">
      <c r="B134" s="19" t="s">
        <v>174</v>
      </c>
      <c r="C134" s="38">
        <v>0</v>
      </c>
      <c r="D134" s="31">
        <v>0</v>
      </c>
      <c r="E134" s="32">
        <v>0</v>
      </c>
      <c r="F134" s="63"/>
      <c r="G134" s="62">
        <v>0</v>
      </c>
    </row>
    <row r="135" spans="1:7" ht="15" customHeight="1">
      <c r="B135" s="76" t="s">
        <v>208</v>
      </c>
      <c r="C135" s="77">
        <v>22156</v>
      </c>
      <c r="D135" s="77">
        <v>70024</v>
      </c>
      <c r="E135" s="77">
        <v>47868</v>
      </c>
      <c r="F135" s="78">
        <v>2.1604982848889693</v>
      </c>
      <c r="G135" s="79">
        <v>5.5305755750814492E-2</v>
      </c>
    </row>
    <row r="136" spans="1:7" ht="15" customHeight="1">
      <c r="A136" s="12"/>
      <c r="B136" s="18" t="s">
        <v>103</v>
      </c>
      <c r="C136" s="38">
        <v>35</v>
      </c>
      <c r="D136" s="31">
        <v>83</v>
      </c>
      <c r="E136" s="32">
        <v>48</v>
      </c>
      <c r="F136" s="63">
        <v>1.3714285714285714</v>
      </c>
      <c r="G136" s="62">
        <v>6.5554348899200319E-5</v>
      </c>
    </row>
    <row r="137" spans="1:7" ht="15" customHeight="1">
      <c r="A137" s="12"/>
      <c r="B137" s="18" t="s">
        <v>104</v>
      </c>
      <c r="C137" s="38">
        <v>69</v>
      </c>
      <c r="D137" s="31">
        <v>210</v>
      </c>
      <c r="E137" s="32">
        <v>141</v>
      </c>
      <c r="F137" s="63">
        <v>2.0434782608695654</v>
      </c>
      <c r="G137" s="62">
        <v>1.65860400829302E-4</v>
      </c>
    </row>
    <row r="138" spans="1:7" s="11" customFormat="1" ht="15" customHeight="1">
      <c r="A138" s="12"/>
      <c r="B138" s="18" t="s">
        <v>266</v>
      </c>
      <c r="C138" s="38">
        <v>1</v>
      </c>
      <c r="D138" s="31">
        <v>2</v>
      </c>
      <c r="E138" s="32">
        <v>1</v>
      </c>
      <c r="F138" s="63">
        <v>1</v>
      </c>
      <c r="G138" s="62">
        <v>1.5796228650409715E-6</v>
      </c>
    </row>
    <row r="139" spans="1:7" ht="15" customHeight="1">
      <c r="A139" s="12"/>
      <c r="B139" s="18" t="s">
        <v>105</v>
      </c>
      <c r="C139" s="38">
        <v>4714</v>
      </c>
      <c r="D139" s="31">
        <v>11856</v>
      </c>
      <c r="E139" s="32">
        <v>7142</v>
      </c>
      <c r="F139" s="63">
        <v>1.5150615188799321</v>
      </c>
      <c r="G139" s="62">
        <v>9.3640043439628794E-3</v>
      </c>
    </row>
    <row r="140" spans="1:7" s="80" customFormat="1" ht="15" customHeight="1">
      <c r="A140" s="12"/>
      <c r="B140" s="18" t="s">
        <v>106</v>
      </c>
      <c r="C140" s="38">
        <v>16499</v>
      </c>
      <c r="D140" s="31">
        <v>55568</v>
      </c>
      <c r="E140" s="32">
        <v>39069</v>
      </c>
      <c r="F140" s="63">
        <v>2.3679616946481605</v>
      </c>
      <c r="G140" s="62">
        <v>4.3888241682298351E-2</v>
      </c>
    </row>
    <row r="141" spans="1:7" ht="12.75">
      <c r="A141" s="12"/>
      <c r="B141" s="18" t="s">
        <v>175</v>
      </c>
      <c r="C141" s="38">
        <v>9</v>
      </c>
      <c r="D141" s="31">
        <v>11</v>
      </c>
      <c r="E141" s="32">
        <v>2</v>
      </c>
      <c r="F141" s="63">
        <v>0.22222222222222221</v>
      </c>
      <c r="G141" s="62">
        <v>8.6879257577253427E-6</v>
      </c>
    </row>
    <row r="142" spans="1:7" ht="12.75">
      <c r="A142" s="12"/>
      <c r="B142" s="21" t="s">
        <v>107</v>
      </c>
      <c r="C142" s="38">
        <v>56</v>
      </c>
      <c r="D142" s="31">
        <v>94</v>
      </c>
      <c r="E142" s="32">
        <v>38</v>
      </c>
      <c r="F142" s="63">
        <v>0.6785714285714286</v>
      </c>
      <c r="G142" s="62">
        <v>7.424227465692566E-5</v>
      </c>
    </row>
    <row r="143" spans="1:7" ht="15" customHeight="1">
      <c r="A143" s="12"/>
      <c r="B143" s="18" t="s">
        <v>108</v>
      </c>
      <c r="C143" s="38">
        <v>402</v>
      </c>
      <c r="D143" s="31">
        <v>1702</v>
      </c>
      <c r="E143" s="32">
        <v>1300</v>
      </c>
      <c r="F143" s="63">
        <v>3.2338308457711444</v>
      </c>
      <c r="G143" s="62">
        <v>1.3442590581498666E-3</v>
      </c>
    </row>
    <row r="144" spans="1:7" ht="15" customHeight="1">
      <c r="A144" s="12"/>
      <c r="B144" s="18" t="s">
        <v>109</v>
      </c>
      <c r="C144" s="38">
        <v>371</v>
      </c>
      <c r="D144" s="31">
        <v>498</v>
      </c>
      <c r="E144" s="32">
        <v>127</v>
      </c>
      <c r="F144" s="63">
        <v>0.3423180592991914</v>
      </c>
      <c r="G144" s="62">
        <v>3.9332609339520189E-4</v>
      </c>
    </row>
    <row r="145" spans="1:7" ht="15" customHeight="1">
      <c r="A145" s="12"/>
      <c r="B145" s="76" t="s">
        <v>209</v>
      </c>
      <c r="C145" s="77">
        <v>5030</v>
      </c>
      <c r="D145" s="77">
        <v>7099</v>
      </c>
      <c r="E145" s="77">
        <v>2069</v>
      </c>
      <c r="F145" s="78">
        <v>0.4113320079522863</v>
      </c>
      <c r="G145" s="79">
        <v>5.6068713594629284E-3</v>
      </c>
    </row>
    <row r="146" spans="1:7" ht="15" customHeight="1">
      <c r="B146" s="21" t="s">
        <v>260</v>
      </c>
      <c r="C146" s="38">
        <v>0</v>
      </c>
      <c r="D146" s="31">
        <v>0</v>
      </c>
      <c r="E146" s="32">
        <v>0</v>
      </c>
      <c r="F146" s="63"/>
      <c r="G146" s="62">
        <v>0</v>
      </c>
    </row>
    <row r="147" spans="1:7" ht="12">
      <c r="B147" s="21" t="s">
        <v>265</v>
      </c>
      <c r="C147" s="38">
        <v>5</v>
      </c>
      <c r="D147" s="31">
        <v>9</v>
      </c>
      <c r="E147" s="32">
        <v>4</v>
      </c>
      <c r="F147" s="63">
        <v>0.8</v>
      </c>
      <c r="G147" s="62">
        <v>7.1083028926843714E-6</v>
      </c>
    </row>
    <row r="148" spans="1:7" ht="15" customHeight="1">
      <c r="B148" s="21" t="s">
        <v>79</v>
      </c>
      <c r="C148" s="38">
        <v>147</v>
      </c>
      <c r="D148" s="31">
        <v>202</v>
      </c>
      <c r="E148" s="32">
        <v>55</v>
      </c>
      <c r="F148" s="63">
        <v>0.37414965986394561</v>
      </c>
      <c r="G148" s="62">
        <v>1.5954190936913812E-4</v>
      </c>
    </row>
    <row r="149" spans="1:7" s="80" customFormat="1" ht="15" customHeight="1">
      <c r="B149" s="21" t="s">
        <v>273</v>
      </c>
      <c r="C149" s="38">
        <v>0</v>
      </c>
      <c r="D149" s="31">
        <v>3</v>
      </c>
      <c r="E149" s="32">
        <v>3</v>
      </c>
      <c r="F149" s="63"/>
      <c r="G149" s="62">
        <v>2.3694342975614574E-6</v>
      </c>
    </row>
    <row r="150" spans="1:7" ht="12">
      <c r="B150" s="21" t="s">
        <v>80</v>
      </c>
      <c r="C150" s="38">
        <v>122</v>
      </c>
      <c r="D150" s="31">
        <v>313</v>
      </c>
      <c r="E150" s="32">
        <v>191</v>
      </c>
      <c r="F150" s="63">
        <v>1.5655737704918034</v>
      </c>
      <c r="G150" s="62">
        <v>2.4721097837891205E-4</v>
      </c>
    </row>
    <row r="151" spans="1:7" ht="12">
      <c r="B151" s="21" t="s">
        <v>81</v>
      </c>
      <c r="C151" s="38">
        <v>52</v>
      </c>
      <c r="D151" s="31">
        <v>108</v>
      </c>
      <c r="E151" s="32">
        <v>56</v>
      </c>
      <c r="F151" s="63">
        <v>1.0769230769230769</v>
      </c>
      <c r="G151" s="62">
        <v>8.529963471221246E-5</v>
      </c>
    </row>
    <row r="152" spans="1:7" s="80" customFormat="1" ht="12">
      <c r="B152" s="21" t="s">
        <v>195</v>
      </c>
      <c r="C152" s="38">
        <v>4414</v>
      </c>
      <c r="D152" s="31">
        <v>6043</v>
      </c>
      <c r="E152" s="32">
        <v>1629</v>
      </c>
      <c r="F152" s="63">
        <v>0.36905301314000905</v>
      </c>
      <c r="G152" s="62">
        <v>4.7728304867212957E-3</v>
      </c>
    </row>
    <row r="153" spans="1:7" s="80" customFormat="1" ht="12">
      <c r="B153" s="21" t="s">
        <v>83</v>
      </c>
      <c r="C153" s="38">
        <v>50</v>
      </c>
      <c r="D153" s="31">
        <v>108</v>
      </c>
      <c r="E153" s="32">
        <v>58</v>
      </c>
      <c r="F153" s="63">
        <v>1.1599999999999999</v>
      </c>
      <c r="G153" s="62">
        <v>8.529963471221246E-5</v>
      </c>
    </row>
    <row r="154" spans="1:7" ht="15" customHeight="1">
      <c r="B154" s="21" t="s">
        <v>84</v>
      </c>
      <c r="C154" s="38">
        <v>215</v>
      </c>
      <c r="D154" s="31">
        <v>256</v>
      </c>
      <c r="E154" s="32">
        <v>41</v>
      </c>
      <c r="F154" s="63">
        <v>0.19069767441860466</v>
      </c>
      <c r="G154" s="62">
        <v>2.0219172672524436E-4</v>
      </c>
    </row>
    <row r="155" spans="1:7" ht="15" customHeight="1">
      <c r="B155" s="21" t="s">
        <v>77</v>
      </c>
      <c r="C155" s="38">
        <v>25</v>
      </c>
      <c r="D155" s="31">
        <v>57</v>
      </c>
      <c r="E155" s="32">
        <v>32</v>
      </c>
      <c r="F155" s="63">
        <v>1.28</v>
      </c>
      <c r="G155" s="62">
        <v>4.5019251653667689E-5</v>
      </c>
    </row>
    <row r="156" spans="1:7" ht="15" customHeight="1">
      <c r="B156" s="72" t="s">
        <v>88</v>
      </c>
      <c r="C156" s="73">
        <v>9989</v>
      </c>
      <c r="D156" s="73">
        <v>13749</v>
      </c>
      <c r="E156" s="73">
        <v>3760</v>
      </c>
      <c r="F156" s="74">
        <v>0.37641405546100709</v>
      </c>
      <c r="G156" s="75">
        <v>1.0859117385724159E-2</v>
      </c>
    </row>
    <row r="157" spans="1:7" ht="15" customHeight="1">
      <c r="B157" s="18" t="s">
        <v>90</v>
      </c>
      <c r="C157" s="38">
        <v>283</v>
      </c>
      <c r="D157" s="31">
        <v>327</v>
      </c>
      <c r="E157" s="32">
        <v>44</v>
      </c>
      <c r="F157" s="63">
        <v>0.15547703180212014</v>
      </c>
      <c r="G157" s="62">
        <v>2.5826833843419883E-4</v>
      </c>
    </row>
    <row r="158" spans="1:7" ht="15" customHeight="1">
      <c r="B158" s="18" t="s">
        <v>91</v>
      </c>
      <c r="C158" s="38">
        <v>773</v>
      </c>
      <c r="D158" s="31">
        <v>1575</v>
      </c>
      <c r="E158" s="32">
        <v>802</v>
      </c>
      <c r="F158" s="63">
        <v>1.0375161707632601</v>
      </c>
      <c r="G158" s="62">
        <v>1.2439530062197651E-3</v>
      </c>
    </row>
    <row r="159" spans="1:7" ht="15" customHeight="1">
      <c r="B159" s="23" t="s">
        <v>92</v>
      </c>
      <c r="C159" s="38">
        <v>966</v>
      </c>
      <c r="D159" s="31">
        <v>1034</v>
      </c>
      <c r="E159" s="32">
        <v>68</v>
      </c>
      <c r="F159" s="63">
        <v>7.0393374741200831E-2</v>
      </c>
      <c r="G159" s="62">
        <v>8.1666502122618222E-4</v>
      </c>
    </row>
    <row r="160" spans="1:7" ht="15" customHeight="1">
      <c r="B160" s="24" t="s">
        <v>94</v>
      </c>
      <c r="C160" s="38">
        <v>241</v>
      </c>
      <c r="D160" s="31">
        <v>769</v>
      </c>
      <c r="E160" s="32">
        <v>528</v>
      </c>
      <c r="F160" s="63">
        <v>2.190871369294606</v>
      </c>
      <c r="G160" s="62">
        <v>6.0736499160825351E-4</v>
      </c>
    </row>
    <row r="161" spans="2:7" ht="15" customHeight="1">
      <c r="B161" s="24" t="s">
        <v>102</v>
      </c>
      <c r="C161" s="38">
        <v>455</v>
      </c>
      <c r="D161" s="31">
        <v>1033</v>
      </c>
      <c r="E161" s="32">
        <v>578</v>
      </c>
      <c r="F161" s="63">
        <v>1.2703296703296703</v>
      </c>
      <c r="G161" s="62">
        <v>8.158752097936618E-4</v>
      </c>
    </row>
    <row r="162" spans="2:7" ht="15" customHeight="1">
      <c r="B162" s="24" t="s">
        <v>96</v>
      </c>
      <c r="C162" s="38">
        <v>319</v>
      </c>
      <c r="D162" s="31">
        <v>627</v>
      </c>
      <c r="E162" s="32">
        <v>308</v>
      </c>
      <c r="F162" s="63">
        <v>0.96551724137931039</v>
      </c>
      <c r="G162" s="62">
        <v>4.9521176819034452E-4</v>
      </c>
    </row>
    <row r="163" spans="2:7" ht="15" customHeight="1">
      <c r="B163" s="17" t="s">
        <v>97</v>
      </c>
      <c r="C163" s="38">
        <v>3</v>
      </c>
      <c r="D163" s="31">
        <v>17</v>
      </c>
      <c r="E163" s="32">
        <v>14</v>
      </c>
      <c r="F163" s="63">
        <v>4.666666666666667</v>
      </c>
      <c r="G163" s="62">
        <v>1.3426794352848258E-5</v>
      </c>
    </row>
    <row r="164" spans="2:7" ht="12">
      <c r="B164" s="17" t="s">
        <v>98</v>
      </c>
      <c r="C164" s="38">
        <v>1298</v>
      </c>
      <c r="D164" s="31">
        <v>1546</v>
      </c>
      <c r="E164" s="32">
        <v>248</v>
      </c>
      <c r="F164" s="63">
        <v>0.19106317411402157</v>
      </c>
      <c r="G164" s="62">
        <v>1.221048474676671E-3</v>
      </c>
    </row>
    <row r="165" spans="2:7" ht="15" customHeight="1">
      <c r="B165" s="17" t="s">
        <v>99</v>
      </c>
      <c r="C165" s="38">
        <v>139</v>
      </c>
      <c r="D165" s="31">
        <v>470</v>
      </c>
      <c r="E165" s="32">
        <v>331</v>
      </c>
      <c r="F165" s="63">
        <v>2.3812949640287768</v>
      </c>
      <c r="G165" s="62">
        <v>3.7121137328462829E-4</v>
      </c>
    </row>
    <row r="166" spans="2:7" ht="15" customHeight="1">
      <c r="B166" s="17" t="s">
        <v>95</v>
      </c>
      <c r="C166" s="38">
        <v>121</v>
      </c>
      <c r="D166" s="31">
        <v>335</v>
      </c>
      <c r="E166" s="32">
        <v>214</v>
      </c>
      <c r="F166" s="63">
        <v>1.7685950413223142</v>
      </c>
      <c r="G166" s="62">
        <v>2.6458682989436273E-4</v>
      </c>
    </row>
    <row r="167" spans="2:7" ht="15" customHeight="1">
      <c r="B167" s="18" t="s">
        <v>100</v>
      </c>
      <c r="C167" s="38">
        <v>1085</v>
      </c>
      <c r="D167" s="31">
        <v>1871</v>
      </c>
      <c r="E167" s="32">
        <v>786</v>
      </c>
      <c r="F167" s="63">
        <v>0.72442396313364055</v>
      </c>
      <c r="G167" s="62">
        <v>1.4777371902458289E-3</v>
      </c>
    </row>
    <row r="168" spans="2:7" ht="15" customHeight="1">
      <c r="B168" s="17" t="s">
        <v>101</v>
      </c>
      <c r="C168" s="38">
        <v>530</v>
      </c>
      <c r="D168" s="31">
        <v>990</v>
      </c>
      <c r="E168" s="32">
        <v>460</v>
      </c>
      <c r="F168" s="63">
        <v>0.86792452830188682</v>
      </c>
      <c r="G168" s="62">
        <v>7.8191331819528085E-4</v>
      </c>
    </row>
    <row r="169" spans="2:7" ht="12">
      <c r="B169" s="18" t="s">
        <v>89</v>
      </c>
      <c r="C169" s="38">
        <v>3589</v>
      </c>
      <c r="D169" s="31">
        <v>2822</v>
      </c>
      <c r="E169" s="32">
        <v>-767</v>
      </c>
      <c r="F169" s="63">
        <v>-0.21370855391473947</v>
      </c>
      <c r="G169" s="62">
        <v>2.2288478625728109E-3</v>
      </c>
    </row>
    <row r="170" spans="2:7" ht="15" customHeight="1">
      <c r="B170" s="17" t="s">
        <v>93</v>
      </c>
      <c r="C170" s="38">
        <v>187</v>
      </c>
      <c r="D170" s="31">
        <v>333</v>
      </c>
      <c r="E170" s="32">
        <v>146</v>
      </c>
      <c r="F170" s="63">
        <v>0.78074866310160429</v>
      </c>
      <c r="G170" s="62">
        <v>2.6300720702932174E-4</v>
      </c>
    </row>
    <row r="171" spans="2:7" ht="15" customHeight="1">
      <c r="B171" s="72" t="s">
        <v>110</v>
      </c>
      <c r="C171" s="73">
        <v>1208</v>
      </c>
      <c r="D171" s="73">
        <v>1665</v>
      </c>
      <c r="E171" s="73">
        <v>457</v>
      </c>
      <c r="F171" s="74">
        <v>0.37831125827814571</v>
      </c>
      <c r="G171" s="75">
        <v>1.3150360351466088E-3</v>
      </c>
    </row>
    <row r="172" spans="2:7" ht="15" customHeight="1">
      <c r="B172" s="76" t="s">
        <v>111</v>
      </c>
      <c r="C172" s="77">
        <v>357</v>
      </c>
      <c r="D172" s="77">
        <v>491</v>
      </c>
      <c r="E172" s="77">
        <v>134</v>
      </c>
      <c r="F172" s="78">
        <v>0.37535014005602241</v>
      </c>
      <c r="G172" s="79">
        <v>3.877974133675585E-4</v>
      </c>
    </row>
    <row r="173" spans="2:7" ht="15" customHeight="1">
      <c r="B173" s="21" t="s">
        <v>176</v>
      </c>
      <c r="C173" s="38">
        <v>0</v>
      </c>
      <c r="D173" s="31">
        <v>0</v>
      </c>
      <c r="E173" s="32">
        <v>0</v>
      </c>
      <c r="F173" s="63"/>
      <c r="G173" s="62">
        <v>0</v>
      </c>
    </row>
    <row r="174" spans="2:7" s="10" customFormat="1" ht="15" customHeight="1">
      <c r="B174" s="21" t="s">
        <v>210</v>
      </c>
      <c r="C174" s="38">
        <v>225</v>
      </c>
      <c r="D174" s="31">
        <v>199</v>
      </c>
      <c r="E174" s="32">
        <v>-26</v>
      </c>
      <c r="F174" s="63">
        <v>-0.11555555555555555</v>
      </c>
      <c r="G174" s="62">
        <v>1.5717247507157666E-4</v>
      </c>
    </row>
    <row r="175" spans="2:7" ht="15" customHeight="1">
      <c r="B175" s="21" t="s">
        <v>177</v>
      </c>
      <c r="C175" s="38">
        <v>0</v>
      </c>
      <c r="D175" s="31">
        <v>1</v>
      </c>
      <c r="E175" s="32">
        <v>1</v>
      </c>
      <c r="F175" s="63"/>
      <c r="G175" s="62">
        <v>7.8981143252048577E-7</v>
      </c>
    </row>
    <row r="176" spans="2:7" ht="15" customHeight="1">
      <c r="B176" s="21" t="s">
        <v>113</v>
      </c>
      <c r="C176" s="38">
        <v>8</v>
      </c>
      <c r="D176" s="31">
        <v>25</v>
      </c>
      <c r="E176" s="32">
        <v>17</v>
      </c>
      <c r="F176" s="63">
        <v>2.125</v>
      </c>
      <c r="G176" s="62">
        <v>1.9745285813012145E-5</v>
      </c>
    </row>
    <row r="177" spans="2:7" ht="15" customHeight="1">
      <c r="B177" s="21" t="s">
        <v>112</v>
      </c>
      <c r="C177" s="38">
        <v>13</v>
      </c>
      <c r="D177" s="31">
        <v>44</v>
      </c>
      <c r="E177" s="32">
        <v>31</v>
      </c>
      <c r="F177" s="63">
        <v>2.3846153846153846</v>
      </c>
      <c r="G177" s="62">
        <v>3.4751703030901371E-5</v>
      </c>
    </row>
    <row r="178" spans="2:7" ht="15" customHeight="1">
      <c r="B178" s="21" t="s">
        <v>116</v>
      </c>
      <c r="C178" s="38">
        <v>37</v>
      </c>
      <c r="D178" s="31">
        <v>74</v>
      </c>
      <c r="E178" s="32">
        <v>37</v>
      </c>
      <c r="F178" s="63">
        <v>1</v>
      </c>
      <c r="G178" s="62">
        <v>5.8446046006515942E-5</v>
      </c>
    </row>
    <row r="179" spans="2:7" ht="15" customHeight="1">
      <c r="B179" s="21" t="s">
        <v>117</v>
      </c>
      <c r="C179" s="38">
        <v>1</v>
      </c>
      <c r="D179" s="31">
        <v>2</v>
      </c>
      <c r="E179" s="32">
        <v>1</v>
      </c>
      <c r="F179" s="63">
        <v>1</v>
      </c>
      <c r="G179" s="62">
        <v>1.5796228650409715E-6</v>
      </c>
    </row>
    <row r="180" spans="2:7" ht="15" customHeight="1">
      <c r="B180" s="21" t="s">
        <v>178</v>
      </c>
      <c r="C180" s="38">
        <v>1</v>
      </c>
      <c r="D180" s="31">
        <v>1</v>
      </c>
      <c r="E180" s="32">
        <v>0</v>
      </c>
      <c r="F180" s="63">
        <v>0</v>
      </c>
      <c r="G180" s="62">
        <v>7.8981143252048577E-7</v>
      </c>
    </row>
    <row r="181" spans="2:7" ht="15" customHeight="1">
      <c r="B181" s="21" t="s">
        <v>219</v>
      </c>
      <c r="C181" s="38">
        <v>7</v>
      </c>
      <c r="D181" s="31">
        <v>13</v>
      </c>
      <c r="E181" s="32">
        <v>6</v>
      </c>
      <c r="F181" s="63">
        <v>0.8571428571428571</v>
      </c>
      <c r="G181" s="62">
        <v>1.0267548622766315E-5</v>
      </c>
    </row>
    <row r="182" spans="2:7" ht="15" customHeight="1">
      <c r="B182" s="21" t="s">
        <v>179</v>
      </c>
      <c r="C182" s="38">
        <v>0</v>
      </c>
      <c r="D182" s="31">
        <v>0</v>
      </c>
      <c r="E182" s="32">
        <v>0</v>
      </c>
      <c r="F182" s="63"/>
      <c r="G182" s="62">
        <v>0</v>
      </c>
    </row>
    <row r="183" spans="2:7" ht="15" customHeight="1">
      <c r="B183" s="21" t="s">
        <v>180</v>
      </c>
      <c r="C183" s="38">
        <v>3</v>
      </c>
      <c r="D183" s="31">
        <v>7</v>
      </c>
      <c r="E183" s="32">
        <v>4</v>
      </c>
      <c r="F183" s="63">
        <v>1.3333333333333333</v>
      </c>
      <c r="G183" s="62">
        <v>5.5286800276434001E-6</v>
      </c>
    </row>
    <row r="184" spans="2:7" ht="12.75" customHeight="1">
      <c r="B184" s="21" t="s">
        <v>181</v>
      </c>
      <c r="C184" s="38">
        <v>2</v>
      </c>
      <c r="D184" s="31">
        <v>0</v>
      </c>
      <c r="E184" s="32">
        <v>-2</v>
      </c>
      <c r="F184" s="63">
        <v>-1</v>
      </c>
      <c r="G184" s="62">
        <v>0</v>
      </c>
    </row>
    <row r="185" spans="2:7" ht="12">
      <c r="B185" s="21" t="s">
        <v>182</v>
      </c>
      <c r="C185" s="38">
        <v>1</v>
      </c>
      <c r="D185" s="31">
        <v>2</v>
      </c>
      <c r="E185" s="32">
        <v>1</v>
      </c>
      <c r="F185" s="63">
        <v>1</v>
      </c>
      <c r="G185" s="62">
        <v>1.5796228650409715E-6</v>
      </c>
    </row>
    <row r="186" spans="2:7" ht="15" customHeight="1">
      <c r="B186" s="21" t="s">
        <v>118</v>
      </c>
      <c r="C186" s="38">
        <v>3</v>
      </c>
      <c r="D186" s="31">
        <v>2</v>
      </c>
      <c r="E186" s="32">
        <v>-1</v>
      </c>
      <c r="F186" s="63">
        <v>-0.33333333333333331</v>
      </c>
      <c r="G186" s="62">
        <v>1.5796228650409715E-6</v>
      </c>
    </row>
    <row r="187" spans="2:7" ht="15" customHeight="1">
      <c r="B187" s="21" t="s">
        <v>183</v>
      </c>
      <c r="C187" s="38">
        <v>15</v>
      </c>
      <c r="D187" s="31">
        <v>63</v>
      </c>
      <c r="E187" s="32">
        <v>48</v>
      </c>
      <c r="F187" s="63">
        <v>3.2</v>
      </c>
      <c r="G187" s="62">
        <v>4.9758120248790601E-5</v>
      </c>
    </row>
    <row r="188" spans="2:7" ht="15" customHeight="1">
      <c r="B188" s="21" t="s">
        <v>119</v>
      </c>
      <c r="C188" s="38">
        <v>10</v>
      </c>
      <c r="D188" s="31">
        <v>8</v>
      </c>
      <c r="E188" s="32">
        <v>-2</v>
      </c>
      <c r="F188" s="63">
        <v>-0.2</v>
      </c>
      <c r="G188" s="62">
        <v>6.3184914601638861E-6</v>
      </c>
    </row>
    <row r="189" spans="2:7" ht="12">
      <c r="B189" s="21" t="s">
        <v>120</v>
      </c>
      <c r="C189" s="38">
        <v>12</v>
      </c>
      <c r="D189" s="31">
        <v>19</v>
      </c>
      <c r="E189" s="32">
        <v>7</v>
      </c>
      <c r="F189" s="63">
        <v>0.58333333333333337</v>
      </c>
      <c r="G189" s="62">
        <v>1.500641721788923E-5</v>
      </c>
    </row>
    <row r="190" spans="2:7" ht="15" customHeight="1">
      <c r="B190" s="21" t="s">
        <v>114</v>
      </c>
      <c r="C190" s="38">
        <v>2</v>
      </c>
      <c r="D190" s="31">
        <v>2</v>
      </c>
      <c r="E190" s="32">
        <v>0</v>
      </c>
      <c r="F190" s="63">
        <v>0</v>
      </c>
      <c r="G190" s="62">
        <v>1.5796228650409715E-6</v>
      </c>
    </row>
    <row r="191" spans="2:7" ht="15" customHeight="1">
      <c r="B191" s="21" t="s">
        <v>115</v>
      </c>
      <c r="C191" s="38">
        <v>17</v>
      </c>
      <c r="D191" s="31">
        <v>29</v>
      </c>
      <c r="E191" s="32">
        <v>12</v>
      </c>
      <c r="F191" s="63">
        <v>0.70588235294117652</v>
      </c>
      <c r="G191" s="62">
        <v>2.2904531543094085E-5</v>
      </c>
    </row>
    <row r="192" spans="2:7" ht="15" customHeight="1">
      <c r="B192" s="76" t="s">
        <v>128</v>
      </c>
      <c r="C192" s="77">
        <v>205</v>
      </c>
      <c r="D192" s="77">
        <v>244</v>
      </c>
      <c r="E192" s="77">
        <v>39</v>
      </c>
      <c r="F192" s="78">
        <v>0.19024390243902439</v>
      </c>
      <c r="G192" s="79">
        <v>1.9271398953499852E-4</v>
      </c>
    </row>
    <row r="193" spans="1:7" ht="15" customHeight="1">
      <c r="A193" s="12"/>
      <c r="B193" s="18" t="s">
        <v>204</v>
      </c>
      <c r="C193" s="38">
        <v>0</v>
      </c>
      <c r="D193" s="31">
        <v>1</v>
      </c>
      <c r="E193" s="32">
        <v>1</v>
      </c>
      <c r="F193" s="63"/>
      <c r="G193" s="62">
        <v>7.8981143252048577E-7</v>
      </c>
    </row>
    <row r="194" spans="1:7" ht="15" customHeight="1">
      <c r="A194" s="12"/>
      <c r="B194" s="20" t="s">
        <v>201</v>
      </c>
      <c r="C194" s="38">
        <v>3</v>
      </c>
      <c r="D194" s="31">
        <v>0</v>
      </c>
      <c r="E194" s="32">
        <v>-3</v>
      </c>
      <c r="F194" s="63">
        <v>-1</v>
      </c>
      <c r="G194" s="62">
        <v>0</v>
      </c>
    </row>
    <row r="195" spans="1:7" ht="15" customHeight="1">
      <c r="A195" s="12"/>
      <c r="B195" s="21" t="s">
        <v>123</v>
      </c>
      <c r="C195" s="38">
        <v>2</v>
      </c>
      <c r="D195" s="31">
        <v>2</v>
      </c>
      <c r="E195" s="32">
        <v>0</v>
      </c>
      <c r="F195" s="63">
        <v>0</v>
      </c>
      <c r="G195" s="62">
        <v>1.5796228650409715E-6</v>
      </c>
    </row>
    <row r="196" spans="1:7" ht="15" customHeight="1">
      <c r="A196" s="12"/>
      <c r="B196" s="21" t="s">
        <v>184</v>
      </c>
      <c r="C196" s="38">
        <v>8</v>
      </c>
      <c r="D196" s="31">
        <v>9</v>
      </c>
      <c r="E196" s="32">
        <v>1</v>
      </c>
      <c r="F196" s="63">
        <v>0.125</v>
      </c>
      <c r="G196" s="62">
        <v>7.1083028926843714E-6</v>
      </c>
    </row>
    <row r="197" spans="1:7" ht="15" customHeight="1">
      <c r="A197" s="12"/>
      <c r="B197" s="21" t="s">
        <v>205</v>
      </c>
      <c r="C197" s="38">
        <v>4</v>
      </c>
      <c r="D197" s="31">
        <v>0</v>
      </c>
      <c r="E197" s="32">
        <v>-4</v>
      </c>
      <c r="F197" s="63">
        <v>-1</v>
      </c>
      <c r="G197" s="62">
        <v>0</v>
      </c>
    </row>
    <row r="198" spans="1:7" ht="15" customHeight="1">
      <c r="A198" s="12"/>
      <c r="B198" s="21" t="s">
        <v>121</v>
      </c>
      <c r="C198" s="38">
        <v>13</v>
      </c>
      <c r="D198" s="31">
        <v>20</v>
      </c>
      <c r="E198" s="32">
        <v>7</v>
      </c>
      <c r="F198" s="63">
        <v>0.53846153846153844</v>
      </c>
      <c r="G198" s="62">
        <v>1.5796228650409715E-5</v>
      </c>
    </row>
    <row r="199" spans="1:7" ht="15" customHeight="1">
      <c r="A199" s="12"/>
      <c r="B199" s="21" t="s">
        <v>122</v>
      </c>
      <c r="C199" s="38">
        <v>3</v>
      </c>
      <c r="D199" s="31">
        <v>3</v>
      </c>
      <c r="E199" s="32">
        <v>0</v>
      </c>
      <c r="F199" s="63">
        <v>0</v>
      </c>
      <c r="G199" s="62">
        <v>2.3694342975614574E-6</v>
      </c>
    </row>
    <row r="200" spans="1:7" ht="15" customHeight="1">
      <c r="A200" s="12"/>
      <c r="B200" s="21" t="s">
        <v>185</v>
      </c>
      <c r="C200" s="38">
        <v>1</v>
      </c>
      <c r="D200" s="31">
        <v>0</v>
      </c>
      <c r="E200" s="32">
        <v>-1</v>
      </c>
      <c r="F200" s="63">
        <v>-1</v>
      </c>
      <c r="G200" s="62">
        <v>0</v>
      </c>
    </row>
    <row r="201" spans="1:7" ht="15" customHeight="1">
      <c r="A201" s="12"/>
      <c r="B201" s="17" t="s">
        <v>139</v>
      </c>
      <c r="C201" s="38">
        <v>0</v>
      </c>
      <c r="D201" s="31">
        <v>8</v>
      </c>
      <c r="E201" s="32">
        <v>8</v>
      </c>
      <c r="F201" s="63"/>
      <c r="G201" s="62">
        <v>6.3184914601638861E-6</v>
      </c>
    </row>
    <row r="202" spans="1:7" ht="15" customHeight="1">
      <c r="A202" s="12"/>
      <c r="B202" s="21" t="s">
        <v>124</v>
      </c>
      <c r="C202" s="38">
        <v>0</v>
      </c>
      <c r="D202" s="31">
        <v>5</v>
      </c>
      <c r="E202" s="32">
        <v>5</v>
      </c>
      <c r="F202" s="63"/>
      <c r="G202" s="62">
        <v>3.9490571626024287E-6</v>
      </c>
    </row>
    <row r="203" spans="1:7" ht="15" customHeight="1">
      <c r="A203" s="12"/>
      <c r="B203" s="21" t="s">
        <v>186</v>
      </c>
      <c r="C203" s="38">
        <v>3</v>
      </c>
      <c r="D203" s="31">
        <v>4</v>
      </c>
      <c r="E203" s="32">
        <v>1</v>
      </c>
      <c r="F203" s="63">
        <v>0.33333333333333331</v>
      </c>
      <c r="G203" s="62">
        <v>3.1592457300819431E-6</v>
      </c>
    </row>
    <row r="204" spans="1:7" ht="15" customHeight="1">
      <c r="A204" s="12"/>
      <c r="B204" s="21" t="s">
        <v>187</v>
      </c>
      <c r="C204" s="38">
        <v>0</v>
      </c>
      <c r="D204" s="31">
        <v>1</v>
      </c>
      <c r="E204" s="32">
        <v>1</v>
      </c>
      <c r="F204" s="63"/>
      <c r="G204" s="62">
        <v>7.8981143252048577E-7</v>
      </c>
    </row>
    <row r="205" spans="1:7" ht="15" customHeight="1">
      <c r="A205" s="12"/>
      <c r="B205" s="21" t="s">
        <v>125</v>
      </c>
      <c r="C205" s="38">
        <v>165</v>
      </c>
      <c r="D205" s="31">
        <v>185</v>
      </c>
      <c r="E205" s="32">
        <v>20</v>
      </c>
      <c r="F205" s="63">
        <v>0.12121212121212122</v>
      </c>
      <c r="G205" s="62">
        <v>1.4611511501628986E-4</v>
      </c>
    </row>
    <row r="206" spans="1:7" ht="15" customHeight="1">
      <c r="A206" s="12"/>
      <c r="B206" s="21" t="s">
        <v>126</v>
      </c>
      <c r="C206" s="38">
        <v>2</v>
      </c>
      <c r="D206" s="31">
        <v>3</v>
      </c>
      <c r="E206" s="32">
        <v>1</v>
      </c>
      <c r="F206" s="63">
        <v>0.5</v>
      </c>
      <c r="G206" s="62">
        <v>2.3694342975614574E-6</v>
      </c>
    </row>
    <row r="207" spans="1:7" ht="15" customHeight="1">
      <c r="A207" s="12"/>
      <c r="B207" s="21" t="s">
        <v>188</v>
      </c>
      <c r="C207" s="38">
        <v>1</v>
      </c>
      <c r="D207" s="31">
        <v>3</v>
      </c>
      <c r="E207" s="32">
        <v>2</v>
      </c>
      <c r="F207" s="63">
        <v>2</v>
      </c>
      <c r="G207" s="62">
        <v>2.3694342975614574E-6</v>
      </c>
    </row>
    <row r="208" spans="1:7" ht="15" customHeight="1">
      <c r="A208" s="12"/>
      <c r="B208" s="21" t="s">
        <v>127</v>
      </c>
      <c r="C208" s="38">
        <v>0</v>
      </c>
      <c r="D208" s="31">
        <v>0</v>
      </c>
      <c r="E208" s="32">
        <v>0</v>
      </c>
      <c r="F208" s="63"/>
      <c r="G208" s="62">
        <v>0</v>
      </c>
    </row>
    <row r="209" spans="1:7" ht="15" customHeight="1">
      <c r="B209" s="76" t="s">
        <v>129</v>
      </c>
      <c r="C209" s="77">
        <v>276</v>
      </c>
      <c r="D209" s="77">
        <v>315</v>
      </c>
      <c r="E209" s="77">
        <v>39</v>
      </c>
      <c r="F209" s="78">
        <v>0.14130434782608695</v>
      </c>
      <c r="G209" s="79">
        <v>2.4879060124395299E-4</v>
      </c>
    </row>
    <row r="210" spans="1:7" ht="13.5" customHeight="1">
      <c r="B210" s="21" t="s">
        <v>189</v>
      </c>
      <c r="C210" s="38">
        <v>1</v>
      </c>
      <c r="D210" s="31">
        <v>0</v>
      </c>
      <c r="E210" s="32">
        <v>-1</v>
      </c>
      <c r="F210" s="63">
        <v>-1</v>
      </c>
      <c r="G210" s="62">
        <v>0</v>
      </c>
    </row>
    <row r="211" spans="1:7" ht="15" customHeight="1">
      <c r="A211" s="12"/>
      <c r="B211" s="20" t="s">
        <v>190</v>
      </c>
      <c r="C211" s="38">
        <v>0</v>
      </c>
      <c r="D211" s="31">
        <v>0</v>
      </c>
      <c r="E211" s="32">
        <v>0</v>
      </c>
      <c r="F211" s="63"/>
      <c r="G211" s="62">
        <v>0</v>
      </c>
    </row>
    <row r="212" spans="1:7" ht="15" customHeight="1">
      <c r="A212" s="12"/>
      <c r="B212" s="21" t="s">
        <v>191</v>
      </c>
      <c r="C212" s="38">
        <v>1</v>
      </c>
      <c r="D212" s="31">
        <v>1</v>
      </c>
      <c r="E212" s="32">
        <v>0</v>
      </c>
      <c r="F212" s="63">
        <v>0</v>
      </c>
      <c r="G212" s="62">
        <v>7.8981143252048577E-7</v>
      </c>
    </row>
    <row r="213" spans="1:7" ht="15" customHeight="1">
      <c r="A213" s="12"/>
      <c r="B213" s="21" t="s">
        <v>129</v>
      </c>
      <c r="C213" s="38">
        <v>273</v>
      </c>
      <c r="D213" s="31">
        <v>313</v>
      </c>
      <c r="E213" s="32">
        <v>40</v>
      </c>
      <c r="F213" s="63">
        <v>0.14652014652014653</v>
      </c>
      <c r="G213" s="62">
        <v>2.4721097837891205E-4</v>
      </c>
    </row>
    <row r="214" spans="1:7" s="80" customFormat="1" ht="15" customHeight="1">
      <c r="A214" s="12"/>
      <c r="B214" s="21" t="s">
        <v>274</v>
      </c>
      <c r="C214" s="38">
        <v>1</v>
      </c>
      <c r="D214" s="31">
        <v>1</v>
      </c>
      <c r="E214" s="32">
        <v>0</v>
      </c>
      <c r="F214" s="63">
        <v>0</v>
      </c>
      <c r="G214" s="62">
        <v>7.8981143252048577E-7</v>
      </c>
    </row>
    <row r="215" spans="1:7">
      <c r="B215" s="76" t="s">
        <v>130</v>
      </c>
      <c r="C215" s="77">
        <v>341</v>
      </c>
      <c r="D215" s="77">
        <v>585</v>
      </c>
      <c r="E215" s="77">
        <v>244</v>
      </c>
      <c r="F215" s="78">
        <v>0.71554252199413493</v>
      </c>
      <c r="G215" s="79">
        <v>4.6203968802448415E-4</v>
      </c>
    </row>
    <row r="216" spans="1:7" ht="15" customHeight="1">
      <c r="B216" s="17" t="s">
        <v>131</v>
      </c>
      <c r="C216" s="38">
        <v>21</v>
      </c>
      <c r="D216" s="31">
        <v>66</v>
      </c>
      <c r="E216" s="32">
        <v>45</v>
      </c>
      <c r="F216" s="63">
        <v>2.1428571428571428</v>
      </c>
      <c r="G216" s="62">
        <v>5.212755454635206E-5</v>
      </c>
    </row>
    <row r="217" spans="1:7" ht="15" customHeight="1">
      <c r="B217" s="17" t="s">
        <v>132</v>
      </c>
      <c r="C217" s="38">
        <v>110</v>
      </c>
      <c r="D217" s="31">
        <v>191</v>
      </c>
      <c r="E217" s="32">
        <v>81</v>
      </c>
      <c r="F217" s="63">
        <v>0.73636363636363633</v>
      </c>
      <c r="G217" s="62">
        <v>1.5085398361141278E-4</v>
      </c>
    </row>
    <row r="218" spans="1:7" ht="15" customHeight="1">
      <c r="B218" s="17" t="s">
        <v>133</v>
      </c>
      <c r="C218" s="38">
        <v>68</v>
      </c>
      <c r="D218" s="31">
        <v>144</v>
      </c>
      <c r="E218" s="32">
        <v>76</v>
      </c>
      <c r="F218" s="63">
        <v>1.1176470588235294</v>
      </c>
      <c r="G218" s="62">
        <v>1.1373284628294994E-4</v>
      </c>
    </row>
    <row r="219" spans="1:7" ht="15" customHeight="1">
      <c r="B219" s="17" t="s">
        <v>134</v>
      </c>
      <c r="C219" s="38">
        <v>142</v>
      </c>
      <c r="D219" s="31">
        <v>184</v>
      </c>
      <c r="E219" s="32">
        <v>42</v>
      </c>
      <c r="F219" s="63">
        <v>0.29577464788732394</v>
      </c>
      <c r="G219" s="62">
        <v>1.4532530358376937E-4</v>
      </c>
    </row>
    <row r="220" spans="1:7">
      <c r="B220" s="76" t="s">
        <v>135</v>
      </c>
      <c r="C220" s="77">
        <v>29</v>
      </c>
      <c r="D220" s="77">
        <v>30</v>
      </c>
      <c r="E220" s="77">
        <v>1</v>
      </c>
      <c r="F220" s="78">
        <v>3.4482758620689655E-2</v>
      </c>
      <c r="G220" s="79">
        <v>2.3694342975614571E-5</v>
      </c>
    </row>
    <row r="221" spans="1:7" ht="12">
      <c r="B221" s="21" t="s">
        <v>192</v>
      </c>
      <c r="C221" s="38">
        <v>0</v>
      </c>
      <c r="D221" s="31">
        <v>0</v>
      </c>
      <c r="E221" s="32">
        <v>0</v>
      </c>
      <c r="F221" s="63"/>
      <c r="G221" s="62">
        <v>0</v>
      </c>
    </row>
    <row r="222" spans="1:7" ht="12">
      <c r="B222" s="21" t="s">
        <v>137</v>
      </c>
      <c r="C222" s="38">
        <v>18</v>
      </c>
      <c r="D222" s="31">
        <v>15</v>
      </c>
      <c r="E222" s="32">
        <v>-3</v>
      </c>
      <c r="F222" s="63">
        <v>-0.16666666666666666</v>
      </c>
      <c r="G222" s="62">
        <v>1.1847171487807285E-5</v>
      </c>
    </row>
    <row r="223" spans="1:7" ht="12">
      <c r="B223" s="21" t="s">
        <v>193</v>
      </c>
      <c r="C223" s="38">
        <v>0</v>
      </c>
      <c r="D223" s="31">
        <v>0</v>
      </c>
      <c r="E223" s="32">
        <v>0</v>
      </c>
      <c r="F223" s="63"/>
      <c r="G223" s="62">
        <v>0</v>
      </c>
    </row>
    <row r="224" spans="1:7" ht="12">
      <c r="B224" s="21" t="s">
        <v>206</v>
      </c>
      <c r="C224" s="38">
        <v>0</v>
      </c>
      <c r="D224" s="31">
        <v>3</v>
      </c>
      <c r="E224" s="32">
        <v>3</v>
      </c>
      <c r="F224" s="63"/>
      <c r="G224" s="62">
        <v>2.3694342975614574E-6</v>
      </c>
    </row>
    <row r="225" spans="2:7" ht="12">
      <c r="B225" s="21" t="s">
        <v>194</v>
      </c>
      <c r="C225" s="38">
        <v>11</v>
      </c>
      <c r="D225" s="31">
        <v>11</v>
      </c>
      <c r="E225" s="32">
        <v>0</v>
      </c>
      <c r="F225" s="63">
        <v>0</v>
      </c>
      <c r="G225" s="62">
        <v>8.6879257577253427E-6</v>
      </c>
    </row>
    <row r="226" spans="2:7" ht="12">
      <c r="B226" s="21" t="s">
        <v>136</v>
      </c>
      <c r="C226" s="38">
        <v>0</v>
      </c>
      <c r="D226" s="31">
        <v>1</v>
      </c>
      <c r="E226" s="32">
        <v>1</v>
      </c>
      <c r="F226" s="63"/>
      <c r="G226" s="62">
        <v>7.8981143252048577E-7</v>
      </c>
    </row>
    <row r="227" spans="2:7" s="10" customFormat="1" ht="12">
      <c r="B227" s="21" t="s">
        <v>233</v>
      </c>
      <c r="C227" s="38">
        <v>0</v>
      </c>
      <c r="D227" s="31">
        <v>0</v>
      </c>
      <c r="E227" s="32">
        <v>0</v>
      </c>
      <c r="F227" s="63"/>
      <c r="G227" s="62">
        <v>0</v>
      </c>
    </row>
    <row r="228" spans="2:7">
      <c r="B228" s="72" t="s">
        <v>198</v>
      </c>
      <c r="C228" s="73">
        <v>810</v>
      </c>
      <c r="D228" s="73">
        <v>1153</v>
      </c>
      <c r="E228" s="73">
        <v>343</v>
      </c>
      <c r="F228" s="74">
        <v>0.42345679012345677</v>
      </c>
      <c r="G228" s="75">
        <v>9.1065258169612006E-4</v>
      </c>
    </row>
    <row r="229" spans="2:7" ht="12">
      <c r="B229" s="17" t="s">
        <v>140</v>
      </c>
      <c r="C229" s="38">
        <v>774</v>
      </c>
      <c r="D229" s="31">
        <v>1092</v>
      </c>
      <c r="E229" s="32">
        <v>318</v>
      </c>
      <c r="F229" s="63">
        <v>0.41085271317829458</v>
      </c>
      <c r="G229" s="62">
        <v>8.6247408431237046E-4</v>
      </c>
    </row>
    <row r="230" spans="2:7" ht="12.75" thickBot="1">
      <c r="B230" s="25" t="s">
        <v>138</v>
      </c>
      <c r="C230" s="41">
        <v>36</v>
      </c>
      <c r="D230" s="40">
        <v>61</v>
      </c>
      <c r="E230" s="33">
        <v>25</v>
      </c>
      <c r="F230" s="64">
        <v>0.69444444444444442</v>
      </c>
      <c r="G230" s="65">
        <v>4.817849738374963E-5</v>
      </c>
    </row>
    <row r="231" spans="2:7" s="50" customFormat="1" ht="12">
      <c r="B231" s="80"/>
      <c r="C231" s="80"/>
      <c r="D231" s="80"/>
      <c r="E231" s="80"/>
      <c r="F231" s="80"/>
      <c r="G231" s="80"/>
    </row>
    <row r="232" spans="2:7" s="50" customFormat="1" ht="12">
      <c r="B232" s="80"/>
      <c r="C232" s="80"/>
      <c r="D232" s="80"/>
      <c r="E232" s="80"/>
      <c r="F232" s="80"/>
      <c r="G232" s="80"/>
    </row>
    <row r="233" spans="2:7" s="50" customFormat="1" ht="12">
      <c r="B233" s="80"/>
      <c r="C233" s="80"/>
      <c r="D233" s="80"/>
      <c r="E233" s="80"/>
      <c r="F233" s="80"/>
      <c r="G233" s="80"/>
    </row>
    <row r="234" spans="2:7" s="50" customFormat="1" ht="12">
      <c r="B234" s="80"/>
      <c r="C234" s="80"/>
      <c r="D234" s="80"/>
      <c r="E234" s="80"/>
      <c r="F234" s="80"/>
      <c r="G234" s="80"/>
    </row>
    <row r="235" spans="2:7" ht="15" customHeight="1">
      <c r="B235" s="101" t="s">
        <v>152</v>
      </c>
      <c r="C235" s="101"/>
      <c r="D235" s="101"/>
      <c r="E235" s="101"/>
      <c r="F235" s="101"/>
      <c r="G235" s="80"/>
    </row>
    <row r="246" spans="6:6" ht="15" customHeight="1">
      <c r="F246" s="12"/>
    </row>
    <row r="247" spans="6:6" ht="15" customHeight="1">
      <c r="F247" s="12"/>
    </row>
    <row r="248" spans="6:6" ht="15" customHeight="1">
      <c r="F248" s="12"/>
    </row>
    <row r="249" spans="6:6" ht="15" customHeight="1">
      <c r="F249" s="12"/>
    </row>
    <row r="250" spans="6:6" ht="15" customHeight="1">
      <c r="F250" s="12"/>
    </row>
    <row r="251" spans="6:6" ht="15" customHeight="1">
      <c r="F251" s="12"/>
    </row>
    <row r="252" spans="6:6" ht="15" customHeight="1">
      <c r="F252" s="12"/>
    </row>
  </sheetData>
  <mergeCells count="1">
    <mergeCell ref="B235:F235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workbookViewId="0">
      <selection activeCell="B2" sqref="B2:H2"/>
    </sheetView>
  </sheetViews>
  <sheetFormatPr defaultRowHeight="15" customHeight="1"/>
  <cols>
    <col min="1" max="1" width="9.140625" style="7" customWidth="1"/>
    <col min="2" max="2" width="6.7109375" style="7" customWidth="1"/>
    <col min="3" max="3" width="25.7109375" style="7" customWidth="1"/>
    <col min="4" max="4" width="17.28515625" style="7" customWidth="1"/>
    <col min="5" max="5" width="18.28515625" style="7" customWidth="1"/>
    <col min="6" max="7" width="13.5703125" style="7" customWidth="1"/>
    <col min="8" max="8" width="17" style="7" customWidth="1"/>
    <col min="9" max="16384" width="9.140625" style="7"/>
  </cols>
  <sheetData>
    <row r="2" spans="1:9" ht="24" customHeight="1">
      <c r="B2" s="102" t="s">
        <v>151</v>
      </c>
      <c r="C2" s="102"/>
      <c r="D2" s="102"/>
      <c r="E2" s="102"/>
      <c r="F2" s="102"/>
      <c r="G2" s="102"/>
      <c r="H2" s="102"/>
    </row>
    <row r="3" spans="1:9" ht="15" customHeight="1" thickBot="1">
      <c r="B3" s="8"/>
      <c r="C3" s="8"/>
      <c r="D3" s="8"/>
      <c r="E3" s="8"/>
      <c r="F3" s="8"/>
      <c r="G3" s="8"/>
    </row>
    <row r="4" spans="1:9" ht="38.25" customHeight="1">
      <c r="A4" s="8"/>
      <c r="B4" s="67"/>
      <c r="C4" s="82" t="s">
        <v>0</v>
      </c>
      <c r="D4" s="82" t="s">
        <v>275</v>
      </c>
      <c r="E4" s="82" t="s">
        <v>276</v>
      </c>
      <c r="F4" s="83" t="s">
        <v>207</v>
      </c>
      <c r="G4" s="84" t="s">
        <v>1</v>
      </c>
      <c r="H4" s="81" t="s">
        <v>258</v>
      </c>
      <c r="I4" s="9"/>
    </row>
    <row r="5" spans="1:9" ht="15" customHeight="1">
      <c r="A5"/>
      <c r="B5" s="29">
        <v>1</v>
      </c>
      <c r="C5" s="26" t="s">
        <v>141</v>
      </c>
      <c r="D5" s="31">
        <v>353279</v>
      </c>
      <c r="E5" s="34">
        <v>368068</v>
      </c>
      <c r="F5" s="35">
        <f>E5-D5</f>
        <v>14789</v>
      </c>
      <c r="G5" s="52">
        <f>F5/D5</f>
        <v>4.1862097662187674E-2</v>
      </c>
      <c r="H5" s="51">
        <f>E5/'2017 3 Months'!D2</f>
        <v>0.29070431434495014</v>
      </c>
      <c r="I5" s="9"/>
    </row>
    <row r="6" spans="1:9" ht="15" customHeight="1">
      <c r="A6"/>
      <c r="B6" s="29">
        <v>2</v>
      </c>
      <c r="C6" s="26" t="s">
        <v>146</v>
      </c>
      <c r="D6" s="31">
        <v>229133</v>
      </c>
      <c r="E6" s="34">
        <v>264067</v>
      </c>
      <c r="F6" s="35">
        <f t="shared" ref="F6:F19" si="0">E6-D6</f>
        <v>34934</v>
      </c>
      <c r="G6" s="52">
        <f>F6/D6</f>
        <v>0.15246167073271855</v>
      </c>
      <c r="H6" s="51">
        <f>E6/'2017 3 Months'!D2</f>
        <v>0.20856313555138711</v>
      </c>
      <c r="I6" s="9"/>
    </row>
    <row r="7" spans="1:9" ht="15" customHeight="1">
      <c r="A7"/>
      <c r="B7" s="29">
        <v>3</v>
      </c>
      <c r="C7" s="39" t="s">
        <v>44</v>
      </c>
      <c r="D7" s="31">
        <v>274450</v>
      </c>
      <c r="E7" s="34">
        <v>236156</v>
      </c>
      <c r="F7" s="35">
        <f t="shared" si="0"/>
        <v>-38294</v>
      </c>
      <c r="G7" s="52">
        <f>F7/D7</f>
        <v>-0.13952996902896703</v>
      </c>
      <c r="H7" s="51">
        <f>E7/'2017 3 Months'!D2</f>
        <v>0.18651870865830783</v>
      </c>
      <c r="I7" s="9"/>
    </row>
    <row r="8" spans="1:9" ht="12.75">
      <c r="A8"/>
      <c r="B8" s="29">
        <v>4</v>
      </c>
      <c r="C8" s="26" t="s">
        <v>145</v>
      </c>
      <c r="D8" s="31">
        <v>144935</v>
      </c>
      <c r="E8" s="34">
        <v>185624</v>
      </c>
      <c r="F8" s="35">
        <f t="shared" si="0"/>
        <v>40689</v>
      </c>
      <c r="G8" s="53">
        <f>F8/D8</f>
        <v>0.28073964190844169</v>
      </c>
      <c r="H8" s="51">
        <f>E8/'2017 3 Months'!D2</f>
        <v>0.14660795735018264</v>
      </c>
      <c r="I8" s="9"/>
    </row>
    <row r="9" spans="1:9" ht="15" customHeight="1">
      <c r="A9"/>
      <c r="B9" s="29">
        <v>5</v>
      </c>
      <c r="C9" s="27" t="s">
        <v>106</v>
      </c>
      <c r="D9" s="31">
        <v>16499</v>
      </c>
      <c r="E9" s="34">
        <v>55568</v>
      </c>
      <c r="F9" s="35">
        <f t="shared" si="0"/>
        <v>39069</v>
      </c>
      <c r="G9" s="53">
        <f t="shared" ref="G9:G19" si="1">F9/D9</f>
        <v>2.3679616946481605</v>
      </c>
      <c r="H9" s="51">
        <f>E9/'2017 3 Months'!D2</f>
        <v>4.3888241682298351E-2</v>
      </c>
      <c r="I9" s="9"/>
    </row>
    <row r="10" spans="1:9" ht="15" customHeight="1">
      <c r="A10"/>
      <c r="B10" s="29">
        <v>6</v>
      </c>
      <c r="C10" s="28" t="s">
        <v>149</v>
      </c>
      <c r="D10" s="31">
        <v>28675</v>
      </c>
      <c r="E10" s="34">
        <v>33628</v>
      </c>
      <c r="F10" s="35">
        <f t="shared" si="0"/>
        <v>4953</v>
      </c>
      <c r="G10" s="53">
        <f t="shared" si="1"/>
        <v>0.17272885789014822</v>
      </c>
      <c r="H10" s="51">
        <f>E10/'2017 3 Months'!D2</f>
        <v>2.6559778852798893E-2</v>
      </c>
      <c r="I10" s="9"/>
    </row>
    <row r="11" spans="1:9" ht="12.75">
      <c r="A11"/>
      <c r="B11" s="29">
        <v>7</v>
      </c>
      <c r="C11" s="39" t="s">
        <v>105</v>
      </c>
      <c r="D11" s="31">
        <v>4714</v>
      </c>
      <c r="E11" s="34">
        <v>11856</v>
      </c>
      <c r="F11" s="35">
        <f t="shared" si="0"/>
        <v>7142</v>
      </c>
      <c r="G11" s="53">
        <f t="shared" si="1"/>
        <v>1.5150615188799321</v>
      </c>
      <c r="H11" s="51">
        <f>E11/'2017 3 Months'!D2</f>
        <v>9.3640043439628794E-3</v>
      </c>
      <c r="I11" s="9"/>
    </row>
    <row r="12" spans="1:9" ht="15" customHeight="1">
      <c r="A12"/>
      <c r="B12" s="29">
        <v>8</v>
      </c>
      <c r="C12" s="26" t="s">
        <v>45</v>
      </c>
      <c r="D12" s="31">
        <v>4563</v>
      </c>
      <c r="E12" s="34">
        <v>8233</v>
      </c>
      <c r="F12" s="35">
        <f t="shared" si="0"/>
        <v>3670</v>
      </c>
      <c r="G12" s="53">
        <f t="shared" si="1"/>
        <v>0.80429541968003504</v>
      </c>
      <c r="H12" s="51">
        <f>E12/'2017 3 Months'!D2</f>
        <v>6.5025175239411589E-3</v>
      </c>
      <c r="I12" s="9"/>
    </row>
    <row r="13" spans="1:9" ht="12.75">
      <c r="A13"/>
      <c r="B13" s="29">
        <v>9</v>
      </c>
      <c r="C13" s="26" t="s">
        <v>150</v>
      </c>
      <c r="D13" s="31">
        <v>6291</v>
      </c>
      <c r="E13" s="34">
        <v>7532</v>
      </c>
      <c r="F13" s="35">
        <f t="shared" si="0"/>
        <v>1241</v>
      </c>
      <c r="G13" s="53">
        <f t="shared" si="1"/>
        <v>0.19726593546336035</v>
      </c>
      <c r="H13" s="51">
        <f>E13/'2017 3 Months'!D2</f>
        <v>5.9488597097442988E-3</v>
      </c>
      <c r="I13" s="9"/>
    </row>
    <row r="14" spans="1:9" ht="15" customHeight="1">
      <c r="A14"/>
      <c r="B14" s="29">
        <v>10</v>
      </c>
      <c r="C14" s="26" t="s">
        <v>195</v>
      </c>
      <c r="D14" s="31">
        <v>4414</v>
      </c>
      <c r="E14" s="34">
        <v>6043</v>
      </c>
      <c r="F14" s="35">
        <f t="shared" si="0"/>
        <v>1629</v>
      </c>
      <c r="G14" s="52">
        <f t="shared" si="1"/>
        <v>0.36905301314000905</v>
      </c>
      <c r="H14" s="51">
        <f>E14/'2017 3 Months'!D2</f>
        <v>4.7728304867212957E-3</v>
      </c>
      <c r="I14" s="9"/>
    </row>
    <row r="15" spans="1:9" ht="12.75">
      <c r="A15"/>
      <c r="B15" s="29">
        <v>11</v>
      </c>
      <c r="C15" s="26" t="s">
        <v>38</v>
      </c>
      <c r="D15" s="31">
        <v>4593</v>
      </c>
      <c r="E15" s="34">
        <v>5854</v>
      </c>
      <c r="F15" s="35">
        <f t="shared" si="0"/>
        <v>1261</v>
      </c>
      <c r="G15" s="52">
        <f t="shared" si="1"/>
        <v>0.27454822556063574</v>
      </c>
      <c r="H15" s="51">
        <f>E15/'2017 3 Months'!D2</f>
        <v>4.6235561259749232E-3</v>
      </c>
      <c r="I15" s="9"/>
    </row>
    <row r="16" spans="1:9" ht="12.75">
      <c r="A16"/>
      <c r="B16" s="29">
        <v>12</v>
      </c>
      <c r="C16" s="26" t="s">
        <v>261</v>
      </c>
      <c r="D16" s="31">
        <v>5228</v>
      </c>
      <c r="E16" s="34">
        <v>5726</v>
      </c>
      <c r="F16" s="35">
        <f t="shared" si="0"/>
        <v>498</v>
      </c>
      <c r="G16" s="52">
        <f t="shared" si="1"/>
        <v>9.5256312165263965E-2</v>
      </c>
      <c r="H16" s="51">
        <f>E16/'2017 3 Months'!D2</f>
        <v>4.5224602626123015E-3</v>
      </c>
      <c r="I16" s="9"/>
    </row>
    <row r="17" spans="1:9" ht="15" customHeight="1">
      <c r="A17"/>
      <c r="B17" s="29">
        <v>13</v>
      </c>
      <c r="C17" s="26" t="s">
        <v>148</v>
      </c>
      <c r="D17" s="31">
        <v>2158</v>
      </c>
      <c r="E17" s="34">
        <v>5322</v>
      </c>
      <c r="F17" s="35">
        <f t="shared" si="0"/>
        <v>3164</v>
      </c>
      <c r="G17" s="52">
        <f t="shared" si="1"/>
        <v>1.4661723818350325</v>
      </c>
      <c r="H17" s="51">
        <f>E17/'2017 3 Months'!D2</f>
        <v>4.2033764438740252E-3</v>
      </c>
      <c r="I17" s="9"/>
    </row>
    <row r="18" spans="1:9" ht="15" customHeight="1">
      <c r="A18"/>
      <c r="B18" s="29">
        <v>14</v>
      </c>
      <c r="C18" s="26" t="s">
        <v>8</v>
      </c>
      <c r="D18" s="31">
        <v>3381</v>
      </c>
      <c r="E18" s="34">
        <v>4523</v>
      </c>
      <c r="F18" s="35">
        <f t="shared" si="0"/>
        <v>1142</v>
      </c>
      <c r="G18" s="52">
        <f t="shared" si="1"/>
        <v>0.33776989056492163</v>
      </c>
      <c r="H18" s="51">
        <f>E18/'2017 3 Months'!D2</f>
        <v>3.572317109290157E-3</v>
      </c>
    </row>
    <row r="19" spans="1:9" ht="15" customHeight="1" thickBot="1">
      <c r="A19"/>
      <c r="B19" s="30">
        <v>15</v>
      </c>
      <c r="C19" s="44" t="s">
        <v>142</v>
      </c>
      <c r="D19" s="40">
        <v>3648</v>
      </c>
      <c r="E19" s="36">
        <v>4314</v>
      </c>
      <c r="F19" s="37">
        <f t="shared" si="0"/>
        <v>666</v>
      </c>
      <c r="G19" s="54">
        <f t="shared" si="1"/>
        <v>0.18256578947368421</v>
      </c>
      <c r="H19" s="55">
        <f>E19/'2017 3 Months'!D2</f>
        <v>3.4072465198933754E-3</v>
      </c>
    </row>
    <row r="20" spans="1:9" ht="15" customHeight="1">
      <c r="A20"/>
      <c r="B20" s="85"/>
      <c r="C20" s="86"/>
      <c r="D20" s="87"/>
      <c r="E20" s="88"/>
      <c r="F20" s="89"/>
      <c r="G20" s="90"/>
      <c r="H20" s="91"/>
    </row>
    <row r="22" spans="1:9" ht="19.5" customHeight="1">
      <c r="B22" s="103" t="s">
        <v>152</v>
      </c>
      <c r="C22" s="103"/>
      <c r="D22" s="103"/>
      <c r="E22" s="103"/>
      <c r="F22" s="103"/>
    </row>
  </sheetData>
  <sortState ref="C26:D42">
    <sortCondition descending="1" ref="D26"/>
  </sortState>
  <mergeCells count="2">
    <mergeCell ref="B2:H2"/>
    <mergeCell ref="B22:F2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1"/>
  <sheetViews>
    <sheetView workbookViewId="0">
      <selection activeCell="B2" sqref="B2:G2"/>
    </sheetView>
  </sheetViews>
  <sheetFormatPr defaultRowHeight="12.75"/>
  <cols>
    <col min="2" max="2" width="28" customWidth="1"/>
    <col min="3" max="3" width="20.85546875" customWidth="1"/>
    <col min="4" max="4" width="19.5703125" customWidth="1"/>
    <col min="5" max="5" width="15.7109375" customWidth="1"/>
    <col min="6" max="6" width="15.42578125" customWidth="1"/>
    <col min="7" max="7" width="14.5703125" customWidth="1"/>
  </cols>
  <sheetData>
    <row r="1" spans="2:7" ht="23.25" customHeight="1"/>
    <row r="2" spans="2:7" ht="27.75" customHeight="1">
      <c r="B2" s="102" t="s">
        <v>267</v>
      </c>
      <c r="C2" s="102"/>
      <c r="D2" s="102"/>
      <c r="E2" s="102"/>
      <c r="F2" s="102"/>
      <c r="G2" s="102"/>
    </row>
    <row r="3" spans="2:7" ht="13.5" thickBot="1"/>
    <row r="4" spans="2:7" ht="27.75" customHeight="1">
      <c r="B4" s="81" t="s">
        <v>268</v>
      </c>
      <c r="C4" s="82" t="s">
        <v>275</v>
      </c>
      <c r="D4" s="82" t="s">
        <v>276</v>
      </c>
      <c r="E4" s="92" t="s">
        <v>207</v>
      </c>
      <c r="F4" s="93" t="s">
        <v>1</v>
      </c>
      <c r="G4" s="94" t="s">
        <v>258</v>
      </c>
    </row>
    <row r="5" spans="2:7" ht="16.5" customHeight="1">
      <c r="B5" s="95" t="s">
        <v>269</v>
      </c>
      <c r="C5" s="34">
        <v>408522</v>
      </c>
      <c r="D5" s="34">
        <v>513643</v>
      </c>
      <c r="E5" s="34">
        <f>D5-C5</f>
        <v>105121</v>
      </c>
      <c r="F5" s="96">
        <f>D5/C5-1</f>
        <v>0.2573202911960677</v>
      </c>
      <c r="G5" s="51">
        <f>D5/'[1]2016 July'!D2</f>
        <v>0.67228823253780645</v>
      </c>
    </row>
    <row r="6" spans="2:7" ht="14.25" customHeight="1">
      <c r="B6" s="95" t="s">
        <v>270</v>
      </c>
      <c r="C6" s="34">
        <v>189549</v>
      </c>
      <c r="D6" s="34">
        <v>222642</v>
      </c>
      <c r="E6" s="34">
        <f t="shared" ref="E6:E7" si="0">D6-C6</f>
        <v>33093</v>
      </c>
      <c r="F6" s="96">
        <f t="shared" ref="F6" si="1">D6/C6-1</f>
        <v>0.17458810122976121</v>
      </c>
      <c r="G6" s="51">
        <f>D6/'[1]2016 July'!D2</f>
        <v>0.29140783904128414</v>
      </c>
    </row>
    <row r="7" spans="2:7" ht="15" customHeight="1">
      <c r="B7" s="95" t="s">
        <v>271</v>
      </c>
      <c r="C7" s="34">
        <v>538635</v>
      </c>
      <c r="D7" s="34">
        <v>529840</v>
      </c>
      <c r="E7" s="34">
        <f t="shared" si="0"/>
        <v>-8795</v>
      </c>
      <c r="F7" s="96">
        <f>D7/C7-1</f>
        <v>-1.6328311379691263E-2</v>
      </c>
      <c r="G7" s="51">
        <f>D7/'[1]2016 July'!D2</f>
        <v>0.69348788385674753</v>
      </c>
    </row>
    <row r="8" spans="2:7" ht="16.5" customHeight="1" thickBot="1">
      <c r="B8" s="97" t="s">
        <v>2</v>
      </c>
      <c r="C8" s="36">
        <v>1136706</v>
      </c>
      <c r="D8" s="36">
        <v>1266125</v>
      </c>
      <c r="E8" s="36">
        <f>SUM(E5:E7)</f>
        <v>129419</v>
      </c>
      <c r="F8" s="98">
        <f>D8/C8-1</f>
        <v>0.11385441794096285</v>
      </c>
      <c r="G8" s="55">
        <f>D8/'[1]2016 July'!D2</f>
        <v>1.6571839554358383</v>
      </c>
    </row>
    <row r="11" spans="2:7" ht="18.75" customHeight="1">
      <c r="B11" s="99" t="s">
        <v>152</v>
      </c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B2" sqref="B2:G2"/>
    </sheetView>
  </sheetViews>
  <sheetFormatPr defaultRowHeight="15" customHeight="1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/>
    <row r="2" spans="1:7" ht="20.25" customHeight="1">
      <c r="B2" s="104" t="s">
        <v>156</v>
      </c>
      <c r="C2" s="104"/>
      <c r="D2" s="104"/>
      <c r="E2" s="104"/>
      <c r="F2" s="104"/>
      <c r="G2" s="104"/>
    </row>
    <row r="3" spans="1:7" ht="15" customHeight="1" thickBot="1">
      <c r="B3" s="1"/>
      <c r="C3" s="1"/>
      <c r="D3" s="1"/>
      <c r="E3" s="1"/>
      <c r="F3" s="1"/>
    </row>
    <row r="4" spans="1:7" ht="34.5" customHeight="1">
      <c r="A4" s="1"/>
      <c r="B4" s="81" t="s">
        <v>154</v>
      </c>
      <c r="C4" s="82" t="s">
        <v>275</v>
      </c>
      <c r="D4" s="82" t="s">
        <v>276</v>
      </c>
      <c r="E4" s="82" t="s">
        <v>226</v>
      </c>
      <c r="F4" s="83" t="s">
        <v>227</v>
      </c>
      <c r="G4" s="84" t="s">
        <v>258</v>
      </c>
    </row>
    <row r="5" spans="1:7" ht="15" customHeight="1">
      <c r="A5" s="1"/>
      <c r="B5" s="68" t="s">
        <v>2</v>
      </c>
      <c r="C5" s="69">
        <f>'2017 3 Months'!C2</f>
        <v>1136706</v>
      </c>
      <c r="D5" s="69">
        <f>'2017 3 Months'!D2</f>
        <v>1266125</v>
      </c>
      <c r="E5" s="69">
        <f>D5-C5</f>
        <v>129419</v>
      </c>
      <c r="F5" s="70">
        <f>E5/C5</f>
        <v>0.11385441794096275</v>
      </c>
      <c r="G5" s="71">
        <f>D5/'2017 3 Months'!D2</f>
        <v>1</v>
      </c>
    </row>
    <row r="6" spans="1:7" ht="12.75">
      <c r="A6" s="1"/>
      <c r="B6" s="4" t="s">
        <v>224</v>
      </c>
      <c r="C6" s="15">
        <f>'2017 3 Months'!C3</f>
        <v>1086518</v>
      </c>
      <c r="D6" s="15">
        <f>'2017 3 Months'!D3</f>
        <v>1160043</v>
      </c>
      <c r="E6" s="15">
        <f t="shared" ref="E6:E10" si="0">D6-C6</f>
        <v>73525</v>
      </c>
      <c r="F6" s="60">
        <f t="shared" ref="F6:F9" si="1">E6/C6</f>
        <v>6.7670300906197592E-2</v>
      </c>
      <c r="G6" s="51">
        <f>D6/'2017 3 Months'!D2</f>
        <v>0.91621522361536178</v>
      </c>
    </row>
    <row r="7" spans="1:7" ht="15" customHeight="1">
      <c r="A7" s="1"/>
      <c r="B7" s="4" t="s">
        <v>155</v>
      </c>
      <c r="C7" s="15">
        <f>'2017 3 Months'!C63</f>
        <v>6682</v>
      </c>
      <c r="D7" s="15">
        <f>'2017 3 Months'!D63</f>
        <v>7368</v>
      </c>
      <c r="E7" s="15">
        <f t="shared" si="0"/>
        <v>686</v>
      </c>
      <c r="F7" s="60">
        <f t="shared" si="1"/>
        <v>0.10266387309188865</v>
      </c>
      <c r="G7" s="51">
        <f>D7/'2017 3 Months'!D2</f>
        <v>5.8193306348109392E-3</v>
      </c>
    </row>
    <row r="8" spans="1:7" ht="12.75">
      <c r="A8" s="1"/>
      <c r="B8" s="4" t="s">
        <v>73</v>
      </c>
      <c r="C8" s="15">
        <f>'2017 3 Months'!C110</f>
        <v>31499</v>
      </c>
      <c r="D8" s="15">
        <f>'2017 3 Months'!D110</f>
        <v>82147</v>
      </c>
      <c r="E8" s="15">
        <f t="shared" si="0"/>
        <v>50648</v>
      </c>
      <c r="F8" s="60">
        <f t="shared" si="1"/>
        <v>1.6079240610813041</v>
      </c>
      <c r="G8" s="51">
        <f>D8/'2017 3 Months'!D2</f>
        <v>6.4880639747260341E-2</v>
      </c>
    </row>
    <row r="9" spans="1:7" ht="15" customHeight="1">
      <c r="A9" s="1"/>
      <c r="B9" s="4" t="s">
        <v>110</v>
      </c>
      <c r="C9" s="15">
        <f>'2017 3 Months'!C171</f>
        <v>1208</v>
      </c>
      <c r="D9" s="15">
        <f>'2017 3 Months'!D171</f>
        <v>1665</v>
      </c>
      <c r="E9" s="15">
        <f t="shared" si="0"/>
        <v>457</v>
      </c>
      <c r="F9" s="60">
        <f t="shared" si="1"/>
        <v>0.37831125827814571</v>
      </c>
      <c r="G9" s="51">
        <f>D9/'2017 3 Months'!D2</f>
        <v>1.3150360351466088E-3</v>
      </c>
    </row>
    <row r="10" spans="1:7" ht="15" customHeight="1" thickBot="1">
      <c r="A10" s="1"/>
      <c r="B10" s="5" t="s">
        <v>88</v>
      </c>
      <c r="C10" s="16">
        <f>'2017 3 Months'!C156</f>
        <v>9989</v>
      </c>
      <c r="D10" s="16">
        <f>'2017 3 Months'!D156</f>
        <v>13749</v>
      </c>
      <c r="E10" s="16">
        <f t="shared" si="0"/>
        <v>3760</v>
      </c>
      <c r="F10" s="61">
        <f>E10/C10</f>
        <v>0.37641405546100709</v>
      </c>
      <c r="G10" s="55">
        <f>D10/'2017 3 Months'!D2</f>
        <v>1.0859117385724159E-2</v>
      </c>
    </row>
    <row r="11" spans="1:7" ht="15" customHeight="1">
      <c r="B11" s="1"/>
      <c r="C11" s="1"/>
      <c r="D11" s="1"/>
      <c r="E11" s="1"/>
      <c r="F11" s="1"/>
    </row>
    <row r="13" spans="1:7" ht="22.5" customHeight="1">
      <c r="B13" s="105" t="s">
        <v>152</v>
      </c>
      <c r="C13" s="105"/>
      <c r="D13" s="105"/>
      <c r="E13" s="105"/>
    </row>
    <row r="20" spans="4:6" ht="15" customHeight="1">
      <c r="D20" s="2"/>
      <c r="E20" s="3"/>
      <c r="F20" s="3"/>
    </row>
  </sheetData>
  <mergeCells count="2">
    <mergeCell ref="B2:G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1"/>
  <sheetViews>
    <sheetView workbookViewId="0">
      <selection activeCell="B2" sqref="B2:G2"/>
    </sheetView>
  </sheetViews>
  <sheetFormatPr defaultRowHeight="12.75"/>
  <cols>
    <col min="2" max="2" width="24.85546875" customWidth="1"/>
    <col min="3" max="3" width="20.85546875" customWidth="1"/>
    <col min="4" max="4" width="19.7109375" customWidth="1"/>
    <col min="5" max="5" width="15.28515625" customWidth="1"/>
    <col min="6" max="6" width="16.85546875" customWidth="1"/>
    <col min="7" max="7" width="12.42578125" customWidth="1"/>
  </cols>
  <sheetData>
    <row r="1" spans="2:7" ht="21" customHeight="1"/>
    <row r="2" spans="2:7" ht="25.5" customHeight="1">
      <c r="B2" s="104" t="s">
        <v>234</v>
      </c>
      <c r="C2" s="104"/>
      <c r="D2" s="104"/>
      <c r="E2" s="104"/>
      <c r="F2" s="104"/>
      <c r="G2" s="104"/>
    </row>
    <row r="3" spans="2:7" ht="13.5" thickBot="1"/>
    <row r="4" spans="2:7" ht="32.25" customHeight="1">
      <c r="B4" s="81" t="s">
        <v>228</v>
      </c>
      <c r="C4" s="82" t="s">
        <v>275</v>
      </c>
      <c r="D4" s="82" t="s">
        <v>276</v>
      </c>
      <c r="E4" s="82" t="s">
        <v>226</v>
      </c>
      <c r="F4" s="83" t="s">
        <v>227</v>
      </c>
      <c r="G4" s="84" t="s">
        <v>258</v>
      </c>
    </row>
    <row r="5" spans="2:7" ht="16.5" customHeight="1">
      <c r="B5" s="42" t="s">
        <v>230</v>
      </c>
      <c r="C5" s="31">
        <v>972336</v>
      </c>
      <c r="D5" s="31">
        <v>1019521</v>
      </c>
      <c r="E5" s="31">
        <f>D5-C5</f>
        <v>47185</v>
      </c>
      <c r="F5" s="56">
        <f>E5/C5</f>
        <v>4.852746375738428E-2</v>
      </c>
      <c r="G5" s="51">
        <f>D5/'2017 3 Months'!D2</f>
        <v>0.80522934149471814</v>
      </c>
    </row>
    <row r="6" spans="2:7" ht="17.25" customHeight="1">
      <c r="B6" s="42" t="s">
        <v>229</v>
      </c>
      <c r="C6" s="31">
        <v>145318</v>
      </c>
      <c r="D6" s="31">
        <v>229934</v>
      </c>
      <c r="E6" s="31">
        <f t="shared" ref="E6:E8" si="0">D6-C6</f>
        <v>84616</v>
      </c>
      <c r="F6" s="56">
        <f t="shared" ref="F6:F8" si="1">E6/C6</f>
        <v>0.58228161686783464</v>
      </c>
      <c r="G6" s="51">
        <f>D6/'2017 3 Months'!D2</f>
        <v>0.18160450192516536</v>
      </c>
    </row>
    <row r="7" spans="2:7" ht="16.5" customHeight="1">
      <c r="B7" s="42" t="s">
        <v>231</v>
      </c>
      <c r="C7" s="31">
        <v>8321</v>
      </c>
      <c r="D7" s="31">
        <v>9218</v>
      </c>
      <c r="E7" s="31">
        <f t="shared" si="0"/>
        <v>897</v>
      </c>
      <c r="F7" s="56">
        <f t="shared" si="1"/>
        <v>0.1077995433241197</v>
      </c>
      <c r="G7" s="51">
        <f>D7/'2017 3 Months'!D2</f>
        <v>7.2804817849738378E-3</v>
      </c>
    </row>
    <row r="8" spans="2:7" ht="13.5" thickBot="1">
      <c r="B8" s="43" t="s">
        <v>232</v>
      </c>
      <c r="C8" s="40">
        <v>10731</v>
      </c>
      <c r="D8" s="40">
        <v>7452</v>
      </c>
      <c r="E8" s="40">
        <f t="shared" si="0"/>
        <v>-3279</v>
      </c>
      <c r="F8" s="57">
        <f t="shared" si="1"/>
        <v>-0.30556332121889851</v>
      </c>
      <c r="G8" s="55">
        <f>D8/'2017 3 Months'!D2</f>
        <v>5.8856747951426596E-3</v>
      </c>
    </row>
    <row r="11" spans="2:7" ht="21.75" customHeight="1">
      <c r="B11" s="105" t="s">
        <v>152</v>
      </c>
      <c r="C11" s="105"/>
      <c r="D11" s="105"/>
      <c r="E11" s="105"/>
      <c r="F11" s="105"/>
    </row>
  </sheetData>
  <mergeCells count="2">
    <mergeCell ref="B2:G2"/>
    <mergeCell ref="B11:F11"/>
  </mergeCells>
  <pageMargins left="0.7" right="0.7" top="0.75" bottom="0.75" header="0.3" footer="0.3"/>
  <ignoredErrors>
    <ignoredError sqref="E5:E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I27"/>
  <sheetViews>
    <sheetView workbookViewId="0">
      <selection activeCell="B2" sqref="B2:G2"/>
    </sheetView>
  </sheetViews>
  <sheetFormatPr defaultRowHeight="12.75"/>
  <cols>
    <col min="1" max="1" width="13.140625" customWidth="1"/>
    <col min="2" max="2" width="28.285156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1" customHeight="1"/>
    <row r="2" spans="2:7" ht="21.75" customHeight="1">
      <c r="B2" s="106" t="s">
        <v>255</v>
      </c>
      <c r="C2" s="106"/>
      <c r="D2" s="106"/>
      <c r="E2" s="106"/>
      <c r="F2" s="106"/>
      <c r="G2" s="106"/>
    </row>
    <row r="3" spans="2:7" ht="15.75" thickBot="1">
      <c r="B3" s="48"/>
      <c r="C3" s="48"/>
      <c r="D3" s="48"/>
      <c r="E3" s="48"/>
      <c r="F3" s="48"/>
    </row>
    <row r="4" spans="2:7" ht="36" customHeight="1">
      <c r="B4" s="81" t="s">
        <v>253</v>
      </c>
      <c r="C4" s="82" t="s">
        <v>275</v>
      </c>
      <c r="D4" s="82" t="s">
        <v>276</v>
      </c>
      <c r="E4" s="82" t="s">
        <v>225</v>
      </c>
      <c r="F4" s="83" t="s">
        <v>1</v>
      </c>
      <c r="G4" s="84" t="s">
        <v>258</v>
      </c>
    </row>
    <row r="5" spans="2:7">
      <c r="B5" s="45" t="s">
        <v>244</v>
      </c>
      <c r="C5" s="31">
        <v>288736</v>
      </c>
      <c r="D5" s="31">
        <v>290516</v>
      </c>
      <c r="E5" s="31">
        <f>D5-C5</f>
        <v>1780</v>
      </c>
      <c r="F5" s="58">
        <f>E5/C5</f>
        <v>6.1648010639476893E-3</v>
      </c>
      <c r="G5" s="51">
        <f>D5/'2017 3 Months'!D2</f>
        <v>0.22945285813012142</v>
      </c>
    </row>
    <row r="6" spans="2:7">
      <c r="B6" s="46" t="s">
        <v>243</v>
      </c>
      <c r="C6" s="31">
        <v>263357</v>
      </c>
      <c r="D6" s="31">
        <v>224936</v>
      </c>
      <c r="E6" s="31">
        <f t="shared" ref="E6:E24" si="0">D6-C6</f>
        <v>-38421</v>
      </c>
      <c r="F6" s="58">
        <f t="shared" ref="F6:F24" si="1">E6/C6</f>
        <v>-0.14588942006477898</v>
      </c>
      <c r="G6" s="51">
        <f>D6/'2017 3 Months'!D2</f>
        <v>0.17765702438542799</v>
      </c>
    </row>
    <row r="7" spans="2:7">
      <c r="B7" s="46" t="s">
        <v>241</v>
      </c>
      <c r="C7" s="31">
        <v>180306</v>
      </c>
      <c r="D7" s="31">
        <v>205835</v>
      </c>
      <c r="E7" s="31">
        <f t="shared" si="0"/>
        <v>25529</v>
      </c>
      <c r="F7" s="58">
        <f t="shared" si="1"/>
        <v>0.14158707974221602</v>
      </c>
      <c r="G7" s="51">
        <f>D7/'2017 3 Months'!D2</f>
        <v>0.16257083621285418</v>
      </c>
    </row>
    <row r="8" spans="2:7">
      <c r="B8" s="46" t="s">
        <v>236</v>
      </c>
      <c r="C8" s="31">
        <v>128980</v>
      </c>
      <c r="D8" s="31">
        <v>204479</v>
      </c>
      <c r="E8" s="31">
        <f t="shared" si="0"/>
        <v>75499</v>
      </c>
      <c r="F8" s="58">
        <f t="shared" si="1"/>
        <v>0.58535431849899211</v>
      </c>
      <c r="G8" s="51">
        <f>D8/'2017 3 Months'!D2</f>
        <v>0.1614998519103564</v>
      </c>
    </row>
    <row r="9" spans="2:7">
      <c r="B9" s="46" t="s">
        <v>239</v>
      </c>
      <c r="C9" s="31">
        <v>123187</v>
      </c>
      <c r="D9" s="31">
        <v>149906</v>
      </c>
      <c r="E9" s="31">
        <f t="shared" si="0"/>
        <v>26719</v>
      </c>
      <c r="F9" s="58">
        <f t="shared" si="1"/>
        <v>0.21689788695235698</v>
      </c>
      <c r="G9" s="51">
        <f>D9/'2017 3 Months'!D2</f>
        <v>0.11839747260341593</v>
      </c>
    </row>
    <row r="10" spans="2:7">
      <c r="B10" s="46" t="s">
        <v>245</v>
      </c>
      <c r="C10" s="31">
        <v>39654</v>
      </c>
      <c r="D10" s="31">
        <v>42315</v>
      </c>
      <c r="E10" s="31">
        <f t="shared" si="0"/>
        <v>2661</v>
      </c>
      <c r="F10" s="58">
        <f t="shared" si="1"/>
        <v>6.7105462248449085E-2</v>
      </c>
      <c r="G10" s="51">
        <f>D10/'2017 3 Months'!D2</f>
        <v>3.3420870767104351E-2</v>
      </c>
    </row>
    <row r="11" spans="2:7">
      <c r="B11" s="46" t="s">
        <v>240</v>
      </c>
      <c r="C11" s="31">
        <v>35335</v>
      </c>
      <c r="D11" s="31">
        <v>36452</v>
      </c>
      <c r="E11" s="31">
        <f t="shared" si="0"/>
        <v>1117</v>
      </c>
      <c r="F11" s="58">
        <f t="shared" si="1"/>
        <v>3.1611716428470354E-2</v>
      </c>
      <c r="G11" s="51">
        <f>D11/'2017 3 Months'!D2</f>
        <v>2.8790206338236746E-2</v>
      </c>
    </row>
    <row r="12" spans="2:7">
      <c r="B12" s="46" t="s">
        <v>247</v>
      </c>
      <c r="C12" s="31">
        <v>17038</v>
      </c>
      <c r="D12" s="31">
        <v>22296</v>
      </c>
      <c r="E12" s="31">
        <f t="shared" si="0"/>
        <v>5258</v>
      </c>
      <c r="F12" s="58">
        <f t="shared" si="1"/>
        <v>0.30860429627890595</v>
      </c>
      <c r="G12" s="51">
        <f>D12/'2017 3 Months'!D2</f>
        <v>1.7609635699476749E-2</v>
      </c>
    </row>
    <row r="13" spans="2:7">
      <c r="B13" s="46" t="s">
        <v>246</v>
      </c>
      <c r="C13" s="31">
        <v>13370</v>
      </c>
      <c r="D13" s="31">
        <v>19417</v>
      </c>
      <c r="E13" s="31">
        <f t="shared" si="0"/>
        <v>6047</v>
      </c>
      <c r="F13" s="58">
        <f t="shared" si="1"/>
        <v>0.45228122662677639</v>
      </c>
      <c r="G13" s="51">
        <f>D13/'2017 3 Months'!D2</f>
        <v>1.5335768585250271E-2</v>
      </c>
    </row>
    <row r="14" spans="2:7">
      <c r="B14" s="46" t="s">
        <v>235</v>
      </c>
      <c r="C14" s="31">
        <v>10634</v>
      </c>
      <c r="D14" s="31">
        <v>17292</v>
      </c>
      <c r="E14" s="31">
        <f t="shared" si="0"/>
        <v>6658</v>
      </c>
      <c r="F14" s="58">
        <f t="shared" si="1"/>
        <v>0.62610494639834491</v>
      </c>
      <c r="G14" s="51">
        <f>D14/'2017 3 Months'!D2</f>
        <v>1.3657419291144239E-2</v>
      </c>
    </row>
    <row r="15" spans="2:7">
      <c r="B15" s="46" t="s">
        <v>238</v>
      </c>
      <c r="C15" s="31">
        <v>5862</v>
      </c>
      <c r="D15" s="31">
        <v>14345</v>
      </c>
      <c r="E15" s="31">
        <f t="shared" si="0"/>
        <v>8483</v>
      </c>
      <c r="F15" s="58">
        <f t="shared" si="1"/>
        <v>1.4471170249061753</v>
      </c>
      <c r="G15" s="51">
        <f>D15/'2017 3 Months'!D2</f>
        <v>1.1329844999506369E-2</v>
      </c>
    </row>
    <row r="16" spans="2:7">
      <c r="B16" s="46" t="s">
        <v>256</v>
      </c>
      <c r="C16" s="31">
        <v>5355</v>
      </c>
      <c r="D16" s="31">
        <v>13382</v>
      </c>
      <c r="E16" s="31">
        <f t="shared" si="0"/>
        <v>8027</v>
      </c>
      <c r="F16" s="58">
        <f t="shared" si="1"/>
        <v>1.4989729225023343</v>
      </c>
      <c r="G16" s="51">
        <f>D16/'2017 3 Months'!D2</f>
        <v>1.056925658998914E-2</v>
      </c>
    </row>
    <row r="17" spans="2:9">
      <c r="B17" s="46" t="s">
        <v>257</v>
      </c>
      <c r="C17" s="31">
        <v>5704</v>
      </c>
      <c r="D17" s="31">
        <v>8163</v>
      </c>
      <c r="E17" s="31">
        <f t="shared" si="0"/>
        <v>2459</v>
      </c>
      <c r="F17" s="58">
        <f t="shared" si="1"/>
        <v>0.43110098176718092</v>
      </c>
      <c r="G17" s="51">
        <f>D17/'2017 3 Months'!D2</f>
        <v>6.4472307236647253E-3</v>
      </c>
    </row>
    <row r="18" spans="2:9">
      <c r="B18" s="46" t="s">
        <v>248</v>
      </c>
      <c r="C18" s="31">
        <v>5782</v>
      </c>
      <c r="D18" s="31">
        <v>6742</v>
      </c>
      <c r="E18" s="31">
        <f t="shared" si="0"/>
        <v>960</v>
      </c>
      <c r="F18" s="58">
        <f t="shared" si="1"/>
        <v>0.16603251470079558</v>
      </c>
      <c r="G18" s="51">
        <f>D18/'2017 3 Months'!D2</f>
        <v>5.3249086780531151E-3</v>
      </c>
    </row>
    <row r="19" spans="2:9">
      <c r="B19" s="46" t="s">
        <v>252</v>
      </c>
      <c r="C19" s="31">
        <v>5786</v>
      </c>
      <c r="D19" s="31">
        <v>4232</v>
      </c>
      <c r="E19" s="31">
        <f t="shared" si="0"/>
        <v>-1554</v>
      </c>
      <c r="F19" s="58">
        <f t="shared" si="1"/>
        <v>-0.26857932941583129</v>
      </c>
      <c r="G19" s="51">
        <f>D19/'2017 3 Months'!D2</f>
        <v>3.3424819824266956E-3</v>
      </c>
    </row>
    <row r="20" spans="2:9">
      <c r="B20" s="46" t="s">
        <v>250</v>
      </c>
      <c r="C20" s="31">
        <v>4276</v>
      </c>
      <c r="D20" s="31">
        <v>3167</v>
      </c>
      <c r="E20" s="31">
        <f t="shared" si="0"/>
        <v>-1109</v>
      </c>
      <c r="F20" s="58">
        <f t="shared" si="1"/>
        <v>-0.25935453695042093</v>
      </c>
      <c r="G20" s="51">
        <f>D20/'2017 3 Months'!D2</f>
        <v>2.5013328067923783E-3</v>
      </c>
      <c r="I20" s="66"/>
    </row>
    <row r="21" spans="2:9">
      <c r="B21" s="46" t="s">
        <v>249</v>
      </c>
      <c r="C21" s="31">
        <v>2539</v>
      </c>
      <c r="D21" s="31">
        <v>2476</v>
      </c>
      <c r="E21" s="31">
        <f t="shared" si="0"/>
        <v>-63</v>
      </c>
      <c r="F21" s="58">
        <f t="shared" si="1"/>
        <v>-2.4812918471839307E-2</v>
      </c>
      <c r="G21" s="51">
        <f>D21/'2017 3 Months'!D2</f>
        <v>1.9555731069207227E-3</v>
      </c>
    </row>
    <row r="22" spans="2:9">
      <c r="B22" s="46" t="s">
        <v>242</v>
      </c>
      <c r="C22" s="31">
        <v>77</v>
      </c>
      <c r="D22" s="31">
        <v>84</v>
      </c>
      <c r="E22" s="31">
        <f t="shared" si="0"/>
        <v>7</v>
      </c>
      <c r="F22" s="58">
        <f t="shared" si="1"/>
        <v>9.0909090909090912E-2</v>
      </c>
      <c r="G22" s="51">
        <f>D22/'2017 3 Months'!D2</f>
        <v>6.6344160331720801E-5</v>
      </c>
    </row>
    <row r="23" spans="2:9">
      <c r="B23" s="46" t="s">
        <v>251</v>
      </c>
      <c r="C23" s="31">
        <v>669</v>
      </c>
      <c r="D23" s="31">
        <v>53</v>
      </c>
      <c r="E23" s="31">
        <f t="shared" si="0"/>
        <v>-616</v>
      </c>
      <c r="F23" s="58">
        <f t="shared" si="1"/>
        <v>-0.9207772795216741</v>
      </c>
      <c r="G23" s="51">
        <f>D23/'2017 3 Months'!D2</f>
        <v>4.1860005923585741E-5</v>
      </c>
    </row>
    <row r="24" spans="2:9" ht="13.5" thickBot="1">
      <c r="B24" s="47" t="s">
        <v>237</v>
      </c>
      <c r="C24" s="40">
        <v>59</v>
      </c>
      <c r="D24" s="40">
        <v>37</v>
      </c>
      <c r="E24" s="40">
        <f t="shared" si="0"/>
        <v>-22</v>
      </c>
      <c r="F24" s="59">
        <f t="shared" si="1"/>
        <v>-0.3728813559322034</v>
      </c>
      <c r="G24" s="55">
        <f>D24/'2017 3 Months'!D2</f>
        <v>2.9223023003257971E-5</v>
      </c>
    </row>
    <row r="25" spans="2:9">
      <c r="G25" s="91"/>
    </row>
    <row r="26" spans="2:9">
      <c r="G26" s="91"/>
    </row>
    <row r="27" spans="2:9" ht="15.75" customHeight="1">
      <c r="B27" s="105" t="s">
        <v>152</v>
      </c>
      <c r="C27" s="105"/>
      <c r="D27" s="105"/>
      <c r="E27" s="105"/>
    </row>
  </sheetData>
  <mergeCells count="2">
    <mergeCell ref="B2:G2"/>
    <mergeCell ref="B27:E27"/>
  </mergeCells>
  <pageMargins left="0.7" right="0.7" top="0.75" bottom="0.75" header="0.3" footer="0.3"/>
  <ignoredErrors>
    <ignoredError sqref="E5:E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2017 3 Months</vt:lpstr>
      <vt:lpstr>Top15</vt:lpstr>
      <vt:lpstr>Types of visit</vt:lpstr>
      <vt:lpstr>Regions</vt:lpstr>
      <vt:lpstr>Border Type</vt:lpstr>
      <vt:lpstr>Border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Arabuli</cp:lastModifiedBy>
  <dcterms:created xsi:type="dcterms:W3CDTF">2012-06-01T06:45:51Z</dcterms:created>
  <dcterms:modified xsi:type="dcterms:W3CDTF">2017-04-04T11:28:50Z</dcterms:modified>
</cp:coreProperties>
</file>